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theme/themeOverride30.xml" ContentType="application/vnd.openxmlformats-officedocument.themeOverrid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theme/themeOverride31.xml" ContentType="application/vnd.openxmlformats-officedocument.themeOverrid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theme/themeOverride32.xml" ContentType="application/vnd.openxmlformats-officedocument.themeOverrid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theme/themeOverride33.xml" ContentType="application/vnd.openxmlformats-officedocument.themeOverrid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theme/themeOverride34.xml" ContentType="application/vnd.openxmlformats-officedocument.themeOverrid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theme/themeOverride35.xml" ContentType="application/vnd.openxmlformats-officedocument.themeOverrid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theme/themeOverride36.xml" ContentType="application/vnd.openxmlformats-officedocument.themeOverrid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theme/themeOverride37.xml" ContentType="application/vnd.openxmlformats-officedocument.themeOverrid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theme/themeOverride38.xml" ContentType="application/vnd.openxmlformats-officedocument.themeOverrid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theme/themeOverride39.xml" ContentType="application/vnd.openxmlformats-officedocument.themeOverrid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theme/themeOverride40.xml" ContentType="application/vnd.openxmlformats-officedocument.themeOverride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theme/themeOverride41.xml" ContentType="application/vnd.openxmlformats-officedocument.themeOverrid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theme/themeOverride42.xml" ContentType="application/vnd.openxmlformats-officedocument.themeOverrid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theme/themeOverride43.xml" ContentType="application/vnd.openxmlformats-officedocument.themeOverrid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theme/themeOverride44.xml" ContentType="application/vnd.openxmlformats-officedocument.themeOverrid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theme/themeOverride45.xml" ContentType="application/vnd.openxmlformats-officedocument.themeOverrid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theme/themeOverride46.xml" ContentType="application/vnd.openxmlformats-officedocument.themeOverrid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theme/themeOverride47.xml" ContentType="application/vnd.openxmlformats-officedocument.themeOverrid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theme/themeOverride48.xml" ContentType="application/vnd.openxmlformats-officedocument.themeOverrid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theme/themeOverride49.xml" ContentType="application/vnd.openxmlformats-officedocument.themeOverrid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theme/themeOverride50.xml" ContentType="application/vnd.openxmlformats-officedocument.themeOverrid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theme/themeOverride51.xml" ContentType="application/vnd.openxmlformats-officedocument.themeOverrid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theme/themeOverride52.xml" ContentType="application/vnd.openxmlformats-officedocument.themeOverride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theme/themeOverride53.xml" ContentType="application/vnd.openxmlformats-officedocument.themeOverride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theme/themeOverride54.xml" ContentType="application/vnd.openxmlformats-officedocument.themeOverride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theme/themeOverride55.xml" ContentType="application/vnd.openxmlformats-officedocument.themeOverride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theme/themeOverride56.xml" ContentType="application/vnd.openxmlformats-officedocument.themeOverride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theme/themeOverride57.xml" ContentType="application/vnd.openxmlformats-officedocument.themeOverride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theme/themeOverride58.xml" ContentType="application/vnd.openxmlformats-officedocument.themeOverride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theme/themeOverride59.xml" ContentType="application/vnd.openxmlformats-officedocument.themeOverride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theme/themeOverride60.xml" ContentType="application/vnd.openxmlformats-officedocument.themeOverride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theme/themeOverride61.xml" ContentType="application/vnd.openxmlformats-officedocument.themeOverride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theme/themeOverride62.xml" ContentType="application/vnd.openxmlformats-officedocument.themeOverride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theme/themeOverride63.xml" ContentType="application/vnd.openxmlformats-officedocument.themeOverride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theme/themeOverride64.xml" ContentType="application/vnd.openxmlformats-officedocument.themeOverride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theme/themeOverride65.xml" ContentType="application/vnd.openxmlformats-officedocument.themeOverride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theme/themeOverride66.xml" ContentType="application/vnd.openxmlformats-officedocument.themeOverride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theme/themeOverride67.xml" ContentType="application/vnd.openxmlformats-officedocument.themeOverride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theme/themeOverride68.xml" ContentType="application/vnd.openxmlformats-officedocument.themeOverride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theme/themeOverride69.xml" ContentType="application/vnd.openxmlformats-officedocument.themeOverride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theme/themeOverride70.xml" ContentType="application/vnd.openxmlformats-officedocument.themeOverride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theme/themeOverride71.xml" ContentType="application/vnd.openxmlformats-officedocument.themeOverride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theme/themeOverride72.xml" ContentType="application/vnd.openxmlformats-officedocument.themeOverride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theme/themeOverride73.xml" ContentType="application/vnd.openxmlformats-officedocument.themeOverride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theme/themeOverride74.xml" ContentType="application/vnd.openxmlformats-officedocument.themeOverride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theme/themeOverride75.xml" ContentType="application/vnd.openxmlformats-officedocument.themeOverride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theme/themeOverride76.xml" ContentType="application/vnd.openxmlformats-officedocument.themeOverride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theme/themeOverride77.xml" ContentType="application/vnd.openxmlformats-officedocument.themeOverride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theme/themeOverride78.xml" ContentType="application/vnd.openxmlformats-officedocument.themeOverride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theme/themeOverride79.xml" ContentType="application/vnd.openxmlformats-officedocument.themeOverride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theme/themeOverride80.xml" ContentType="application/vnd.openxmlformats-officedocument.themeOverride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theme/themeOverride81.xml" ContentType="application/vnd.openxmlformats-officedocument.themeOverride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theme/themeOverride82.xml" ContentType="application/vnd.openxmlformats-officedocument.themeOverride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theme/themeOverride83.xml" ContentType="application/vnd.openxmlformats-officedocument.themeOverride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theme/themeOverride84.xml" ContentType="application/vnd.openxmlformats-officedocument.themeOverride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theme/themeOverride85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DATA\ccastañeda\SEGUIMIENTO FINANCIERO FISICO\Seguimiento 2015\primer semestre\"/>
    </mc:Choice>
  </mc:AlternateContent>
  <bookViews>
    <workbookView xWindow="0" yWindow="0" windowWidth="19320" windowHeight="9735" tabRatio="713" firstSheet="145" activeTab="145"/>
  </bookViews>
  <sheets>
    <sheet name="PpR_sem" sheetId="2" r:id="rId1"/>
    <sheet name="Pliegos_sem" sheetId="3" r:id="rId2"/>
    <sheet name="PAN Dpto_sem" sheetId="4" r:id="rId3"/>
    <sheet name="PAN Pliego_sem" sheetId="5" r:id="rId4"/>
    <sheet name="PAN Prod_sem" sheetId="6" r:id="rId5"/>
    <sheet name="PAN Act_sem" sheetId="7" r:id="rId6"/>
    <sheet name="PAN Prod_trans" sheetId="8" r:id="rId7"/>
    <sheet name="PAN Act_trans" sheetId="9" r:id="rId8"/>
    <sheet name="PAN Prod_comp" sheetId="10" r:id="rId9"/>
    <sheet name="PAN Act_comp" sheetId="11" r:id="rId10"/>
    <sheet name="SMN Dpto_sem" sheetId="12" r:id="rId11"/>
    <sheet name="SMN Pliego_sem" sheetId="13" r:id="rId12"/>
    <sheet name="SMN Prod_sem" sheetId="14" r:id="rId13"/>
    <sheet name="SMN Act_sem" sheetId="15" r:id="rId14"/>
    <sheet name="SMN Prod_trans" sheetId="16" r:id="rId15"/>
    <sheet name="SMN Act_trans" sheetId="17" r:id="rId16"/>
    <sheet name="SMN Prod_comp" sheetId="18" r:id="rId17"/>
    <sheet name="SMN Act_comp" sheetId="19" r:id="rId18"/>
    <sheet name="TBC Dpto_sem" sheetId="20" r:id="rId19"/>
    <sheet name="TBC Pliego_sem" sheetId="21" r:id="rId20"/>
    <sheet name="TBC Prod_sem" sheetId="22" r:id="rId21"/>
    <sheet name="TBC Act_sem" sheetId="23" r:id="rId22"/>
    <sheet name="TBC Prod_trans" sheetId="24" r:id="rId23"/>
    <sheet name="TBC Act_trans" sheetId="25" r:id="rId24"/>
    <sheet name="TBC Prod_comp" sheetId="26" r:id="rId25"/>
    <sheet name="TBC Act_comp" sheetId="27" r:id="rId26"/>
    <sheet name="EMZ Dpto_sem" sheetId="28" r:id="rId27"/>
    <sheet name="EMZ Pliego_sem" sheetId="29" r:id="rId28"/>
    <sheet name="EMZ Prod_sem" sheetId="30" r:id="rId29"/>
    <sheet name="EMZ Act_sem" sheetId="31" r:id="rId30"/>
    <sheet name="EMZ Prod_trans" sheetId="32" r:id="rId31"/>
    <sheet name="EMZ Act_trans" sheetId="33" r:id="rId32"/>
    <sheet name="EMZ Prod_comp" sheetId="34" r:id="rId33"/>
    <sheet name="EMZ Act_comp" sheetId="35" r:id="rId34"/>
    <sheet name="ENT Dpto_sem" sheetId="36" r:id="rId35"/>
    <sheet name="ENT Pliego_sem" sheetId="37" r:id="rId36"/>
    <sheet name="ENT Prod_sem" sheetId="38" r:id="rId37"/>
    <sheet name="ENT Act_sem" sheetId="39" r:id="rId38"/>
    <sheet name="ENT Prod_trans" sheetId="40" r:id="rId39"/>
    <sheet name="ENT Act_trans" sheetId="41" r:id="rId40"/>
    <sheet name="ENT Prod_comp" sheetId="42" r:id="rId41"/>
    <sheet name="ENT Act_comp" sheetId="43" r:id="rId42"/>
    <sheet name="CANCER Dpto_sem" sheetId="44" r:id="rId43"/>
    <sheet name="CANCER Pliego_sem" sheetId="45" r:id="rId44"/>
    <sheet name="CANCER Prod_sem" sheetId="46" r:id="rId45"/>
    <sheet name="CANCER Act_sem" sheetId="47" r:id="rId46"/>
    <sheet name="CANCER Prod_trans" sheetId="48" r:id="rId47"/>
    <sheet name="CANCER Act_trans" sheetId="49" r:id="rId48"/>
    <sheet name="CANCER Prod_comp" sheetId="50" r:id="rId49"/>
    <sheet name="CANCER Act_comp" sheetId="51" r:id="rId50"/>
    <sheet name="SC Dpto_sem" sheetId="52" r:id="rId51"/>
    <sheet name="SC Pliego_sem" sheetId="53" r:id="rId52"/>
    <sheet name="SC Prod_sem" sheetId="54" r:id="rId53"/>
    <sheet name="SC Act_sem" sheetId="55" r:id="rId54"/>
    <sheet name="SC Prod_trans" sheetId="56" r:id="rId55"/>
    <sheet name="SC Act_trans" sheetId="57" r:id="rId56"/>
    <sheet name="RTID Dpto_sem" sheetId="60" r:id="rId57"/>
    <sheet name="RTID Pliego_sem" sheetId="61" r:id="rId58"/>
    <sheet name="RTID Prod_sem" sheetId="62" r:id="rId59"/>
    <sheet name="RTID Act_sem" sheetId="63" r:id="rId60"/>
    <sheet name="LCT Dpto_sem" sheetId="68" r:id="rId61"/>
    <sheet name="LCT Pliego_sem" sheetId="69" r:id="rId62"/>
    <sheet name="LCT Prod_sem" sheetId="70" r:id="rId63"/>
    <sheet name="LCT Act_sem" sheetId="71" r:id="rId64"/>
    <sheet name="OSCE Dpto_sem" sheetId="76" r:id="rId65"/>
    <sheet name="OSCE Pliego_sem" sheetId="77" r:id="rId66"/>
    <sheet name="OSCE Prod_sem" sheetId="78" r:id="rId67"/>
    <sheet name="OSCE Act_sem" sheetId="79" r:id="rId68"/>
    <sheet name="GSRN Dpto_sem" sheetId="84" r:id="rId69"/>
    <sheet name="GSRN Pliego_sem" sheetId="85" r:id="rId70"/>
    <sheet name="GSRN Prod_sem" sheetId="86" r:id="rId71"/>
    <sheet name="GSRN Act_sem" sheetId="87" r:id="rId72"/>
    <sheet name="GIRS Dpto_sem" sheetId="92" r:id="rId73"/>
    <sheet name="GIRS Pliego_sem" sheetId="93" r:id="rId74"/>
    <sheet name="GIRS Prod_sem" sheetId="94" r:id="rId75"/>
    <sheet name="GIRS Act_sem" sheetId="95" r:id="rId76"/>
    <sheet name="MSA Dpto_sem" sheetId="100" r:id="rId77"/>
    <sheet name="MSA Pliego_sem" sheetId="101" r:id="rId78"/>
    <sheet name="MSA Prod_sem" sheetId="102" r:id="rId79"/>
    <sheet name="MSA Act_sem" sheetId="103" r:id="rId80"/>
    <sheet name="MSV Dpto_sem" sheetId="108" r:id="rId81"/>
    <sheet name="MSV Pliego_sem" sheetId="109" r:id="rId82"/>
    <sheet name="MSV Prod_sem" sheetId="110" r:id="rId83"/>
    <sheet name="MSV Act_sem" sheetId="111" r:id="rId84"/>
    <sheet name="MIA Dpto_sem" sheetId="116" r:id="rId85"/>
    <sheet name="MIA Pliego_sem" sheetId="117" r:id="rId86"/>
    <sheet name="MIA Prod_sem" sheetId="118" r:id="rId87"/>
    <sheet name="MIA Act_sem" sheetId="119" r:id="rId88"/>
    <sheet name="RRHH Dpto_sem" sheetId="124" r:id="rId89"/>
    <sheet name="RRHH Pliego_sem" sheetId="125" r:id="rId90"/>
    <sheet name="RRHH Prod_sem" sheetId="126" r:id="rId91"/>
    <sheet name="RRHH Act_sem" sheetId="127" r:id="rId92"/>
    <sheet name="ER Dpto_sem" sheetId="132" r:id="rId93"/>
    <sheet name="ER Pliego_sem" sheetId="133" r:id="rId94"/>
    <sheet name="ER Prod_sem" sheetId="134" r:id="rId95"/>
    <sheet name="ER Act_sem" sheetId="135" r:id="rId96"/>
    <sheet name="TEL Dpto_sem" sheetId="140" r:id="rId97"/>
    <sheet name="TEL Pliego_sem" sheetId="141" r:id="rId98"/>
    <sheet name="TEL Prod_sem" sheetId="142" r:id="rId99"/>
    <sheet name="TEL Act_sem" sheetId="143" r:id="rId100"/>
    <sheet name="CGB Dpto_sem" sheetId="148" r:id="rId101"/>
    <sheet name="CGB Pliego_sem" sheetId="149" r:id="rId102"/>
    <sheet name="CGB Prod_sem" sheetId="150" r:id="rId103"/>
    <sheet name="CGB Act_sem" sheetId="151" r:id="rId104"/>
    <sheet name="JUNTOS Dpto_sem" sheetId="156" r:id="rId105"/>
    <sheet name="JUNTOS Pliego_sem" sheetId="157" r:id="rId106"/>
    <sheet name="JUNTOS Prod_sem" sheetId="158" r:id="rId107"/>
    <sheet name="JUNTOS Act_sem" sheetId="159" r:id="rId108"/>
    <sheet name="PTCD Dpto_sem" sheetId="164" r:id="rId109"/>
    <sheet name="PTCD Pliego_sem" sheetId="165" r:id="rId110"/>
    <sheet name="PTCD Prod_sem" sheetId="166" r:id="rId111"/>
    <sheet name="PTCD Act_sem" sheetId="167" r:id="rId112"/>
    <sheet name="PTCD Prod_trans" sheetId="168" r:id="rId113"/>
    <sheet name="PTCD Act_trans" sheetId="169" r:id="rId114"/>
    <sheet name="CDB Dpto_sem" sheetId="172" r:id="rId115"/>
    <sheet name="CDB Pliego_sem" sheetId="173" r:id="rId116"/>
    <sheet name="CDB Prod_sem" sheetId="174" r:id="rId117"/>
    <sheet name="CDB Act_sem" sheetId="175" r:id="rId118"/>
    <sheet name="PPF Dpto_sem" sheetId="180" r:id="rId119"/>
    <sheet name="PPF Pliego_sem" sheetId="181" r:id="rId120"/>
    <sheet name="PPF Prod_sem" sheetId="182" r:id="rId121"/>
    <sheet name="PPF Act_sem" sheetId="183" r:id="rId122"/>
    <sheet name="BFH Dpto_sem" sheetId="188" r:id="rId123"/>
    <sheet name="BFH Pliego_sem" sheetId="189" r:id="rId124"/>
    <sheet name="BFH Prod_sem" sheetId="190" r:id="rId125"/>
    <sheet name="BFH Act_sem" sheetId="191" r:id="rId126"/>
    <sheet name="HU Dpto_sem" sheetId="196" r:id="rId127"/>
    <sheet name="HU Pliego_sem" sheetId="197" r:id="rId128"/>
    <sheet name="HU Prod_sem" sheetId="198" r:id="rId129"/>
    <sheet name="HU Act_sem" sheetId="199" r:id="rId130"/>
    <sheet name="TT Dpto_sem" sheetId="204" r:id="rId131"/>
    <sheet name="TT Pliego_sem" sheetId="205" r:id="rId132"/>
    <sheet name="TT Prod_sem" sheetId="206" r:id="rId133"/>
    <sheet name="TT Act_sem" sheetId="207" r:id="rId134"/>
    <sheet name="TT Prod_trans" sheetId="208" r:id="rId135"/>
    <sheet name="TT Act_trans" sheetId="209" r:id="rId136"/>
    <sheet name="CPE Dpto_sem" sheetId="212" r:id="rId137"/>
    <sheet name="CPE Pliego_sem" sheetId="213" r:id="rId138"/>
    <sheet name="CPE Prod_sem" sheetId="214" r:id="rId139"/>
    <sheet name="CPE Act_sem" sheetId="215" r:id="rId140"/>
    <sheet name="OC Dpto_sem" sheetId="220" r:id="rId141"/>
    <sheet name="OC Pliego_sem" sheetId="221" r:id="rId142"/>
    <sheet name="OC Prod_sem" sheetId="222" r:id="rId143"/>
    <sheet name="OC Act_sem" sheetId="223" r:id="rId144"/>
    <sheet name="UNI Dpto_sem" sheetId="228" r:id="rId145"/>
    <sheet name="UNI Pliego_sem" sheetId="229" r:id="rId146"/>
    <sheet name="UNI Prod_sem" sheetId="230" r:id="rId147"/>
    <sheet name="UNI Act_sem" sheetId="231" r:id="rId148"/>
    <sheet name="UNI Prod_trans" sheetId="232" r:id="rId149"/>
    <sheet name="UNI Act_trans" sheetId="233" r:id="rId150"/>
    <sheet name="PJF Dpto_sem" sheetId="236" r:id="rId151"/>
    <sheet name="PJF Pliego_sem" sheetId="237" r:id="rId152"/>
    <sheet name="PJF Prod_sem" sheetId="238" r:id="rId153"/>
    <sheet name="PJF Act_sem" sheetId="239" r:id="rId154"/>
    <sheet name="DES Dpto_sem" sheetId="244" r:id="rId155"/>
    <sheet name="DES Pliego_sem" sheetId="245" r:id="rId156"/>
    <sheet name="DES Prod_sem" sheetId="246" r:id="rId157"/>
    <sheet name="DES Act_sem" sheetId="247" r:id="rId158"/>
    <sheet name="DES Prod_trans" sheetId="248" r:id="rId159"/>
    <sheet name="DES Act_trans" sheetId="249" r:id="rId160"/>
    <sheet name="DES Prod_comp" sheetId="250" r:id="rId161"/>
    <sheet name="DES Act_comp" sheetId="251" r:id="rId162"/>
    <sheet name="PIRDAIS Dpto_sem" sheetId="252" r:id="rId163"/>
    <sheet name="PIRDAIS Pliego_sem" sheetId="253" r:id="rId164"/>
    <sheet name="PIRDAIS Prod_sem" sheetId="254" r:id="rId165"/>
    <sheet name="PIRDAIS Act_sem" sheetId="255" r:id="rId166"/>
    <sheet name="PIRDAIS Prod_trans" sheetId="256" r:id="rId167"/>
    <sheet name="PIRDAIS Act_trans" sheetId="257" r:id="rId168"/>
    <sheet name="TRAB Dpto_sem" sheetId="260" r:id="rId169"/>
    <sheet name="TRAB Pliego_sem" sheetId="261" r:id="rId170"/>
    <sheet name="TRAB Prod_sem" sheetId="262" r:id="rId171"/>
    <sheet name="TRAB Act_sem" sheetId="263" r:id="rId172"/>
    <sheet name="TRAB Prod_trans" sheetId="264" r:id="rId173"/>
    <sheet name="TRAB Act_trans" sheetId="265" r:id="rId174"/>
    <sheet name="GIECOD Dpto_sem" sheetId="268" r:id="rId175"/>
    <sheet name="GIECOD Pliego_sem" sheetId="269" r:id="rId176"/>
    <sheet name="GIECOD Prod_sem" sheetId="270" r:id="rId177"/>
    <sheet name="GIECOD Act_sem" sheetId="271" r:id="rId178"/>
    <sheet name="GIECOD Prod_trans" sheetId="272" r:id="rId179"/>
    <sheet name="GIECOD Act_trans" sheetId="273" r:id="rId180"/>
    <sheet name="API Dpto_sem" sheetId="276" r:id="rId181"/>
    <sheet name="API Pliego_sem" sheetId="277" r:id="rId182"/>
    <sheet name="API Prod_sem" sheetId="278" r:id="rId183"/>
    <sheet name="API Act_sem" sheetId="279" r:id="rId184"/>
    <sheet name="LCVF Dpto_sem" sheetId="284" r:id="rId185"/>
    <sheet name="LCVF Pliego_sem" sheetId="285" r:id="rId186"/>
    <sheet name="LCVF Prod_sem" sheetId="286" r:id="rId187"/>
    <sheet name="LCVF Act_sem" sheetId="287" r:id="rId188"/>
    <sheet name="SU Dpto_sem" sheetId="292" r:id="rId189"/>
    <sheet name="SU Pliego_sem" sheetId="293" r:id="rId190"/>
    <sheet name="SU Prod_sem" sheetId="294" r:id="rId191"/>
    <sheet name="SU Act_sem" sheetId="295" r:id="rId192"/>
    <sheet name="SU Prod_trans" sheetId="296" r:id="rId193"/>
    <sheet name="SU Act_trans" sheetId="297" r:id="rId194"/>
    <sheet name="SR Dpto_sem" sheetId="300" r:id="rId195"/>
    <sheet name="SR Pliego_sem" sheetId="301" r:id="rId196"/>
    <sheet name="SR Prod_sem" sheetId="302" r:id="rId197"/>
    <sheet name="SR Act_sem" sheetId="303" r:id="rId198"/>
    <sheet name="SR Prod_trans" sheetId="304" r:id="rId199"/>
    <sheet name="SR Act_trans" sheetId="305" r:id="rId200"/>
    <sheet name="OPP Dpto_sem" sheetId="308" r:id="rId201"/>
    <sheet name="OPP Pliego_sem" sheetId="309" r:id="rId202"/>
    <sheet name="OPP Prod_sem" sheetId="310" r:id="rId203"/>
    <sheet name="OPP Act_sem" sheetId="311" r:id="rId204"/>
    <sheet name="CSA Dpto_sem" sheetId="316" r:id="rId205"/>
    <sheet name="CSA Pliego_sem" sheetId="317" r:id="rId206"/>
    <sheet name="CSA Prod_sem" sheetId="318" r:id="rId207"/>
    <sheet name="CSA Act_sem" sheetId="319" r:id="rId208"/>
    <sheet name="MGP Dpto_sem" sheetId="324" r:id="rId209"/>
    <sheet name="MGP Pliego_sem" sheetId="325" r:id="rId210"/>
    <sheet name="MGP Prod_sem" sheetId="326" r:id="rId211"/>
    <sheet name="MGP Act_sem" sheetId="327" r:id="rId212"/>
    <sheet name="DSA Dpto_sem" sheetId="332" r:id="rId213"/>
    <sheet name="DSA Pliego_sem" sheetId="333" r:id="rId214"/>
    <sheet name="DSA Prod_sem" sheetId="334" r:id="rId215"/>
    <sheet name="DSA Act_sem" sheetId="335" r:id="rId216"/>
    <sheet name="EBR Dpto_sem" sheetId="340" r:id="rId217"/>
    <sheet name="EBR Pliego_sem" sheetId="341" r:id="rId218"/>
    <sheet name="EBR Prod_sem" sheetId="342" r:id="rId219"/>
    <sheet name="EBR Act_sem" sheetId="343" r:id="rId220"/>
    <sheet name="EBR Prod_trans" sheetId="344" r:id="rId221"/>
    <sheet name="EBR Act_trans" sheetId="345" r:id="rId222"/>
    <sheet name="EBR Prod_comp" sheetId="346" r:id="rId223"/>
    <sheet name="EBR Act_comp" sheetId="347" r:id="rId224"/>
    <sheet name="AEBR Dpto_sem" sheetId="348" r:id="rId225"/>
    <sheet name="AEBR Pliego_sem" sheetId="349" r:id="rId226"/>
    <sheet name="AEBR Prod_sem" sheetId="350" r:id="rId227"/>
    <sheet name="AEBR Act_sem" sheetId="351" r:id="rId228"/>
    <sheet name="AEBR Prod_trans" sheetId="352" r:id="rId229"/>
    <sheet name="AEBR Act_trans" sheetId="353" r:id="rId230"/>
    <sheet name="AEBR Prod_comp" sheetId="354" r:id="rId231"/>
    <sheet name="AEBR Act_comp" sheetId="355" r:id="rId232"/>
    <sheet name="DPE Dpto_sem" sheetId="356" r:id="rId233"/>
    <sheet name="DPE Pliego_sem" sheetId="357" r:id="rId234"/>
    <sheet name="DPE Prod_sem" sheetId="358" r:id="rId235"/>
    <sheet name="DPE Act_sem" sheetId="359" r:id="rId236"/>
    <sheet name="ODA Dpto_sem" sheetId="364" r:id="rId237"/>
    <sheet name="ODA Pliego_sem" sheetId="365" r:id="rId238"/>
    <sheet name="ODA Prod_sem" sheetId="366" r:id="rId239"/>
    <sheet name="ODA Act_sem" sheetId="367" r:id="rId240"/>
    <sheet name="FPA Dpto_sem" sheetId="372" r:id="rId241"/>
    <sheet name="FPA Pliego_sem" sheetId="373" r:id="rId242"/>
    <sheet name="FPA Prod_sem" sheetId="374" r:id="rId243"/>
    <sheet name="FPA Act_sem" sheetId="375" r:id="rId244"/>
    <sheet name="GCA Dpto_sem" sheetId="380" r:id="rId245"/>
    <sheet name="GCA Pliego_sem" sheetId="381" r:id="rId246"/>
    <sheet name="GCA Prod_sem" sheetId="382" r:id="rId247"/>
    <sheet name="GCA Act_sem" sheetId="383" r:id="rId248"/>
    <sheet name="PENSION Dpto_sem" sheetId="388" r:id="rId249"/>
    <sheet name="PENSION Pliego_sem" sheetId="389" r:id="rId250"/>
    <sheet name="PENSION Prod_sem" sheetId="390" r:id="rId251"/>
    <sheet name="PENSION Act_sem" sheetId="391" r:id="rId252"/>
    <sheet name="CUNA Dpto_sem" sheetId="396" r:id="rId253"/>
    <sheet name="CUNA Pliego_sem" sheetId="397" r:id="rId254"/>
    <sheet name="CUNA Prod_sem" sheetId="398" r:id="rId255"/>
    <sheet name="CUNA Act_sem" sheetId="399" r:id="rId256"/>
    <sheet name="CPJL Dpto_sem" sheetId="404" r:id="rId257"/>
    <sheet name="CPJL Pliego_sem" sheetId="405" r:id="rId258"/>
    <sheet name="CPJL Prod_sem" sheetId="406" r:id="rId259"/>
    <sheet name="CPJL Act_sem" sheetId="407" r:id="rId260"/>
    <sheet name="IDPP Dpto_sem" sheetId="412" r:id="rId261"/>
    <sheet name="IDPP Pliego_sem" sheetId="413" r:id="rId262"/>
    <sheet name="IDPP Prod_sem" sheetId="414" r:id="rId263"/>
    <sheet name="IDPP Act_sem" sheetId="415" r:id="rId264"/>
    <sheet name="IDPP Prod_trans" sheetId="416" r:id="rId265"/>
    <sheet name="IDPP Act_trans" sheetId="417" r:id="rId266"/>
    <sheet name="FCL Dpto_sem" sheetId="420" r:id="rId267"/>
    <sheet name="FCL Pliego_sem" sheetId="421" r:id="rId268"/>
    <sheet name="FCL Prod_sem" sheetId="422" r:id="rId269"/>
    <sheet name="FCL Act_sem" sheetId="423" r:id="rId270"/>
    <sheet name="RMEU Dpto_sem" sheetId="428" r:id="rId271"/>
    <sheet name="RMEU Pliego_sem" sheetId="429" r:id="rId272"/>
    <sheet name="RMEU Prod_sem" sheetId="430" r:id="rId273"/>
    <sheet name="RMEU Act_sem" sheetId="431" r:id="rId274"/>
    <sheet name="RMEU Prod_comp" sheetId="434" r:id="rId275"/>
    <sheet name="RMEU Act_comp" sheetId="435" r:id="rId276"/>
    <sheet name="INJD Dpto_sem" sheetId="436" r:id="rId277"/>
    <sheet name="INJD Pliego_sem" sheetId="437" r:id="rId278"/>
    <sheet name="INJD Prod_sem" sheetId="438" r:id="rId279"/>
    <sheet name="INJD Act_sem" sheetId="439" r:id="rId280"/>
    <sheet name="INJD Prod_comp" sheetId="442" r:id="rId281"/>
    <sheet name="INJD Act_comp" sheetId="443" r:id="rId282"/>
    <sheet name="CDNU Dpto_sem" sheetId="444" r:id="rId283"/>
    <sheet name="CDNU Pliego_sem" sheetId="445" r:id="rId284"/>
    <sheet name="CDNU Prod_sem" sheetId="446" r:id="rId285"/>
    <sheet name="CDNU Act_sem" sheetId="447" r:id="rId286"/>
    <sheet name="CDNU Prod_comp" sheetId="450" r:id="rId287"/>
    <sheet name="CDNU Act_comp" sheetId="451" r:id="rId288"/>
    <sheet name="MIB Dpto_sem" sheetId="452" r:id="rId289"/>
    <sheet name="MIB Pliego_sem" sheetId="453" r:id="rId290"/>
    <sheet name="MIB Prod_sem" sheetId="454" r:id="rId291"/>
    <sheet name="MIB Act_sem" sheetId="455" r:id="rId292"/>
    <sheet name="MIB Prod_trans" sheetId="456" r:id="rId293"/>
    <sheet name="MIB Act_trans" sheetId="457" r:id="rId294"/>
    <sheet name="UN Dpto_sem" sheetId="460" r:id="rId295"/>
    <sheet name="UN Pliego_sem" sheetId="461" r:id="rId296"/>
    <sheet name="UN Prod_sem" sheetId="462" r:id="rId297"/>
    <sheet name="UN Act_sem" sheetId="463" r:id="rId298"/>
    <sheet name="FA Dpto_sem" sheetId="468" r:id="rId299"/>
    <sheet name="FA Pliego_sem" sheetId="469" r:id="rId300"/>
    <sheet name="FA Prod_sem" sheetId="470" r:id="rId301"/>
    <sheet name="FA Act_sem" sheetId="471" r:id="rId302"/>
    <sheet name="AHR Dpto_sem" sheetId="476" r:id="rId303"/>
    <sheet name="AHR Pliego_sem" sheetId="477" r:id="rId304"/>
    <sheet name="AHR Prod_sem" sheetId="478" r:id="rId305"/>
    <sheet name="AHR Act_sem" sheetId="479" r:id="rId306"/>
    <sheet name="SRAO Dpto_sem" sheetId="484" r:id="rId307"/>
    <sheet name="SRAO Pliego_sem" sheetId="485" r:id="rId308"/>
    <sheet name="SRAO Prod_sem" sheetId="486" r:id="rId309"/>
    <sheet name="SRAO Act_sem" sheetId="487" r:id="rId310"/>
    <sheet name="PC Dpto_sem" sheetId="492" r:id="rId311"/>
    <sheet name="PC Pliego_sem" sheetId="493" r:id="rId312"/>
    <sheet name="PC Prod_sem" sheetId="494" r:id="rId313"/>
    <sheet name="PC Act_sem" sheetId="495" r:id="rId314"/>
    <sheet name="AEQW Dpto_sem" sheetId="500" r:id="rId315"/>
    <sheet name="AEQW Pliego_sem" sheetId="501" r:id="rId316"/>
    <sheet name="AEQW Prod_sem" sheetId="502" r:id="rId317"/>
    <sheet name="AEQW Act_sem" sheetId="503" r:id="rId318"/>
    <sheet name="PROE Dpto_sem" sheetId="508" r:id="rId319"/>
    <sheet name="PROE Pliego_sem" sheetId="509" r:id="rId320"/>
    <sheet name="PROE Prod_sem" sheetId="510" r:id="rId321"/>
    <sheet name="PROE Act_sem" sheetId="511" r:id="rId322"/>
    <sheet name="AONA Dpto_sem" sheetId="516" r:id="rId323"/>
    <sheet name="AONA Pliego_sem" sheetId="517" r:id="rId324"/>
    <sheet name="AONA Prod_sem" sheetId="518" r:id="rId325"/>
    <sheet name="AONA Act_sem" sheetId="519" r:id="rId326"/>
    <sheet name="AHRE Dpto_sem" sheetId="524" r:id="rId327"/>
    <sheet name="AHRE Pliego_sem" sheetId="525" r:id="rId328"/>
    <sheet name="AHRE Prod_sem" sheetId="526" r:id="rId329"/>
    <sheet name="AHRE Act_sem" sheetId="527" r:id="rId330"/>
    <sheet name="AHRE Prod_trans" sheetId="528" r:id="rId331"/>
    <sheet name="AHRE Act_trans" sheetId="529" r:id="rId332"/>
    <sheet name="CPJCC Dpto_sem" sheetId="532" r:id="rId333"/>
    <sheet name="CPJCC Pliego_sem" sheetId="533" r:id="rId334"/>
    <sheet name="CPJCC Prod_sem" sheetId="534" r:id="rId335"/>
    <sheet name="CPJCC Act_sem" sheetId="535" r:id="rId336"/>
    <sheet name="RPAM Dpto_sem" sheetId="540" r:id="rId337"/>
    <sheet name="RPAM Pliego_sem" sheetId="541" r:id="rId338"/>
    <sheet name="RPAM Prod_sem" sheetId="542" r:id="rId339"/>
    <sheet name="RPAM Act_sem" sheetId="543" r:id="rId340"/>
    <sheet name="MAPP Dpto_sem" sheetId="548" r:id="rId341"/>
    <sheet name="MAPP Pliego_sem" sheetId="549" r:id="rId342"/>
    <sheet name="MAPP Prod_sem" sheetId="550" r:id="rId343"/>
    <sheet name="MAPP Act_sem" sheetId="551" r:id="rId344"/>
    <sheet name="AARES Dpto_sem" sheetId="556" r:id="rId345"/>
    <sheet name="AARES Pliego_sem" sheetId="557" r:id="rId346"/>
    <sheet name="AARES Prod_sem" sheetId="558" r:id="rId347"/>
    <sheet name="AARES Act_sem" sheetId="559" r:id="rId348"/>
    <sheet name="MCRS Dpto_sem" sheetId="564" r:id="rId349"/>
    <sheet name="MCRS Pliego_sem" sheetId="565" r:id="rId350"/>
    <sheet name="MCRS Prod_sem" sheetId="566" r:id="rId351"/>
    <sheet name="MCRS Act_sem" sheetId="567" r:id="rId352"/>
    <sheet name="MST Dpto_sem" sheetId="572" r:id="rId353"/>
    <sheet name="MST Pliego_sem" sheetId="573" r:id="rId354"/>
    <sheet name="MST Prod_sem" sheetId="574" r:id="rId355"/>
    <sheet name="MST Act_sem" sheetId="575" r:id="rId356"/>
    <sheet name="MPE Dpto_sem" sheetId="580" r:id="rId357"/>
    <sheet name="MPE Pliego_sem" sheetId="581" r:id="rId358"/>
    <sheet name="MPE Prod_sem" sheetId="582" r:id="rId359"/>
    <sheet name="MPE Act_sem" sheetId="583" r:id="rId360"/>
    <sheet name="FMIN Dpto_sem" sheetId="588" r:id="rId361"/>
    <sheet name="FMIN Pliego_sem" sheetId="589" r:id="rId362"/>
    <sheet name="FMIN Prod_sem" sheetId="590" r:id="rId363"/>
    <sheet name="FMIN Act_sem" sheetId="591" r:id="rId364"/>
    <sheet name="MCDT Dpto_sem" sheetId="596" r:id="rId365"/>
    <sheet name="MCDT Pliego_sem" sheetId="597" r:id="rId366"/>
    <sheet name="MCDT Prod_sem" sheetId="598" r:id="rId367"/>
    <sheet name="MCDT Act_sem" sheetId="599" r:id="rId368"/>
    <sheet name="MCDT Prod_trans" sheetId="600" r:id="rId369"/>
    <sheet name="MCDT Act_trans" sheetId="601" r:id="rId370"/>
    <sheet name="RMI Dpto_sem" sheetId="604" r:id="rId371"/>
    <sheet name="RMI Pliego_sem" sheetId="605" r:id="rId372"/>
    <sheet name="RMI Prod_sem" sheetId="606" r:id="rId373"/>
    <sheet name="RMI Act_sem" sheetId="607" r:id="rId374"/>
    <sheet name="PCSD Dpto_sem" sheetId="612" r:id="rId375"/>
    <sheet name="PCSD Pliego_sem" sheetId="613" r:id="rId376"/>
    <sheet name="PCSD Prod_sem" sheetId="614" r:id="rId377"/>
    <sheet name="PCSD Act_sem" sheetId="615" r:id="rId378"/>
    <sheet name="CSRF Dpto_sem" sheetId="620" r:id="rId379"/>
    <sheet name="CSRF Pliego_sem" sheetId="621" r:id="rId380"/>
    <sheet name="CSRF Prod_sem" sheetId="622" r:id="rId381"/>
    <sheet name="CSRF Act_sem" sheetId="623" r:id="rId382"/>
    <sheet name="CPSM Dpto_sem" sheetId="628" r:id="rId383"/>
    <sheet name="CPSM Pliego_sem" sheetId="629" r:id="rId384"/>
    <sheet name="CPSM Prod_sem" sheetId="630" r:id="rId385"/>
    <sheet name="CPSM Act_sem" sheetId="631" r:id="rId386"/>
    <sheet name="CPSM Prod_trans" sheetId="632" r:id="rId387"/>
    <sheet name="CPSM Act_trans" sheetId="633" r:id="rId388"/>
    <sheet name="CPSM Prod_comp" sheetId="634" r:id="rId389"/>
    <sheet name="CPSM Act_comp" sheetId="635" r:id="rId390"/>
    <sheet name="PVPC Dpto_sem" sheetId="636" r:id="rId391"/>
    <sheet name="PVPC Pliego_sem" sheetId="637" r:id="rId392"/>
    <sheet name="PVPC Prod_sem" sheetId="638" r:id="rId393"/>
    <sheet name="PVPC Act_sem" sheetId="639" r:id="rId394"/>
    <sheet name="FPE Dpto_sem" sheetId="644" r:id="rId395"/>
    <sheet name="FPE Pliego_sem" sheetId="645" r:id="rId396"/>
    <sheet name="FPE Prod_sem" sheetId="646" r:id="rId397"/>
    <sheet name="FPE Act_sem" sheetId="647" r:id="rId398"/>
    <sheet name="PINP Dpto_sem" sheetId="652" r:id="rId399"/>
    <sheet name="PINP Pliego_sem" sheetId="653" r:id="rId400"/>
    <sheet name="PINP Prod_sem" sheetId="654" r:id="rId401"/>
    <sheet name="PINP Act_sem" sheetId="655" r:id="rId402"/>
    <sheet name="MCM Dpto_sem" sheetId="660" r:id="rId403"/>
    <sheet name="MCM Pliego_sem" sheetId="661" r:id="rId404"/>
    <sheet name="MCM Prod_sem" sheetId="662" r:id="rId405"/>
    <sheet name="MCM Act_sem" sheetId="663" r:id="rId406"/>
    <sheet name="PARA Dpto_sem" sheetId="668" r:id="rId407"/>
    <sheet name="PARA Pliego_sem" sheetId="669" r:id="rId408"/>
    <sheet name="PARA Prod_sem" sheetId="670" r:id="rId409"/>
    <sheet name="PARA Act_sem" sheetId="671" r:id="rId410"/>
    <sheet name="DCTI Dpto_sem" sheetId="676" r:id="rId411"/>
    <sheet name="DCTI Pliego_sem" sheetId="677" r:id="rId412"/>
    <sheet name="DCTI Prod_sem" sheetId="678" r:id="rId413"/>
    <sheet name="DCTI Act_sem" sheetId="679" r:id="rId414"/>
    <sheet name="DCTI Prod_trans" sheetId="680" r:id="rId415"/>
    <sheet name="DCTI Act_trans" sheetId="681" r:id="rId41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2" i="229" l="1"/>
  <c r="E52" i="229"/>
  <c r="D52" i="229"/>
  <c r="E7" i="229"/>
  <c r="F7" i="229"/>
  <c r="D7" i="229"/>
  <c r="P7" i="2" l="1"/>
  <c r="O7" i="2"/>
  <c r="I140" i="3"/>
  <c r="H7" i="63"/>
  <c r="K17" i="679" l="1"/>
  <c r="K18" i="679"/>
  <c r="K19" i="679"/>
  <c r="K20" i="679"/>
  <c r="K21" i="679"/>
  <c r="K22" i="679"/>
  <c r="N17" i="679"/>
  <c r="N18" i="679"/>
  <c r="N19" i="679"/>
  <c r="N20" i="679"/>
  <c r="N21" i="679"/>
  <c r="N22" i="679"/>
  <c r="I7" i="679" l="1"/>
  <c r="I23" i="679" s="1"/>
  <c r="J7" i="679"/>
  <c r="J23" i="679" s="1"/>
  <c r="H7" i="679"/>
  <c r="H23" i="679" s="1"/>
  <c r="J15" i="671" l="1"/>
  <c r="I7" i="671"/>
  <c r="I15" i="671" s="1"/>
  <c r="J7" i="671"/>
  <c r="H7" i="671"/>
  <c r="H15" i="671" s="1"/>
  <c r="I30" i="663"/>
  <c r="I7" i="663"/>
  <c r="J7" i="663"/>
  <c r="J30" i="663" s="1"/>
  <c r="H7" i="663"/>
  <c r="H30" i="663" s="1"/>
  <c r="I15" i="655"/>
  <c r="H15" i="655"/>
  <c r="I7" i="655"/>
  <c r="J7" i="655"/>
  <c r="J15" i="655" s="1"/>
  <c r="H7" i="655"/>
  <c r="I7" i="647"/>
  <c r="I14" i="647" s="1"/>
  <c r="J7" i="647"/>
  <c r="J14" i="647" s="1"/>
  <c r="H7" i="647"/>
  <c r="H14" i="647" s="1"/>
  <c r="I7" i="639"/>
  <c r="I15" i="639" s="1"/>
  <c r="J7" i="639"/>
  <c r="J15" i="639" s="1"/>
  <c r="H7" i="639"/>
  <c r="H15" i="639" s="1"/>
  <c r="I7" i="631"/>
  <c r="I24" i="631" s="1"/>
  <c r="J7" i="631"/>
  <c r="J24" i="631" s="1"/>
  <c r="H7" i="631"/>
  <c r="H24" i="631" s="1"/>
  <c r="I7" i="623"/>
  <c r="I23" i="623" s="1"/>
  <c r="J7" i="623"/>
  <c r="J23" i="623" s="1"/>
  <c r="H7" i="623"/>
  <c r="H23" i="623" s="1"/>
  <c r="I7" i="615"/>
  <c r="I22" i="615" s="1"/>
  <c r="J7" i="615"/>
  <c r="J22" i="615" s="1"/>
  <c r="H7" i="615"/>
  <c r="H22" i="615" s="1"/>
  <c r="J18" i="607"/>
  <c r="H18" i="607"/>
  <c r="I7" i="607"/>
  <c r="I18" i="607" s="1"/>
  <c r="J7" i="607"/>
  <c r="H7" i="607"/>
  <c r="I7" i="599"/>
  <c r="I18" i="599" s="1"/>
  <c r="J7" i="599"/>
  <c r="J18" i="599" s="1"/>
  <c r="H7" i="599"/>
  <c r="H18" i="599" s="1"/>
  <c r="I7" i="591"/>
  <c r="I11" i="591" s="1"/>
  <c r="J7" i="591"/>
  <c r="J11" i="591" s="1"/>
  <c r="H7" i="591"/>
  <c r="H11" i="591" s="1"/>
  <c r="J19" i="583"/>
  <c r="I7" i="583"/>
  <c r="I19" i="583" s="1"/>
  <c r="J7" i="583"/>
  <c r="H7" i="583"/>
  <c r="H19" i="583" s="1"/>
  <c r="H18" i="575"/>
  <c r="I7" i="575"/>
  <c r="I18" i="575" s="1"/>
  <c r="J7" i="575"/>
  <c r="J18" i="575" s="1"/>
  <c r="H7" i="575"/>
  <c r="J38" i="567"/>
  <c r="I7" i="567"/>
  <c r="I38" i="567" s="1"/>
  <c r="J7" i="567"/>
  <c r="H7" i="567"/>
  <c r="H38" i="567" s="1"/>
  <c r="I7" i="559"/>
  <c r="I19" i="559" s="1"/>
  <c r="J7" i="559"/>
  <c r="J19" i="559" s="1"/>
  <c r="H7" i="559"/>
  <c r="H19" i="559" s="1"/>
  <c r="I7" i="551"/>
  <c r="I30" i="551" s="1"/>
  <c r="J7" i="551"/>
  <c r="J30" i="551" s="1"/>
  <c r="H7" i="551"/>
  <c r="H30" i="551" s="1"/>
  <c r="I7" i="543"/>
  <c r="I14" i="543" s="1"/>
  <c r="J7" i="543"/>
  <c r="J14" i="543" s="1"/>
  <c r="H7" i="543"/>
  <c r="H14" i="543" s="1"/>
  <c r="H18" i="535"/>
  <c r="I7" i="535"/>
  <c r="I18" i="535" s="1"/>
  <c r="J7" i="535"/>
  <c r="J18" i="535" s="1"/>
  <c r="H7" i="535"/>
  <c r="I7" i="527"/>
  <c r="I15" i="527" s="1"/>
  <c r="J7" i="527"/>
  <c r="J15" i="527" s="1"/>
  <c r="H7" i="527"/>
  <c r="H15" i="527" s="1"/>
  <c r="I7" i="519"/>
  <c r="I19" i="519" s="1"/>
  <c r="J7" i="519"/>
  <c r="J19" i="519" s="1"/>
  <c r="H7" i="519"/>
  <c r="H19" i="519" s="1"/>
  <c r="H21" i="511" l="1"/>
  <c r="I7" i="511"/>
  <c r="I21" i="511" s="1"/>
  <c r="J7" i="511"/>
  <c r="J21" i="511" s="1"/>
  <c r="H7" i="511"/>
  <c r="I7" i="503"/>
  <c r="I20" i="503" s="1"/>
  <c r="J7" i="503"/>
  <c r="J20" i="503" s="1"/>
  <c r="H7" i="503"/>
  <c r="H20" i="503" s="1"/>
  <c r="I17" i="495"/>
  <c r="J17" i="495"/>
  <c r="I7" i="495"/>
  <c r="J7" i="495"/>
  <c r="H7" i="495"/>
  <c r="H17" i="495" s="1"/>
  <c r="H13" i="487"/>
  <c r="I7" i="487"/>
  <c r="I13" i="487" s="1"/>
  <c r="J7" i="487"/>
  <c r="J13" i="487" s="1"/>
  <c r="H7" i="487"/>
  <c r="I7" i="479"/>
  <c r="I18" i="479" s="1"/>
  <c r="J7" i="479"/>
  <c r="J18" i="479" s="1"/>
  <c r="H7" i="479"/>
  <c r="H18" i="479" s="1"/>
  <c r="I16" i="471"/>
  <c r="J16" i="471"/>
  <c r="I7" i="471"/>
  <c r="J7" i="471"/>
  <c r="H7" i="471"/>
  <c r="H16" i="471" s="1"/>
  <c r="H15" i="463"/>
  <c r="I7" i="463"/>
  <c r="I15" i="463" s="1"/>
  <c r="J7" i="463"/>
  <c r="J15" i="463" s="1"/>
  <c r="H7" i="463"/>
  <c r="I7" i="455"/>
  <c r="I12" i="455" s="1"/>
  <c r="J7" i="455"/>
  <c r="J12" i="455" s="1"/>
  <c r="H7" i="455"/>
  <c r="H12" i="455" s="1"/>
  <c r="J21" i="447"/>
  <c r="H21" i="447"/>
  <c r="I7" i="447"/>
  <c r="I21" i="447" s="1"/>
  <c r="J7" i="447"/>
  <c r="H7" i="447"/>
  <c r="I7" i="439"/>
  <c r="I23" i="439" s="1"/>
  <c r="J7" i="439"/>
  <c r="J23" i="439" s="1"/>
  <c r="H7" i="439"/>
  <c r="H23" i="439" s="1"/>
  <c r="I19" i="431"/>
  <c r="I7" i="431"/>
  <c r="J7" i="431"/>
  <c r="J19" i="431" s="1"/>
  <c r="H7" i="431"/>
  <c r="H19" i="431" s="1"/>
  <c r="I7" i="423"/>
  <c r="I13" i="423" s="1"/>
  <c r="J7" i="423"/>
  <c r="J13" i="423" s="1"/>
  <c r="H7" i="423"/>
  <c r="H13" i="423" s="1"/>
  <c r="I7" i="415"/>
  <c r="I22" i="415" s="1"/>
  <c r="J7" i="415"/>
  <c r="J22" i="415" s="1"/>
  <c r="H7" i="415"/>
  <c r="H22" i="415" s="1"/>
  <c r="I18" i="407"/>
  <c r="J7" i="407"/>
  <c r="J18" i="407" s="1"/>
  <c r="I7" i="407"/>
  <c r="H7" i="407"/>
  <c r="H18" i="407" s="1"/>
  <c r="I7" i="399"/>
  <c r="I18" i="399" s="1"/>
  <c r="J7" i="399"/>
  <c r="J18" i="399" s="1"/>
  <c r="H7" i="399"/>
  <c r="H18" i="399" s="1"/>
  <c r="I7" i="391"/>
  <c r="I12" i="391" s="1"/>
  <c r="J7" i="391"/>
  <c r="J12" i="391" s="1"/>
  <c r="H7" i="391"/>
  <c r="H12" i="391" s="1"/>
  <c r="I7" i="383"/>
  <c r="I19" i="383" s="1"/>
  <c r="J7" i="383"/>
  <c r="J19" i="383" s="1"/>
  <c r="H7" i="383"/>
  <c r="H19" i="383" s="1"/>
  <c r="J7" i="375"/>
  <c r="J17" i="375" s="1"/>
  <c r="I7" i="375"/>
  <c r="I17" i="375" s="1"/>
  <c r="H7" i="375"/>
  <c r="H17" i="375" s="1"/>
  <c r="I7" i="367"/>
  <c r="I18" i="367" s="1"/>
  <c r="J7" i="367"/>
  <c r="J18" i="367" s="1"/>
  <c r="H7" i="367"/>
  <c r="H18" i="367" s="1"/>
  <c r="H25" i="359"/>
  <c r="I7" i="359"/>
  <c r="I25" i="359" s="1"/>
  <c r="J7" i="359"/>
  <c r="J25" i="359" s="1"/>
  <c r="H7" i="359"/>
  <c r="I7" i="351"/>
  <c r="I24" i="351" s="1"/>
  <c r="J7" i="351"/>
  <c r="J24" i="351" s="1"/>
  <c r="H7" i="351"/>
  <c r="H24" i="351" s="1"/>
  <c r="J54" i="343"/>
  <c r="H54" i="343"/>
  <c r="I7" i="343"/>
  <c r="I54" i="343" s="1"/>
  <c r="J7" i="343"/>
  <c r="H7" i="343"/>
  <c r="I7" i="335"/>
  <c r="I17" i="335" s="1"/>
  <c r="J7" i="335"/>
  <c r="J17" i="335" s="1"/>
  <c r="H7" i="335"/>
  <c r="H17" i="335" s="1"/>
  <c r="K49" i="343"/>
  <c r="N49" i="343"/>
  <c r="K50" i="343"/>
  <c r="N50" i="343"/>
  <c r="K51" i="343"/>
  <c r="N51" i="343"/>
  <c r="K52" i="343"/>
  <c r="N52" i="343"/>
  <c r="K53" i="343"/>
  <c r="N53" i="343"/>
  <c r="I18" i="327"/>
  <c r="I7" i="327"/>
  <c r="J7" i="327"/>
  <c r="J18" i="327" s="1"/>
  <c r="H7" i="327"/>
  <c r="H18" i="327" s="1"/>
  <c r="I7" i="319"/>
  <c r="I19" i="319" s="1"/>
  <c r="J7" i="319"/>
  <c r="J19" i="319" s="1"/>
  <c r="H7" i="319"/>
  <c r="H19" i="319" s="1"/>
  <c r="I7" i="311"/>
  <c r="I26" i="311" s="1"/>
  <c r="J7" i="311"/>
  <c r="J26" i="311" s="1"/>
  <c r="H7" i="311"/>
  <c r="H26" i="311" s="1"/>
  <c r="I7" i="303" l="1"/>
  <c r="I16" i="303" s="1"/>
  <c r="J7" i="303"/>
  <c r="J16" i="303" s="1"/>
  <c r="H7" i="303"/>
  <c r="H16" i="303" s="1"/>
  <c r="I7" i="295"/>
  <c r="I18" i="295" s="1"/>
  <c r="J7" i="295"/>
  <c r="J18" i="295" s="1"/>
  <c r="H7" i="295"/>
  <c r="H18" i="295" s="1"/>
  <c r="I7" i="287"/>
  <c r="I23" i="287" s="1"/>
  <c r="J7" i="287"/>
  <c r="J23" i="287" s="1"/>
  <c r="H7" i="287"/>
  <c r="H23" i="287" s="1"/>
  <c r="I7" i="279"/>
  <c r="I17" i="279" s="1"/>
  <c r="J7" i="279"/>
  <c r="J17" i="279" s="1"/>
  <c r="H7" i="279"/>
  <c r="H17" i="279" s="1"/>
  <c r="I7" i="271"/>
  <c r="I18" i="271" s="1"/>
  <c r="J7" i="271"/>
  <c r="J18" i="271" s="1"/>
  <c r="H7" i="271"/>
  <c r="H18" i="271" s="1"/>
  <c r="I7" i="263"/>
  <c r="I11" i="263" s="1"/>
  <c r="J7" i="263"/>
  <c r="J11" i="263" s="1"/>
  <c r="H7" i="263"/>
  <c r="H11" i="263" s="1"/>
  <c r="H17" i="255"/>
  <c r="I7" i="255"/>
  <c r="I17" i="255" s="1"/>
  <c r="J7" i="255"/>
  <c r="J17" i="255" s="1"/>
  <c r="K17" i="255" s="1"/>
  <c r="H7" i="255"/>
  <c r="K23" i="247"/>
  <c r="N23" i="247"/>
  <c r="K24" i="247"/>
  <c r="N24" i="247"/>
  <c r="K25" i="247"/>
  <c r="N25" i="247"/>
  <c r="K26" i="247"/>
  <c r="N26" i="247"/>
  <c r="K27" i="247"/>
  <c r="N27" i="247"/>
  <c r="K28" i="247"/>
  <c r="N28" i="247"/>
  <c r="K29" i="247"/>
  <c r="N29" i="247"/>
  <c r="K30" i="247"/>
  <c r="N30" i="247"/>
  <c r="K31" i="247"/>
  <c r="N31" i="247"/>
  <c r="K32" i="247"/>
  <c r="N32" i="247"/>
  <c r="K33" i="247"/>
  <c r="N33" i="247"/>
  <c r="K34" i="247"/>
  <c r="N34" i="247"/>
  <c r="K35" i="247"/>
  <c r="N35" i="247"/>
  <c r="K36" i="247"/>
  <c r="N36" i="247"/>
  <c r="I7" i="247"/>
  <c r="I37" i="247" s="1"/>
  <c r="J7" i="247"/>
  <c r="J37" i="247" s="1"/>
  <c r="H7" i="247"/>
  <c r="H37" i="247" s="1"/>
  <c r="I7" i="239"/>
  <c r="I17" i="239" s="1"/>
  <c r="J7" i="239"/>
  <c r="J17" i="239" s="1"/>
  <c r="H7" i="239"/>
  <c r="H17" i="239" s="1"/>
  <c r="I7" i="231"/>
  <c r="I25" i="231" s="1"/>
  <c r="J7" i="231"/>
  <c r="J25" i="231" s="1"/>
  <c r="H7" i="231"/>
  <c r="H25" i="231" s="1"/>
  <c r="I7" i="223"/>
  <c r="I15" i="223" s="1"/>
  <c r="J7" i="223"/>
  <c r="J15" i="223" s="1"/>
  <c r="H7" i="223"/>
  <c r="H15" i="223" s="1"/>
  <c r="H13" i="215"/>
  <c r="K11" i="215"/>
  <c r="N11" i="215"/>
  <c r="K12" i="215"/>
  <c r="N12" i="215"/>
  <c r="I7" i="215"/>
  <c r="I13" i="215" s="1"/>
  <c r="J7" i="215"/>
  <c r="J13" i="215" s="1"/>
  <c r="H7" i="215"/>
  <c r="I7" i="207"/>
  <c r="I51" i="207" s="1"/>
  <c r="J7" i="207"/>
  <c r="J51" i="207" s="1"/>
  <c r="H7" i="207"/>
  <c r="H51" i="207" s="1"/>
  <c r="K14" i="151"/>
  <c r="N14" i="151"/>
  <c r="K15" i="151"/>
  <c r="N15" i="151"/>
  <c r="K16" i="151"/>
  <c r="N16" i="151"/>
  <c r="K17" i="151"/>
  <c r="N17" i="151"/>
  <c r="K16" i="103" l="1"/>
  <c r="N16" i="103"/>
  <c r="K17" i="103"/>
  <c r="N17" i="103"/>
  <c r="H7" i="71"/>
  <c r="N9" i="679" l="1"/>
  <c r="N10" i="679"/>
  <c r="N11" i="679"/>
  <c r="N12" i="679"/>
  <c r="N13" i="679"/>
  <c r="N14" i="679"/>
  <c r="N15" i="679"/>
  <c r="N16" i="679"/>
  <c r="N8" i="679"/>
  <c r="K8" i="679"/>
  <c r="K9" i="679"/>
  <c r="K10" i="679"/>
  <c r="K11" i="679"/>
  <c r="K12" i="679"/>
  <c r="K13" i="679"/>
  <c r="K14" i="679"/>
  <c r="K15" i="679"/>
  <c r="K16" i="679"/>
  <c r="G7" i="678"/>
  <c r="G13" i="678" s="1"/>
  <c r="H7" i="678"/>
  <c r="H13" i="678" s="1"/>
  <c r="F7" i="678"/>
  <c r="F13" i="678" s="1"/>
  <c r="L9" i="678"/>
  <c r="L10" i="678"/>
  <c r="L11" i="678"/>
  <c r="L12" i="678"/>
  <c r="L8" i="678"/>
  <c r="I8" i="678"/>
  <c r="I9" i="678"/>
  <c r="I10" i="678"/>
  <c r="I11" i="678"/>
  <c r="I12" i="678"/>
  <c r="E7" i="677"/>
  <c r="F7" i="677"/>
  <c r="D7" i="677"/>
  <c r="G8" i="677"/>
  <c r="G10" i="677"/>
  <c r="G7" i="676"/>
  <c r="E6" i="676"/>
  <c r="F6" i="676"/>
  <c r="D6" i="676"/>
  <c r="N9" i="671"/>
  <c r="N10" i="671"/>
  <c r="N11" i="671"/>
  <c r="N12" i="671"/>
  <c r="N13" i="671"/>
  <c r="N14" i="671"/>
  <c r="N8" i="671"/>
  <c r="K8" i="671"/>
  <c r="K9" i="671"/>
  <c r="K10" i="671"/>
  <c r="K11" i="671"/>
  <c r="K12" i="671"/>
  <c r="K13" i="671"/>
  <c r="K14" i="671"/>
  <c r="G7" i="670"/>
  <c r="G11" i="670" s="1"/>
  <c r="H7" i="670"/>
  <c r="F7" i="670"/>
  <c r="F11" i="670" s="1"/>
  <c r="L9" i="670"/>
  <c r="L10" i="670"/>
  <c r="L8" i="670"/>
  <c r="I8" i="670"/>
  <c r="I9" i="670"/>
  <c r="I10" i="670"/>
  <c r="E7" i="669"/>
  <c r="F7" i="669"/>
  <c r="D7" i="669"/>
  <c r="G8" i="669"/>
  <c r="G10" i="669"/>
  <c r="G7" i="668"/>
  <c r="G8" i="668"/>
  <c r="G9" i="668"/>
  <c r="G10" i="668"/>
  <c r="G11" i="668"/>
  <c r="G12" i="668"/>
  <c r="G13" i="668"/>
  <c r="G14" i="668"/>
  <c r="E6" i="668"/>
  <c r="F6" i="668"/>
  <c r="D6" i="668"/>
  <c r="N9" i="663"/>
  <c r="N10" i="663"/>
  <c r="N11" i="663"/>
  <c r="N12" i="663"/>
  <c r="N13" i="663"/>
  <c r="N14" i="663"/>
  <c r="N15" i="663"/>
  <c r="N16" i="663"/>
  <c r="N17" i="663"/>
  <c r="N18" i="663"/>
  <c r="N19" i="663"/>
  <c r="N20" i="663"/>
  <c r="N21" i="663"/>
  <c r="N22" i="663"/>
  <c r="N23" i="663"/>
  <c r="N24" i="663"/>
  <c r="N25" i="663"/>
  <c r="N26" i="663"/>
  <c r="N27" i="663"/>
  <c r="N28" i="663"/>
  <c r="N29" i="663"/>
  <c r="N8" i="663"/>
  <c r="K8" i="663"/>
  <c r="K9" i="663"/>
  <c r="K10" i="663"/>
  <c r="K11" i="663"/>
  <c r="K12" i="663"/>
  <c r="K13" i="663"/>
  <c r="K14" i="663"/>
  <c r="K15" i="663"/>
  <c r="K16" i="663"/>
  <c r="K17" i="663"/>
  <c r="K18" i="663"/>
  <c r="K19" i="663"/>
  <c r="K20" i="663"/>
  <c r="K21" i="663"/>
  <c r="K22" i="663"/>
  <c r="K23" i="663"/>
  <c r="K24" i="663"/>
  <c r="K25" i="663"/>
  <c r="K26" i="663"/>
  <c r="K27" i="663"/>
  <c r="K28" i="663"/>
  <c r="K29" i="663"/>
  <c r="G7" i="662"/>
  <c r="G19" i="662" s="1"/>
  <c r="H7" i="662"/>
  <c r="F7" i="662"/>
  <c r="F19" i="662" s="1"/>
  <c r="L9" i="662"/>
  <c r="L10" i="662"/>
  <c r="L11" i="662"/>
  <c r="L12" i="662"/>
  <c r="L13" i="662"/>
  <c r="L14" i="662"/>
  <c r="L15" i="662"/>
  <c r="L16" i="662"/>
  <c r="L17" i="662"/>
  <c r="L18" i="662"/>
  <c r="L8" i="662"/>
  <c r="I8" i="662"/>
  <c r="I9" i="662"/>
  <c r="I10" i="662"/>
  <c r="I11" i="662"/>
  <c r="I12" i="662"/>
  <c r="I13" i="662"/>
  <c r="I14" i="662"/>
  <c r="I15" i="662"/>
  <c r="I16" i="662"/>
  <c r="I17" i="662"/>
  <c r="I18" i="662"/>
  <c r="E9" i="661"/>
  <c r="F9" i="661"/>
  <c r="D9" i="661"/>
  <c r="E7" i="661"/>
  <c r="F7" i="661"/>
  <c r="D7" i="661"/>
  <c r="G8" i="661"/>
  <c r="G10" i="661"/>
  <c r="G11" i="661"/>
  <c r="G7" i="660"/>
  <c r="G8" i="660"/>
  <c r="G9" i="660"/>
  <c r="G10" i="660"/>
  <c r="G11" i="660"/>
  <c r="G12" i="660"/>
  <c r="G13" i="660"/>
  <c r="G14" i="660"/>
  <c r="G15" i="660"/>
  <c r="G16" i="660"/>
  <c r="G17" i="660"/>
  <c r="G18" i="660"/>
  <c r="G19" i="660"/>
  <c r="G20" i="660"/>
  <c r="G21" i="660"/>
  <c r="G22" i="660"/>
  <c r="G23" i="660"/>
  <c r="G24" i="660"/>
  <c r="G25" i="660"/>
  <c r="G26" i="660"/>
  <c r="G27" i="660"/>
  <c r="G28" i="660"/>
  <c r="G29" i="660"/>
  <c r="G30" i="660"/>
  <c r="G31" i="660"/>
  <c r="G32" i="660"/>
  <c r="E6" i="660"/>
  <c r="F6" i="660"/>
  <c r="D6" i="660"/>
  <c r="N9" i="655"/>
  <c r="N10" i="655"/>
  <c r="N11" i="655"/>
  <c r="N12" i="655"/>
  <c r="N13" i="655"/>
  <c r="N14" i="655"/>
  <c r="N8" i="655"/>
  <c r="K8" i="655"/>
  <c r="K9" i="655"/>
  <c r="K10" i="655"/>
  <c r="K11" i="655"/>
  <c r="K12" i="655"/>
  <c r="K13" i="655"/>
  <c r="K14" i="655"/>
  <c r="G7" i="654"/>
  <c r="G11" i="654" s="1"/>
  <c r="H7" i="654"/>
  <c r="F7" i="654"/>
  <c r="F11" i="654" s="1"/>
  <c r="L9" i="654"/>
  <c r="L10" i="654"/>
  <c r="L8" i="654"/>
  <c r="I8" i="654"/>
  <c r="I9" i="654"/>
  <c r="I10" i="654"/>
  <c r="E7" i="653"/>
  <c r="F7" i="653"/>
  <c r="D7" i="653"/>
  <c r="G8" i="653"/>
  <c r="G10" i="653"/>
  <c r="G7" i="652"/>
  <c r="E6" i="652"/>
  <c r="F6" i="652"/>
  <c r="D6" i="652"/>
  <c r="N9" i="647"/>
  <c r="N10" i="647"/>
  <c r="N11" i="647"/>
  <c r="N12" i="647"/>
  <c r="N13" i="647"/>
  <c r="N8" i="647"/>
  <c r="K8" i="647"/>
  <c r="K9" i="647"/>
  <c r="K10" i="647"/>
  <c r="K11" i="647"/>
  <c r="K12" i="647"/>
  <c r="K13" i="647"/>
  <c r="G7" i="646"/>
  <c r="G10" i="646" s="1"/>
  <c r="H7" i="646"/>
  <c r="H10" i="646" s="1"/>
  <c r="F7" i="646"/>
  <c r="F10" i="646" s="1"/>
  <c r="L9" i="646"/>
  <c r="L8" i="646"/>
  <c r="I8" i="646"/>
  <c r="I9" i="646"/>
  <c r="E7" i="645"/>
  <c r="F7" i="645"/>
  <c r="D7" i="645"/>
  <c r="G8" i="645"/>
  <c r="G10" i="645"/>
  <c r="G7" i="644"/>
  <c r="G8" i="644"/>
  <c r="E6" i="644"/>
  <c r="F6" i="644"/>
  <c r="D6" i="644"/>
  <c r="N9" i="639"/>
  <c r="N10" i="639"/>
  <c r="N11" i="639"/>
  <c r="N12" i="639"/>
  <c r="N13" i="639"/>
  <c r="N14" i="639"/>
  <c r="N8" i="639"/>
  <c r="K8" i="639"/>
  <c r="K9" i="639"/>
  <c r="K10" i="639"/>
  <c r="K11" i="639"/>
  <c r="K12" i="639"/>
  <c r="K13" i="639"/>
  <c r="K14" i="639"/>
  <c r="G7" i="638"/>
  <c r="G11" i="638" s="1"/>
  <c r="H7" i="638"/>
  <c r="F7" i="638"/>
  <c r="F11" i="638" s="1"/>
  <c r="L9" i="638"/>
  <c r="L10" i="638"/>
  <c r="L8" i="638"/>
  <c r="I8" i="638"/>
  <c r="I9" i="638"/>
  <c r="I10" i="638"/>
  <c r="E9" i="637"/>
  <c r="F9" i="637"/>
  <c r="D9" i="637"/>
  <c r="E7" i="637"/>
  <c r="F7" i="637"/>
  <c r="D7" i="637"/>
  <c r="G8" i="637"/>
  <c r="G10" i="637"/>
  <c r="G11" i="637"/>
  <c r="G7" i="636"/>
  <c r="G8" i="636"/>
  <c r="G9" i="636"/>
  <c r="G10" i="636"/>
  <c r="G11" i="636"/>
  <c r="G12" i="636"/>
  <c r="G13" i="636"/>
  <c r="G14" i="636"/>
  <c r="G15" i="636"/>
  <c r="G16" i="636"/>
  <c r="G17" i="636"/>
  <c r="G18" i="636"/>
  <c r="G19" i="636"/>
  <c r="G20" i="636"/>
  <c r="G21" i="636"/>
  <c r="G22" i="636"/>
  <c r="G23" i="636"/>
  <c r="E6" i="636"/>
  <c r="F6" i="636"/>
  <c r="D6" i="636"/>
  <c r="N9" i="631"/>
  <c r="N10" i="631"/>
  <c r="N11" i="631"/>
  <c r="N12" i="631"/>
  <c r="N13" i="631"/>
  <c r="N14" i="631"/>
  <c r="N15" i="631"/>
  <c r="N16" i="631"/>
  <c r="N17" i="631"/>
  <c r="N18" i="631"/>
  <c r="N19" i="631"/>
  <c r="N20" i="631"/>
  <c r="N21" i="631"/>
  <c r="N22" i="631"/>
  <c r="N23" i="631"/>
  <c r="N8" i="631"/>
  <c r="K8" i="631"/>
  <c r="K9" i="631"/>
  <c r="K10" i="631"/>
  <c r="K11" i="631"/>
  <c r="K12" i="631"/>
  <c r="K13" i="631"/>
  <c r="K14" i="631"/>
  <c r="K15" i="631"/>
  <c r="K16" i="631"/>
  <c r="K17" i="631"/>
  <c r="K18" i="631"/>
  <c r="K19" i="631"/>
  <c r="K20" i="631"/>
  <c r="K21" i="631"/>
  <c r="K22" i="631"/>
  <c r="K23" i="631"/>
  <c r="G7" i="630"/>
  <c r="G19" i="630" s="1"/>
  <c r="H7" i="630"/>
  <c r="H19" i="630" s="1"/>
  <c r="F7" i="630"/>
  <c r="F19" i="630" s="1"/>
  <c r="L9" i="630"/>
  <c r="L10" i="630"/>
  <c r="L11" i="630"/>
  <c r="L12" i="630"/>
  <c r="L13" i="630"/>
  <c r="L14" i="630"/>
  <c r="L15" i="630"/>
  <c r="L16" i="630"/>
  <c r="L17" i="630"/>
  <c r="L18" i="630"/>
  <c r="L8" i="630"/>
  <c r="I8" i="630"/>
  <c r="I9" i="630"/>
  <c r="I10" i="630"/>
  <c r="I11" i="630"/>
  <c r="I12" i="630"/>
  <c r="I13" i="630"/>
  <c r="I14" i="630"/>
  <c r="I15" i="630"/>
  <c r="I16" i="630"/>
  <c r="I17" i="630"/>
  <c r="I18" i="630"/>
  <c r="E13" i="629"/>
  <c r="F13" i="629"/>
  <c r="D13" i="629"/>
  <c r="E7" i="629"/>
  <c r="F7" i="629"/>
  <c r="D7" i="629"/>
  <c r="G8" i="629"/>
  <c r="G9" i="629"/>
  <c r="G10" i="629"/>
  <c r="G11" i="629"/>
  <c r="G12" i="629"/>
  <c r="G14" i="629"/>
  <c r="G15" i="629"/>
  <c r="G16" i="629"/>
  <c r="G17" i="629"/>
  <c r="G18" i="629"/>
  <c r="G19" i="629"/>
  <c r="G20" i="629"/>
  <c r="G21" i="629"/>
  <c r="G22" i="629"/>
  <c r="G23" i="629"/>
  <c r="G24" i="629"/>
  <c r="G25" i="629"/>
  <c r="G26" i="629"/>
  <c r="G27" i="629"/>
  <c r="G28" i="629"/>
  <c r="G29" i="629"/>
  <c r="G30" i="629"/>
  <c r="G31" i="629"/>
  <c r="G32" i="629"/>
  <c r="G33" i="629"/>
  <c r="G34" i="629"/>
  <c r="G35" i="629"/>
  <c r="G36" i="629"/>
  <c r="G37" i="629"/>
  <c r="G38" i="629"/>
  <c r="G39" i="629"/>
  <c r="G7" i="628"/>
  <c r="G8" i="628"/>
  <c r="G9" i="628"/>
  <c r="G10" i="628"/>
  <c r="G11" i="628"/>
  <c r="G12" i="628"/>
  <c r="G13" i="628"/>
  <c r="G14" i="628"/>
  <c r="G15" i="628"/>
  <c r="G16" i="628"/>
  <c r="G17" i="628"/>
  <c r="G18" i="628"/>
  <c r="G19" i="628"/>
  <c r="G20" i="628"/>
  <c r="G21" i="628"/>
  <c r="G22" i="628"/>
  <c r="G23" i="628"/>
  <c r="G24" i="628"/>
  <c r="G25" i="628"/>
  <c r="G26" i="628"/>
  <c r="G27" i="628"/>
  <c r="G28" i="628"/>
  <c r="G29" i="628"/>
  <c r="G30" i="628"/>
  <c r="G31" i="628"/>
  <c r="E6" i="628"/>
  <c r="F6" i="628"/>
  <c r="D6" i="628"/>
  <c r="N9" i="623"/>
  <c r="N10" i="623"/>
  <c r="N11" i="623"/>
  <c r="N12" i="623"/>
  <c r="N13" i="623"/>
  <c r="N14" i="623"/>
  <c r="N15" i="623"/>
  <c r="N16" i="623"/>
  <c r="N17" i="623"/>
  <c r="N18" i="623"/>
  <c r="N19" i="623"/>
  <c r="N20" i="623"/>
  <c r="N21" i="623"/>
  <c r="N22" i="623"/>
  <c r="N8" i="623"/>
  <c r="K8" i="623"/>
  <c r="K9" i="623"/>
  <c r="K10" i="623"/>
  <c r="K11" i="623"/>
  <c r="K12" i="623"/>
  <c r="K13" i="623"/>
  <c r="K14" i="623"/>
  <c r="K15" i="623"/>
  <c r="K16" i="623"/>
  <c r="K17" i="623"/>
  <c r="K18" i="623"/>
  <c r="K19" i="623"/>
  <c r="K20" i="623"/>
  <c r="K21" i="623"/>
  <c r="K22" i="623"/>
  <c r="G7" i="622"/>
  <c r="G14" i="622" s="1"/>
  <c r="H7" i="622"/>
  <c r="F7" i="622"/>
  <c r="F14" i="622" s="1"/>
  <c r="L9" i="622"/>
  <c r="L10" i="622"/>
  <c r="L11" i="622"/>
  <c r="L12" i="622"/>
  <c r="L13" i="622"/>
  <c r="L8" i="622"/>
  <c r="I8" i="622"/>
  <c r="I9" i="622"/>
  <c r="I10" i="622"/>
  <c r="I11" i="622"/>
  <c r="I12" i="622"/>
  <c r="I13" i="622"/>
  <c r="E11" i="621"/>
  <c r="F11" i="621"/>
  <c r="D11" i="621"/>
  <c r="E7" i="621"/>
  <c r="F7" i="621"/>
  <c r="D7" i="621"/>
  <c r="G8" i="621"/>
  <c r="G9" i="621"/>
  <c r="G10" i="621"/>
  <c r="G12" i="621"/>
  <c r="G13" i="621"/>
  <c r="G14" i="621"/>
  <c r="G15" i="621"/>
  <c r="G16" i="621"/>
  <c r="G17" i="621"/>
  <c r="G18" i="621"/>
  <c r="G19" i="621"/>
  <c r="G20" i="621"/>
  <c r="G21" i="621"/>
  <c r="G22" i="621"/>
  <c r="G23" i="621"/>
  <c r="G24" i="621"/>
  <c r="G25" i="621"/>
  <c r="G7" i="620"/>
  <c r="G8" i="620"/>
  <c r="G9" i="620"/>
  <c r="G10" i="620"/>
  <c r="G11" i="620"/>
  <c r="G12" i="620"/>
  <c r="G13" i="620"/>
  <c r="G14" i="620"/>
  <c r="G15" i="620"/>
  <c r="G16" i="620"/>
  <c r="G17" i="620"/>
  <c r="G18" i="620"/>
  <c r="G19" i="620"/>
  <c r="G20" i="620"/>
  <c r="G21" i="620"/>
  <c r="G22" i="620"/>
  <c r="G23" i="620"/>
  <c r="G24" i="620"/>
  <c r="G25" i="620"/>
  <c r="G26" i="620"/>
  <c r="G27" i="620"/>
  <c r="G28" i="620"/>
  <c r="G29" i="620"/>
  <c r="G30" i="620"/>
  <c r="E6" i="620"/>
  <c r="F6" i="620"/>
  <c r="D6" i="620"/>
  <c r="N9" i="615"/>
  <c r="N10" i="615"/>
  <c r="N11" i="615"/>
  <c r="N12" i="615"/>
  <c r="N13" i="615"/>
  <c r="N14" i="615"/>
  <c r="N15" i="615"/>
  <c r="N16" i="615"/>
  <c r="N17" i="615"/>
  <c r="N18" i="615"/>
  <c r="N19" i="615"/>
  <c r="N20" i="615"/>
  <c r="N21" i="615"/>
  <c r="N8" i="615"/>
  <c r="K8" i="615"/>
  <c r="K9" i="615"/>
  <c r="K10" i="615"/>
  <c r="K11" i="615"/>
  <c r="K12" i="615"/>
  <c r="K13" i="615"/>
  <c r="K14" i="615"/>
  <c r="K15" i="615"/>
  <c r="K16" i="615"/>
  <c r="K17" i="615"/>
  <c r="K18" i="615"/>
  <c r="K19" i="615"/>
  <c r="K20" i="615"/>
  <c r="K21" i="615"/>
  <c r="G7" i="614"/>
  <c r="G13" i="614" s="1"/>
  <c r="H7" i="614"/>
  <c r="H13" i="614" s="1"/>
  <c r="F7" i="614"/>
  <c r="F13" i="614" s="1"/>
  <c r="L9" i="614"/>
  <c r="L10" i="614"/>
  <c r="L11" i="614"/>
  <c r="L12" i="614"/>
  <c r="L8" i="614"/>
  <c r="I8" i="614"/>
  <c r="I9" i="614"/>
  <c r="I10" i="614"/>
  <c r="I11" i="614"/>
  <c r="I12" i="614"/>
  <c r="E10" i="613"/>
  <c r="F10" i="613"/>
  <c r="D10" i="613"/>
  <c r="E7" i="613"/>
  <c r="F7" i="613"/>
  <c r="D7" i="613"/>
  <c r="G8" i="613"/>
  <c r="G9" i="613"/>
  <c r="G11" i="613"/>
  <c r="G12" i="613"/>
  <c r="G13" i="613"/>
  <c r="G14" i="613"/>
  <c r="G15" i="613"/>
  <c r="G16" i="613"/>
  <c r="G17" i="613"/>
  <c r="G18" i="613"/>
  <c r="G19" i="613"/>
  <c r="G20" i="613"/>
  <c r="G21" i="613"/>
  <c r="G22" i="613"/>
  <c r="G23" i="613"/>
  <c r="G24" i="613"/>
  <c r="G25" i="613"/>
  <c r="G26" i="613"/>
  <c r="G27" i="613"/>
  <c r="G28" i="613"/>
  <c r="G29" i="613"/>
  <c r="G30" i="613"/>
  <c r="G31" i="613"/>
  <c r="G32" i="613"/>
  <c r="G33" i="613"/>
  <c r="G34" i="613"/>
  <c r="G35" i="613"/>
  <c r="G36" i="613"/>
  <c r="G7" i="612"/>
  <c r="G8" i="612"/>
  <c r="G9" i="612"/>
  <c r="G10" i="612"/>
  <c r="G11" i="612"/>
  <c r="G12" i="612"/>
  <c r="G13" i="612"/>
  <c r="G14" i="612"/>
  <c r="G15" i="612"/>
  <c r="G16" i="612"/>
  <c r="G17" i="612"/>
  <c r="G18" i="612"/>
  <c r="G19" i="612"/>
  <c r="G20" i="612"/>
  <c r="G21" i="612"/>
  <c r="G22" i="612"/>
  <c r="G23" i="612"/>
  <c r="G24" i="612"/>
  <c r="G25" i="612"/>
  <c r="G26" i="612"/>
  <c r="G27" i="612"/>
  <c r="G28" i="612"/>
  <c r="G29" i="612"/>
  <c r="G30" i="612"/>
  <c r="G31" i="612"/>
  <c r="E6" i="612"/>
  <c r="F6" i="612"/>
  <c r="D6" i="612"/>
  <c r="N9" i="607"/>
  <c r="N10" i="607"/>
  <c r="N11" i="607"/>
  <c r="N12" i="607"/>
  <c r="N13" i="607"/>
  <c r="N14" i="607"/>
  <c r="N15" i="607"/>
  <c r="N16" i="607"/>
  <c r="N17" i="607"/>
  <c r="N8" i="607"/>
  <c r="K8" i="607"/>
  <c r="K9" i="607"/>
  <c r="K10" i="607"/>
  <c r="K11" i="607"/>
  <c r="K12" i="607"/>
  <c r="K13" i="607"/>
  <c r="K14" i="607"/>
  <c r="K15" i="607"/>
  <c r="K16" i="607"/>
  <c r="K17" i="607"/>
  <c r="G7" i="606"/>
  <c r="G12" i="606" s="1"/>
  <c r="H7" i="606"/>
  <c r="F7" i="606"/>
  <c r="F12" i="606" s="1"/>
  <c r="L9" i="606"/>
  <c r="L10" i="606"/>
  <c r="L11" i="606"/>
  <c r="L8" i="606"/>
  <c r="I8" i="606"/>
  <c r="I9" i="606"/>
  <c r="I10" i="606"/>
  <c r="I11" i="606"/>
  <c r="E7" i="605"/>
  <c r="F7" i="605"/>
  <c r="D7" i="605"/>
  <c r="G8" i="605"/>
  <c r="G9" i="605"/>
  <c r="G10" i="605"/>
  <c r="G11" i="605"/>
  <c r="G12" i="605"/>
  <c r="G14" i="605"/>
  <c r="G7" i="604"/>
  <c r="G8" i="604"/>
  <c r="G9" i="604"/>
  <c r="G10" i="604"/>
  <c r="G11" i="604"/>
  <c r="G12" i="604"/>
  <c r="G13" i="604"/>
  <c r="G14" i="604"/>
  <c r="G15" i="604"/>
  <c r="G16" i="604"/>
  <c r="G17" i="604"/>
  <c r="G18" i="604"/>
  <c r="G19" i="604"/>
  <c r="G20" i="604"/>
  <c r="E6" i="604"/>
  <c r="F6" i="604"/>
  <c r="D6" i="604"/>
  <c r="N9" i="599"/>
  <c r="N10" i="599"/>
  <c r="N11" i="599"/>
  <c r="N12" i="599"/>
  <c r="N13" i="599"/>
  <c r="N14" i="599"/>
  <c r="N15" i="599"/>
  <c r="N16" i="599"/>
  <c r="N17" i="599"/>
  <c r="N8" i="599"/>
  <c r="K8" i="599"/>
  <c r="K9" i="599"/>
  <c r="K10" i="599"/>
  <c r="K11" i="599"/>
  <c r="K12" i="599"/>
  <c r="K13" i="599"/>
  <c r="K14" i="599"/>
  <c r="K15" i="599"/>
  <c r="K16" i="599"/>
  <c r="K17" i="599"/>
  <c r="G7" i="598"/>
  <c r="G11" i="598" s="1"/>
  <c r="H7" i="598"/>
  <c r="F7" i="598"/>
  <c r="F11" i="598" s="1"/>
  <c r="L9" i="598"/>
  <c r="L10" i="598"/>
  <c r="L8" i="598"/>
  <c r="I8" i="598"/>
  <c r="I9" i="598"/>
  <c r="I10" i="598"/>
  <c r="E11" i="597"/>
  <c r="F11" i="597"/>
  <c r="D11" i="597"/>
  <c r="E7" i="597"/>
  <c r="F7" i="597"/>
  <c r="D7" i="597"/>
  <c r="G8" i="597"/>
  <c r="G9" i="597"/>
  <c r="G10" i="597"/>
  <c r="G12" i="597"/>
  <c r="G13" i="597"/>
  <c r="G14" i="597"/>
  <c r="G15" i="597"/>
  <c r="G16" i="597"/>
  <c r="G17" i="597"/>
  <c r="G18" i="597"/>
  <c r="G19" i="597"/>
  <c r="G20" i="597"/>
  <c r="G21" i="597"/>
  <c r="G22" i="597"/>
  <c r="G23" i="597"/>
  <c r="G24" i="597"/>
  <c r="G25" i="597"/>
  <c r="G26" i="597"/>
  <c r="G27" i="597"/>
  <c r="G7" i="596"/>
  <c r="G8" i="596"/>
  <c r="G9" i="596"/>
  <c r="G10" i="596"/>
  <c r="G11" i="596"/>
  <c r="G12" i="596"/>
  <c r="G13" i="596"/>
  <c r="G14" i="596"/>
  <c r="G15" i="596"/>
  <c r="G16" i="596"/>
  <c r="G17" i="596"/>
  <c r="G18" i="596"/>
  <c r="G19" i="596"/>
  <c r="G20" i="596"/>
  <c r="G21" i="596"/>
  <c r="G22" i="596"/>
  <c r="G23" i="596"/>
  <c r="G24" i="596"/>
  <c r="G25" i="596"/>
  <c r="G26" i="596"/>
  <c r="G27" i="596"/>
  <c r="G28" i="596"/>
  <c r="G29" i="596"/>
  <c r="G30" i="596"/>
  <c r="G31" i="596"/>
  <c r="G32" i="596"/>
  <c r="E6" i="596"/>
  <c r="F6" i="596"/>
  <c r="D6" i="596"/>
  <c r="N9" i="591"/>
  <c r="N10" i="591"/>
  <c r="N8" i="591"/>
  <c r="K8" i="591"/>
  <c r="K9" i="591"/>
  <c r="K10" i="591"/>
  <c r="G7" i="590"/>
  <c r="G10" i="590" s="1"/>
  <c r="H7" i="590"/>
  <c r="F7" i="590"/>
  <c r="F10" i="590" s="1"/>
  <c r="L9" i="590"/>
  <c r="L8" i="590"/>
  <c r="I8" i="590"/>
  <c r="I9" i="590"/>
  <c r="E7" i="589"/>
  <c r="F7" i="589"/>
  <c r="D7" i="589"/>
  <c r="G8" i="589"/>
  <c r="G10" i="589"/>
  <c r="G7" i="588"/>
  <c r="E6" i="588"/>
  <c r="F6" i="588"/>
  <c r="D6" i="588"/>
  <c r="N9" i="583"/>
  <c r="N10" i="583"/>
  <c r="N11" i="583"/>
  <c r="N12" i="583"/>
  <c r="N13" i="583"/>
  <c r="N14" i="583"/>
  <c r="N15" i="583"/>
  <c r="N16" i="583"/>
  <c r="N17" i="583"/>
  <c r="N18" i="583"/>
  <c r="N8" i="583"/>
  <c r="K8" i="583"/>
  <c r="K9" i="583"/>
  <c r="K10" i="583"/>
  <c r="K11" i="583"/>
  <c r="K12" i="583"/>
  <c r="K13" i="583"/>
  <c r="K14" i="583"/>
  <c r="K15" i="583"/>
  <c r="K16" i="583"/>
  <c r="K17" i="583"/>
  <c r="K18" i="583"/>
  <c r="G7" i="582"/>
  <c r="G13" i="582" s="1"/>
  <c r="H7" i="582"/>
  <c r="H13" i="582" s="1"/>
  <c r="F7" i="582"/>
  <c r="F13" i="582" s="1"/>
  <c r="L9" i="582"/>
  <c r="L10" i="582"/>
  <c r="L11" i="582"/>
  <c r="L12" i="582"/>
  <c r="L8" i="582"/>
  <c r="I8" i="582"/>
  <c r="I9" i="582"/>
  <c r="I10" i="582"/>
  <c r="I11" i="582"/>
  <c r="I12" i="582"/>
  <c r="E7" i="581"/>
  <c r="F7" i="581"/>
  <c r="D7" i="581"/>
  <c r="G8" i="581"/>
  <c r="G10" i="581"/>
  <c r="G7" i="580"/>
  <c r="E6" i="580"/>
  <c r="F6" i="580"/>
  <c r="D6" i="580"/>
  <c r="N9" i="575"/>
  <c r="N10" i="575"/>
  <c r="N11" i="575"/>
  <c r="N12" i="575"/>
  <c r="N13" i="575"/>
  <c r="N14" i="575"/>
  <c r="N15" i="575"/>
  <c r="N16" i="575"/>
  <c r="N17" i="575"/>
  <c r="N8" i="575"/>
  <c r="K8" i="575"/>
  <c r="K9" i="575"/>
  <c r="K10" i="575"/>
  <c r="K11" i="575"/>
  <c r="K12" i="575"/>
  <c r="K13" i="575"/>
  <c r="K14" i="575"/>
  <c r="K15" i="575"/>
  <c r="K16" i="575"/>
  <c r="K17" i="575"/>
  <c r="G7" i="574"/>
  <c r="G12" i="574" s="1"/>
  <c r="H7" i="574"/>
  <c r="H12" i="574" s="1"/>
  <c r="F7" i="574"/>
  <c r="F12" i="574" s="1"/>
  <c r="L9" i="574"/>
  <c r="L10" i="574"/>
  <c r="L11" i="574"/>
  <c r="L8" i="574"/>
  <c r="I8" i="574"/>
  <c r="I9" i="574"/>
  <c r="I10" i="574"/>
  <c r="I11" i="574"/>
  <c r="E7" i="573"/>
  <c r="F7" i="573"/>
  <c r="D7" i="573"/>
  <c r="G8" i="573"/>
  <c r="G10" i="573"/>
  <c r="G7" i="572"/>
  <c r="E6" i="572"/>
  <c r="F6" i="572"/>
  <c r="D6" i="572"/>
  <c r="N9" i="567"/>
  <c r="N10" i="567"/>
  <c r="N11" i="567"/>
  <c r="N12" i="567"/>
  <c r="N13" i="567"/>
  <c r="N14" i="567"/>
  <c r="N15" i="567"/>
  <c r="N16" i="567"/>
  <c r="N17" i="567"/>
  <c r="N18" i="567"/>
  <c r="N19" i="567"/>
  <c r="N20" i="567"/>
  <c r="N21" i="567"/>
  <c r="N22" i="567"/>
  <c r="N23" i="567"/>
  <c r="N24" i="567"/>
  <c r="N25" i="567"/>
  <c r="N26" i="567"/>
  <c r="N27" i="567"/>
  <c r="N28" i="567"/>
  <c r="N29" i="567"/>
  <c r="N30" i="567"/>
  <c r="N31" i="567"/>
  <c r="N32" i="567"/>
  <c r="N33" i="567"/>
  <c r="N34" i="567"/>
  <c r="N35" i="567"/>
  <c r="N36" i="567"/>
  <c r="N37" i="567"/>
  <c r="N8" i="567"/>
  <c r="K8" i="567"/>
  <c r="K9" i="567"/>
  <c r="K10" i="567"/>
  <c r="K11" i="567"/>
  <c r="K12" i="567"/>
  <c r="K13" i="567"/>
  <c r="K14" i="567"/>
  <c r="K15" i="567"/>
  <c r="K16" i="567"/>
  <c r="K17" i="567"/>
  <c r="K18" i="567"/>
  <c r="K19" i="567"/>
  <c r="K20" i="567"/>
  <c r="K21" i="567"/>
  <c r="K22" i="567"/>
  <c r="K23" i="567"/>
  <c r="K24" i="567"/>
  <c r="K25" i="567"/>
  <c r="K26" i="567"/>
  <c r="K27" i="567"/>
  <c r="K28" i="567"/>
  <c r="K29" i="567"/>
  <c r="K30" i="567"/>
  <c r="K31" i="567"/>
  <c r="K32" i="567"/>
  <c r="K33" i="567"/>
  <c r="K34" i="567"/>
  <c r="K35" i="567"/>
  <c r="K36" i="567"/>
  <c r="K37" i="567"/>
  <c r="G7" i="566"/>
  <c r="G14" i="566" s="1"/>
  <c r="H7" i="566"/>
  <c r="F7" i="566"/>
  <c r="F14" i="566" s="1"/>
  <c r="L9" i="566"/>
  <c r="L10" i="566"/>
  <c r="L11" i="566"/>
  <c r="L12" i="566"/>
  <c r="L13" i="566"/>
  <c r="L8" i="566"/>
  <c r="I8" i="566"/>
  <c r="I9" i="566"/>
  <c r="I10" i="566"/>
  <c r="I11" i="566"/>
  <c r="I12" i="566"/>
  <c r="I13" i="566"/>
  <c r="E7" i="565"/>
  <c r="F7" i="565"/>
  <c r="D7" i="565"/>
  <c r="G8" i="565"/>
  <c r="G9" i="565"/>
  <c r="G11" i="565"/>
  <c r="G7" i="564"/>
  <c r="G8" i="564"/>
  <c r="G9" i="564"/>
  <c r="G10" i="564"/>
  <c r="G11" i="564"/>
  <c r="G12" i="564"/>
  <c r="G13" i="564"/>
  <c r="G14" i="564"/>
  <c r="G15" i="564"/>
  <c r="G16" i="564"/>
  <c r="G17" i="564"/>
  <c r="G18" i="564"/>
  <c r="G19" i="564"/>
  <c r="G20" i="564"/>
  <c r="G21" i="564"/>
  <c r="G22" i="564"/>
  <c r="G23" i="564"/>
  <c r="G24" i="564"/>
  <c r="G25" i="564"/>
  <c r="G26" i="564"/>
  <c r="G27" i="564"/>
  <c r="G28" i="564"/>
  <c r="G29" i="564"/>
  <c r="G30" i="564"/>
  <c r="G31" i="564"/>
  <c r="E6" i="564"/>
  <c r="F6" i="564"/>
  <c r="D6" i="564"/>
  <c r="N9" i="559"/>
  <c r="N10" i="559"/>
  <c r="N11" i="559"/>
  <c r="N12" i="559"/>
  <c r="N13" i="559"/>
  <c r="N14" i="559"/>
  <c r="N15" i="559"/>
  <c r="N16" i="559"/>
  <c r="N17" i="559"/>
  <c r="N18" i="559"/>
  <c r="N8" i="559"/>
  <c r="K8" i="559"/>
  <c r="K9" i="559"/>
  <c r="K10" i="559"/>
  <c r="K11" i="559"/>
  <c r="K12" i="559"/>
  <c r="K13" i="559"/>
  <c r="K14" i="559"/>
  <c r="K15" i="559"/>
  <c r="K16" i="559"/>
  <c r="K17" i="559"/>
  <c r="K18" i="559"/>
  <c r="G7" i="558"/>
  <c r="G11" i="558" s="1"/>
  <c r="H7" i="558"/>
  <c r="F7" i="558"/>
  <c r="F11" i="558" s="1"/>
  <c r="L9" i="558"/>
  <c r="L10" i="558"/>
  <c r="L8" i="558"/>
  <c r="I8" i="558"/>
  <c r="I9" i="558"/>
  <c r="I10" i="558"/>
  <c r="E7" i="557"/>
  <c r="F7" i="557"/>
  <c r="D7" i="557"/>
  <c r="G8" i="557"/>
  <c r="G10" i="557"/>
  <c r="G7" i="556"/>
  <c r="G8" i="556"/>
  <c r="G9" i="556"/>
  <c r="G10" i="556"/>
  <c r="G11" i="556"/>
  <c r="G12" i="556"/>
  <c r="G13" i="556"/>
  <c r="G14" i="556"/>
  <c r="G15" i="556"/>
  <c r="G16" i="556"/>
  <c r="G17" i="556"/>
  <c r="G18" i="556"/>
  <c r="G19" i="556"/>
  <c r="G20" i="556"/>
  <c r="G21" i="556"/>
  <c r="G22" i="556"/>
  <c r="G23" i="556"/>
  <c r="G24" i="556"/>
  <c r="G25" i="556"/>
  <c r="G26" i="556"/>
  <c r="G27" i="556"/>
  <c r="G28" i="556"/>
  <c r="G29" i="556"/>
  <c r="G30" i="556"/>
  <c r="G31" i="556"/>
  <c r="E6" i="556"/>
  <c r="F6" i="556"/>
  <c r="D6" i="556"/>
  <c r="N9" i="551"/>
  <c r="N10" i="551"/>
  <c r="N11" i="551"/>
  <c r="N12" i="551"/>
  <c r="N13" i="551"/>
  <c r="N14" i="551"/>
  <c r="N15" i="551"/>
  <c r="N16" i="551"/>
  <c r="N17" i="551"/>
  <c r="N18" i="551"/>
  <c r="N19" i="551"/>
  <c r="N20" i="551"/>
  <c r="N21" i="551"/>
  <c r="N22" i="551"/>
  <c r="N23" i="551"/>
  <c r="N24" i="551"/>
  <c r="N25" i="551"/>
  <c r="N26" i="551"/>
  <c r="N27" i="551"/>
  <c r="N28" i="551"/>
  <c r="N29" i="551"/>
  <c r="N8" i="551"/>
  <c r="K8" i="551"/>
  <c r="K9" i="551"/>
  <c r="K10" i="551"/>
  <c r="K11" i="551"/>
  <c r="K12" i="551"/>
  <c r="K13" i="551"/>
  <c r="K14" i="551"/>
  <c r="K15" i="551"/>
  <c r="K16" i="551"/>
  <c r="K17" i="551"/>
  <c r="K18" i="551"/>
  <c r="K19" i="551"/>
  <c r="K20" i="551"/>
  <c r="K21" i="551"/>
  <c r="K22" i="551"/>
  <c r="K23" i="551"/>
  <c r="K24" i="551"/>
  <c r="K25" i="551"/>
  <c r="K26" i="551"/>
  <c r="K27" i="551"/>
  <c r="K28" i="551"/>
  <c r="K29" i="551"/>
  <c r="G7" i="550"/>
  <c r="G15" i="550" s="1"/>
  <c r="H7" i="550"/>
  <c r="H15" i="550" s="1"/>
  <c r="F7" i="550"/>
  <c r="F15" i="550" s="1"/>
  <c r="L9" i="550"/>
  <c r="L10" i="550"/>
  <c r="L11" i="550"/>
  <c r="L12" i="550"/>
  <c r="L13" i="550"/>
  <c r="L14" i="550"/>
  <c r="L8" i="550"/>
  <c r="I8" i="550"/>
  <c r="I9" i="550"/>
  <c r="I10" i="550"/>
  <c r="I11" i="550"/>
  <c r="I12" i="550"/>
  <c r="I13" i="550"/>
  <c r="I14" i="550"/>
  <c r="E10" i="549"/>
  <c r="F10" i="549"/>
  <c r="D10" i="549"/>
  <c r="E7" i="549"/>
  <c r="F7" i="549"/>
  <c r="D7" i="549"/>
  <c r="G8" i="549"/>
  <c r="G9" i="549"/>
  <c r="G11" i="549"/>
  <c r="G12" i="549"/>
  <c r="G13" i="549"/>
  <c r="G14" i="549"/>
  <c r="G15" i="549"/>
  <c r="G16" i="549"/>
  <c r="G17" i="549"/>
  <c r="G18" i="549"/>
  <c r="G19" i="549"/>
  <c r="G20" i="549"/>
  <c r="G21" i="549"/>
  <c r="G22" i="549"/>
  <c r="G23" i="549"/>
  <c r="G24" i="549"/>
  <c r="G25" i="549"/>
  <c r="G26" i="549"/>
  <c r="G27" i="549"/>
  <c r="G28" i="549"/>
  <c r="G29" i="549"/>
  <c r="G30" i="549"/>
  <c r="G31" i="549"/>
  <c r="G32" i="549"/>
  <c r="G33" i="549"/>
  <c r="G34" i="549"/>
  <c r="G35" i="549"/>
  <c r="G36" i="549"/>
  <c r="G37" i="549"/>
  <c r="G7" i="548"/>
  <c r="G8" i="548"/>
  <c r="G9" i="548"/>
  <c r="G10" i="548"/>
  <c r="G11" i="548"/>
  <c r="G12" i="548"/>
  <c r="G13" i="548"/>
  <c r="G14" i="548"/>
  <c r="G15" i="548"/>
  <c r="G16" i="548"/>
  <c r="G17" i="548"/>
  <c r="G18" i="548"/>
  <c r="G19" i="548"/>
  <c r="G20" i="548"/>
  <c r="G21" i="548"/>
  <c r="G22" i="548"/>
  <c r="G23" i="548"/>
  <c r="G24" i="548"/>
  <c r="G25" i="548"/>
  <c r="G26" i="548"/>
  <c r="G27" i="548"/>
  <c r="G28" i="548"/>
  <c r="G29" i="548"/>
  <c r="G30" i="548"/>
  <c r="G31" i="548"/>
  <c r="E6" i="548"/>
  <c r="F6" i="548"/>
  <c r="D6" i="548"/>
  <c r="N9" i="543"/>
  <c r="N10" i="543"/>
  <c r="N11" i="543"/>
  <c r="N12" i="543"/>
  <c r="N13" i="543"/>
  <c r="N8" i="543"/>
  <c r="K8" i="543"/>
  <c r="K9" i="543"/>
  <c r="K10" i="543"/>
  <c r="K11" i="543"/>
  <c r="K12" i="543"/>
  <c r="K13" i="543"/>
  <c r="G7" i="542"/>
  <c r="G11" i="542" s="1"/>
  <c r="H7" i="542"/>
  <c r="F7" i="542"/>
  <c r="F11" i="542" s="1"/>
  <c r="L9" i="542"/>
  <c r="L10" i="542"/>
  <c r="L8" i="542"/>
  <c r="I8" i="542"/>
  <c r="I9" i="542"/>
  <c r="I10" i="542"/>
  <c r="E7" i="541"/>
  <c r="F7" i="541"/>
  <c r="D7" i="541"/>
  <c r="G8" i="541"/>
  <c r="G10" i="541"/>
  <c r="G7" i="540"/>
  <c r="G8" i="540"/>
  <c r="G9" i="540"/>
  <c r="E6" i="540"/>
  <c r="F6" i="540"/>
  <c r="D6" i="540"/>
  <c r="N9" i="535"/>
  <c r="N10" i="535"/>
  <c r="N11" i="535"/>
  <c r="N12" i="535"/>
  <c r="N13" i="535"/>
  <c r="N14" i="535"/>
  <c r="N15" i="535"/>
  <c r="N16" i="535"/>
  <c r="N17" i="535"/>
  <c r="N8" i="535"/>
  <c r="K8" i="535"/>
  <c r="K9" i="535"/>
  <c r="K10" i="535"/>
  <c r="K11" i="535"/>
  <c r="K12" i="535"/>
  <c r="K13" i="535"/>
  <c r="K14" i="535"/>
  <c r="K15" i="535"/>
  <c r="K16" i="535"/>
  <c r="K17" i="535"/>
  <c r="G7" i="534"/>
  <c r="G13" i="534" s="1"/>
  <c r="H7" i="534"/>
  <c r="H13" i="534" s="1"/>
  <c r="F7" i="534"/>
  <c r="F13" i="534" s="1"/>
  <c r="L9" i="534"/>
  <c r="L10" i="534"/>
  <c r="L11" i="534"/>
  <c r="L12" i="534"/>
  <c r="L8" i="534"/>
  <c r="I8" i="534"/>
  <c r="I9" i="534"/>
  <c r="I10" i="534"/>
  <c r="I11" i="534"/>
  <c r="I12" i="534"/>
  <c r="E7" i="533"/>
  <c r="F7" i="533"/>
  <c r="D7" i="533"/>
  <c r="G8" i="533"/>
  <c r="G10" i="533"/>
  <c r="G7" i="532"/>
  <c r="E6" i="532"/>
  <c r="F6" i="532"/>
  <c r="D6" i="532"/>
  <c r="N9" i="527"/>
  <c r="N10" i="527"/>
  <c r="N11" i="527"/>
  <c r="N12" i="527"/>
  <c r="N13" i="527"/>
  <c r="N14" i="527"/>
  <c r="N8" i="527"/>
  <c r="K8" i="527"/>
  <c r="K9" i="527"/>
  <c r="K10" i="527"/>
  <c r="K11" i="527"/>
  <c r="K12" i="527"/>
  <c r="K13" i="527"/>
  <c r="K14" i="527"/>
  <c r="G7" i="526"/>
  <c r="G11" i="526" s="1"/>
  <c r="H7" i="526"/>
  <c r="H11" i="526" s="1"/>
  <c r="F7" i="526"/>
  <c r="F11" i="526" s="1"/>
  <c r="L9" i="526"/>
  <c r="L10" i="526"/>
  <c r="L8" i="526"/>
  <c r="I8" i="526"/>
  <c r="I9" i="526"/>
  <c r="I10" i="526"/>
  <c r="E7" i="525"/>
  <c r="F7" i="525"/>
  <c r="D7" i="525"/>
  <c r="G8" i="525"/>
  <c r="G10" i="525"/>
  <c r="G7" i="524"/>
  <c r="G8" i="524"/>
  <c r="G9" i="524"/>
  <c r="G10" i="524"/>
  <c r="G11" i="524"/>
  <c r="G12" i="524"/>
  <c r="G13" i="524"/>
  <c r="G14" i="524"/>
  <c r="G15" i="524"/>
  <c r="G16" i="524"/>
  <c r="G17" i="524"/>
  <c r="G18" i="524"/>
  <c r="G19" i="524"/>
  <c r="G20" i="524"/>
  <c r="G21" i="524"/>
  <c r="G22" i="524"/>
  <c r="G23" i="524"/>
  <c r="G24" i="524"/>
  <c r="G25" i="524"/>
  <c r="G26" i="524"/>
  <c r="E6" i="524"/>
  <c r="F6" i="524"/>
  <c r="D6" i="524"/>
  <c r="N9" i="519"/>
  <c r="N10" i="519"/>
  <c r="N11" i="519"/>
  <c r="N12" i="519"/>
  <c r="N13" i="519"/>
  <c r="N14" i="519"/>
  <c r="N15" i="519"/>
  <c r="N16" i="519"/>
  <c r="N17" i="519"/>
  <c r="N18" i="519"/>
  <c r="N8" i="519"/>
  <c r="K8" i="519"/>
  <c r="K9" i="519"/>
  <c r="K10" i="519"/>
  <c r="K11" i="519"/>
  <c r="K12" i="519"/>
  <c r="K13" i="519"/>
  <c r="K14" i="519"/>
  <c r="K15" i="519"/>
  <c r="K16" i="519"/>
  <c r="K17" i="519"/>
  <c r="K18" i="519"/>
  <c r="G7" i="518"/>
  <c r="G11" i="518" s="1"/>
  <c r="H7" i="518"/>
  <c r="H11" i="518" s="1"/>
  <c r="F7" i="518"/>
  <c r="F11" i="518" s="1"/>
  <c r="L9" i="518"/>
  <c r="L10" i="518"/>
  <c r="L8" i="518"/>
  <c r="I8" i="518"/>
  <c r="I9" i="518"/>
  <c r="I10" i="518"/>
  <c r="E9" i="517"/>
  <c r="F9" i="517"/>
  <c r="D9" i="517"/>
  <c r="E7" i="517"/>
  <c r="F7" i="517"/>
  <c r="D7" i="517"/>
  <c r="G8" i="517"/>
  <c r="G10" i="517"/>
  <c r="G11" i="517"/>
  <c r="G7" i="516"/>
  <c r="G8" i="516"/>
  <c r="G9" i="516"/>
  <c r="G10" i="516"/>
  <c r="G11" i="516"/>
  <c r="G12" i="516"/>
  <c r="G13" i="516"/>
  <c r="G14" i="516"/>
  <c r="G15" i="516"/>
  <c r="G16" i="516"/>
  <c r="G17" i="516"/>
  <c r="G18" i="516"/>
  <c r="G19" i="516"/>
  <c r="G20" i="516"/>
  <c r="G21" i="516"/>
  <c r="G22" i="516"/>
  <c r="G23" i="516"/>
  <c r="G24" i="516"/>
  <c r="G25" i="516"/>
  <c r="G26" i="516"/>
  <c r="G27" i="516"/>
  <c r="G28" i="516"/>
  <c r="G29" i="516"/>
  <c r="E6" i="516"/>
  <c r="F6" i="516"/>
  <c r="D6" i="516"/>
  <c r="N9" i="511"/>
  <c r="N10" i="511"/>
  <c r="N11" i="511"/>
  <c r="N12" i="511"/>
  <c r="N13" i="511"/>
  <c r="N14" i="511"/>
  <c r="N15" i="511"/>
  <c r="N16" i="511"/>
  <c r="N17" i="511"/>
  <c r="N18" i="511"/>
  <c r="N19" i="511"/>
  <c r="N20" i="511"/>
  <c r="N8" i="511"/>
  <c r="K8" i="511"/>
  <c r="K9" i="511"/>
  <c r="K10" i="511"/>
  <c r="K11" i="511"/>
  <c r="K12" i="511"/>
  <c r="K13" i="511"/>
  <c r="K14" i="511"/>
  <c r="K15" i="511"/>
  <c r="K16" i="511"/>
  <c r="K17" i="511"/>
  <c r="K18" i="511"/>
  <c r="K19" i="511"/>
  <c r="K20" i="511"/>
  <c r="G7" i="510"/>
  <c r="G11" i="510" s="1"/>
  <c r="H7" i="510"/>
  <c r="F7" i="510"/>
  <c r="F11" i="510" s="1"/>
  <c r="L9" i="510"/>
  <c r="L10" i="510"/>
  <c r="L8" i="510"/>
  <c r="I8" i="510"/>
  <c r="I9" i="510"/>
  <c r="I10" i="510"/>
  <c r="E9" i="509"/>
  <c r="F9" i="509"/>
  <c r="D9" i="509"/>
  <c r="E7" i="509"/>
  <c r="F7" i="509"/>
  <c r="D7" i="509"/>
  <c r="G8" i="509"/>
  <c r="G10" i="509"/>
  <c r="G11" i="509"/>
  <c r="G7" i="508"/>
  <c r="G8" i="508"/>
  <c r="G9" i="508"/>
  <c r="G10" i="508"/>
  <c r="G11" i="508"/>
  <c r="G12" i="508"/>
  <c r="G13" i="508"/>
  <c r="G14" i="508"/>
  <c r="G15" i="508"/>
  <c r="G16" i="508"/>
  <c r="G17" i="508"/>
  <c r="G18" i="508"/>
  <c r="G19" i="508"/>
  <c r="G20" i="508"/>
  <c r="G21" i="508"/>
  <c r="G22" i="508"/>
  <c r="G23" i="508"/>
  <c r="G24" i="508"/>
  <c r="G25" i="508"/>
  <c r="G26" i="508"/>
  <c r="G27" i="508"/>
  <c r="G28" i="508"/>
  <c r="G29" i="508"/>
  <c r="G30" i="508"/>
  <c r="E6" i="508"/>
  <c r="F6" i="508"/>
  <c r="D6" i="508"/>
  <c r="N9" i="503"/>
  <c r="N10" i="503"/>
  <c r="N11" i="503"/>
  <c r="N12" i="503"/>
  <c r="N13" i="503"/>
  <c r="N14" i="503"/>
  <c r="N15" i="503"/>
  <c r="N16" i="503"/>
  <c r="N17" i="503"/>
  <c r="N18" i="503"/>
  <c r="N19" i="503"/>
  <c r="N8" i="503"/>
  <c r="K8" i="503"/>
  <c r="K9" i="503"/>
  <c r="K10" i="503"/>
  <c r="K11" i="503"/>
  <c r="K12" i="503"/>
  <c r="K13" i="503"/>
  <c r="K14" i="503"/>
  <c r="K15" i="503"/>
  <c r="K16" i="503"/>
  <c r="K17" i="503"/>
  <c r="K18" i="503"/>
  <c r="K19" i="503"/>
  <c r="G7" i="502"/>
  <c r="G11" i="502" s="1"/>
  <c r="H7" i="502"/>
  <c r="F7" i="502"/>
  <c r="F11" i="502" s="1"/>
  <c r="L9" i="502"/>
  <c r="L10" i="502"/>
  <c r="L8" i="502"/>
  <c r="I8" i="502"/>
  <c r="I9" i="502"/>
  <c r="I10" i="502"/>
  <c r="E7" i="501"/>
  <c r="F7" i="501"/>
  <c r="D7" i="501"/>
  <c r="G8" i="501"/>
  <c r="G10" i="501"/>
  <c r="G7" i="500"/>
  <c r="G8" i="500"/>
  <c r="G9" i="500"/>
  <c r="G10" i="500"/>
  <c r="G11" i="500"/>
  <c r="G12" i="500"/>
  <c r="G13" i="500"/>
  <c r="G14" i="500"/>
  <c r="G15" i="500"/>
  <c r="G16" i="500"/>
  <c r="G17" i="500"/>
  <c r="G18" i="500"/>
  <c r="G19" i="500"/>
  <c r="G20" i="500"/>
  <c r="G21" i="500"/>
  <c r="G22" i="500"/>
  <c r="G23" i="500"/>
  <c r="G24" i="500"/>
  <c r="G25" i="500"/>
  <c r="G26" i="500"/>
  <c r="G27" i="500"/>
  <c r="G28" i="500"/>
  <c r="G29" i="500"/>
  <c r="G30" i="500"/>
  <c r="E6" i="500"/>
  <c r="F6" i="500"/>
  <c r="D6" i="500"/>
  <c r="N9" i="495"/>
  <c r="N10" i="495"/>
  <c r="N11" i="495"/>
  <c r="N12" i="495"/>
  <c r="N13" i="495"/>
  <c r="N14" i="495"/>
  <c r="N15" i="495"/>
  <c r="N16" i="495"/>
  <c r="N8" i="495"/>
  <c r="K8" i="495"/>
  <c r="K9" i="495"/>
  <c r="K10" i="495"/>
  <c r="K11" i="495"/>
  <c r="K12" i="495"/>
  <c r="K13" i="495"/>
  <c r="K14" i="495"/>
  <c r="K15" i="495"/>
  <c r="K16" i="495"/>
  <c r="G7" i="494"/>
  <c r="G12" i="494" s="1"/>
  <c r="H7" i="494"/>
  <c r="H12" i="494" s="1"/>
  <c r="F7" i="494"/>
  <c r="F12" i="494" s="1"/>
  <c r="L9" i="494"/>
  <c r="L10" i="494"/>
  <c r="L11" i="494"/>
  <c r="L8" i="494"/>
  <c r="I8" i="494"/>
  <c r="I9" i="494"/>
  <c r="I10" i="494"/>
  <c r="I11" i="494"/>
  <c r="E7" i="493"/>
  <c r="F7" i="493"/>
  <c r="D7" i="493"/>
  <c r="G8" i="493"/>
  <c r="G10" i="493"/>
  <c r="G7" i="492"/>
  <c r="E6" i="492"/>
  <c r="F6" i="492"/>
  <c r="D6" i="492"/>
  <c r="N9" i="487"/>
  <c r="N10" i="487"/>
  <c r="N11" i="487"/>
  <c r="N12" i="487"/>
  <c r="N8" i="487"/>
  <c r="K8" i="487"/>
  <c r="K9" i="487"/>
  <c r="K10" i="487"/>
  <c r="K11" i="487"/>
  <c r="K12" i="487"/>
  <c r="G7" i="486"/>
  <c r="G11" i="486" s="1"/>
  <c r="H7" i="486"/>
  <c r="F7" i="486"/>
  <c r="F11" i="486" s="1"/>
  <c r="L9" i="486"/>
  <c r="L10" i="486"/>
  <c r="L8" i="486"/>
  <c r="I8" i="486"/>
  <c r="I9" i="486"/>
  <c r="I10" i="486"/>
  <c r="E7" i="485"/>
  <c r="F7" i="485"/>
  <c r="D7" i="485"/>
  <c r="G8" i="485"/>
  <c r="G10" i="485"/>
  <c r="G7" i="484"/>
  <c r="G8" i="484"/>
  <c r="G9" i="484"/>
  <c r="G10" i="484"/>
  <c r="G11" i="484"/>
  <c r="G12" i="484"/>
  <c r="G13" i="484"/>
  <c r="G14" i="484"/>
  <c r="G15" i="484"/>
  <c r="G16" i="484"/>
  <c r="G17" i="484"/>
  <c r="G18" i="484"/>
  <c r="G19" i="484"/>
  <c r="G20" i="484"/>
  <c r="G21" i="484"/>
  <c r="G22" i="484"/>
  <c r="E6" i="484"/>
  <c r="F6" i="484"/>
  <c r="D6" i="484"/>
  <c r="N9" i="479"/>
  <c r="N10" i="479"/>
  <c r="N11" i="479"/>
  <c r="N12" i="479"/>
  <c r="N13" i="479"/>
  <c r="N14" i="479"/>
  <c r="N15" i="479"/>
  <c r="N16" i="479"/>
  <c r="N17" i="479"/>
  <c r="N8" i="479"/>
  <c r="K8" i="479"/>
  <c r="K9" i="479"/>
  <c r="K10" i="479"/>
  <c r="K11" i="479"/>
  <c r="K12" i="479"/>
  <c r="K13" i="479"/>
  <c r="K14" i="479"/>
  <c r="K15" i="479"/>
  <c r="K16" i="479"/>
  <c r="K17" i="479"/>
  <c r="G7" i="478"/>
  <c r="G11" i="478" s="1"/>
  <c r="H7" i="478"/>
  <c r="F7" i="478"/>
  <c r="F11" i="478" s="1"/>
  <c r="L9" i="478"/>
  <c r="L10" i="478"/>
  <c r="L8" i="478"/>
  <c r="I8" i="478"/>
  <c r="I9" i="478"/>
  <c r="I10" i="478"/>
  <c r="E7" i="477"/>
  <c r="F7" i="477"/>
  <c r="D7" i="477"/>
  <c r="G8" i="477"/>
  <c r="G10" i="477"/>
  <c r="G7" i="476"/>
  <c r="G8" i="476"/>
  <c r="G9" i="476"/>
  <c r="G10" i="476"/>
  <c r="G11" i="476"/>
  <c r="G12" i="476"/>
  <c r="G13" i="476"/>
  <c r="G14" i="476"/>
  <c r="G15" i="476"/>
  <c r="G16" i="476"/>
  <c r="G17" i="476"/>
  <c r="G18" i="476"/>
  <c r="G19" i="476"/>
  <c r="G20" i="476"/>
  <c r="G21" i="476"/>
  <c r="G22" i="476"/>
  <c r="G23" i="476"/>
  <c r="G24" i="476"/>
  <c r="G25" i="476"/>
  <c r="G26" i="476"/>
  <c r="G27" i="476"/>
  <c r="G28" i="476"/>
  <c r="E6" i="476"/>
  <c r="F6" i="476"/>
  <c r="D6" i="476"/>
  <c r="N9" i="471"/>
  <c r="N10" i="471"/>
  <c r="N11" i="471"/>
  <c r="N12" i="471"/>
  <c r="N13" i="471"/>
  <c r="N14" i="471"/>
  <c r="N15" i="471"/>
  <c r="N8" i="471"/>
  <c r="K8" i="471"/>
  <c r="K9" i="471"/>
  <c r="K10" i="471"/>
  <c r="K11" i="471"/>
  <c r="K12" i="471"/>
  <c r="K13" i="471"/>
  <c r="K14" i="471"/>
  <c r="K15" i="471"/>
  <c r="G7" i="470"/>
  <c r="G12" i="470" s="1"/>
  <c r="H7" i="470"/>
  <c r="H12" i="470" s="1"/>
  <c r="F7" i="470"/>
  <c r="F12" i="470" s="1"/>
  <c r="L9" i="470"/>
  <c r="L10" i="470"/>
  <c r="L11" i="470"/>
  <c r="L8" i="470"/>
  <c r="I8" i="470"/>
  <c r="I9" i="470"/>
  <c r="I10" i="470"/>
  <c r="I11" i="470"/>
  <c r="E7" i="469"/>
  <c r="F7" i="469"/>
  <c r="D7" i="469"/>
  <c r="G8" i="469"/>
  <c r="G10" i="469"/>
  <c r="G7" i="468"/>
  <c r="E6" i="468"/>
  <c r="F6" i="468"/>
  <c r="D6" i="468"/>
  <c r="N9" i="463"/>
  <c r="N10" i="463"/>
  <c r="N11" i="463"/>
  <c r="N12" i="463"/>
  <c r="N13" i="463"/>
  <c r="N14" i="463"/>
  <c r="N8" i="463"/>
  <c r="K8" i="463"/>
  <c r="K9" i="463"/>
  <c r="K10" i="463"/>
  <c r="K11" i="463"/>
  <c r="K12" i="463"/>
  <c r="K13" i="463"/>
  <c r="K14" i="463"/>
  <c r="G7" i="462"/>
  <c r="G11" i="462" s="1"/>
  <c r="H7" i="462"/>
  <c r="F7" i="462"/>
  <c r="F11" i="462" s="1"/>
  <c r="L9" i="462"/>
  <c r="L10" i="462"/>
  <c r="L8" i="462"/>
  <c r="I8" i="462"/>
  <c r="I9" i="462"/>
  <c r="I10" i="462"/>
  <c r="E7" i="461"/>
  <c r="F7" i="461"/>
  <c r="D7" i="461"/>
  <c r="G8" i="461"/>
  <c r="G10" i="461"/>
  <c r="G7" i="460"/>
  <c r="G8" i="460"/>
  <c r="G9" i="460"/>
  <c r="G10" i="460"/>
  <c r="G11" i="460"/>
  <c r="G12" i="460"/>
  <c r="G13" i="460"/>
  <c r="G14" i="460"/>
  <c r="G15" i="460"/>
  <c r="G16" i="460"/>
  <c r="G17" i="460"/>
  <c r="G18" i="460"/>
  <c r="G19" i="460"/>
  <c r="G20" i="460"/>
  <c r="G21" i="460"/>
  <c r="G22" i="460"/>
  <c r="G23" i="460"/>
  <c r="G24" i="460"/>
  <c r="G25" i="460"/>
  <c r="G26" i="460"/>
  <c r="G27" i="460"/>
  <c r="G28" i="460"/>
  <c r="E6" i="460"/>
  <c r="F6" i="460"/>
  <c r="D6" i="460"/>
  <c r="N9" i="455"/>
  <c r="N10" i="455"/>
  <c r="N11" i="455"/>
  <c r="N8" i="455"/>
  <c r="K8" i="455"/>
  <c r="K9" i="455"/>
  <c r="K10" i="455"/>
  <c r="K11" i="455"/>
  <c r="G7" i="454"/>
  <c r="G10" i="454" s="1"/>
  <c r="H7" i="454"/>
  <c r="H10" i="454" s="1"/>
  <c r="F7" i="454"/>
  <c r="F10" i="454" s="1"/>
  <c r="L9" i="454"/>
  <c r="L8" i="454"/>
  <c r="I8" i="454"/>
  <c r="I9" i="454"/>
  <c r="E9" i="453"/>
  <c r="F9" i="453"/>
  <c r="D9" i="453"/>
  <c r="E7" i="453"/>
  <c r="F7" i="453"/>
  <c r="D7" i="453"/>
  <c r="G8" i="453"/>
  <c r="G10" i="453"/>
  <c r="G11" i="453"/>
  <c r="G12" i="453"/>
  <c r="G13" i="453"/>
  <c r="G14" i="453"/>
  <c r="G15" i="453"/>
  <c r="G16" i="453"/>
  <c r="G7" i="452"/>
  <c r="G8" i="452"/>
  <c r="G9" i="452"/>
  <c r="G10" i="452"/>
  <c r="G11" i="452"/>
  <c r="G12" i="452"/>
  <c r="G13" i="452"/>
  <c r="G14" i="452"/>
  <c r="G15" i="452"/>
  <c r="G16" i="452"/>
  <c r="G17" i="452"/>
  <c r="G18" i="452"/>
  <c r="G19" i="452"/>
  <c r="G20" i="452"/>
  <c r="G21" i="452"/>
  <c r="G22" i="452"/>
  <c r="G23" i="452"/>
  <c r="G24" i="452"/>
  <c r="G25" i="452"/>
  <c r="G26" i="452"/>
  <c r="G27" i="452"/>
  <c r="G28" i="452"/>
  <c r="G29" i="452"/>
  <c r="G30" i="452"/>
  <c r="G31" i="452"/>
  <c r="E6" i="452"/>
  <c r="F6" i="452"/>
  <c r="D6" i="452"/>
  <c r="N9" i="447"/>
  <c r="N10" i="447"/>
  <c r="N11" i="447"/>
  <c r="N12" i="447"/>
  <c r="N13" i="447"/>
  <c r="N14" i="447"/>
  <c r="N15" i="447"/>
  <c r="N16" i="447"/>
  <c r="N17" i="447"/>
  <c r="N18" i="447"/>
  <c r="N19" i="447"/>
  <c r="N20" i="447"/>
  <c r="N8" i="447"/>
  <c r="K8" i="447"/>
  <c r="K9" i="447"/>
  <c r="K10" i="447"/>
  <c r="K11" i="447"/>
  <c r="K12" i="447"/>
  <c r="K13" i="447"/>
  <c r="K14" i="447"/>
  <c r="K15" i="447"/>
  <c r="K16" i="447"/>
  <c r="K17" i="447"/>
  <c r="K18" i="447"/>
  <c r="K19" i="447"/>
  <c r="K20" i="447"/>
  <c r="G7" i="446"/>
  <c r="G14" i="446" s="1"/>
  <c r="H7" i="446"/>
  <c r="F7" i="446"/>
  <c r="F14" i="446" s="1"/>
  <c r="L9" i="446"/>
  <c r="L10" i="446"/>
  <c r="L11" i="446"/>
  <c r="L12" i="446"/>
  <c r="L13" i="446"/>
  <c r="L8" i="446"/>
  <c r="I8" i="446"/>
  <c r="I9" i="446"/>
  <c r="I10" i="446"/>
  <c r="I11" i="446"/>
  <c r="I12" i="446"/>
  <c r="I13" i="446"/>
  <c r="E9" i="445"/>
  <c r="F9" i="445"/>
  <c r="D9" i="445"/>
  <c r="E7" i="445"/>
  <c r="F7" i="445"/>
  <c r="D7" i="445"/>
  <c r="G8" i="445"/>
  <c r="G10" i="445"/>
  <c r="G11" i="445"/>
  <c r="G12" i="445"/>
  <c r="G13" i="445"/>
  <c r="G14" i="445"/>
  <c r="G15" i="445"/>
  <c r="G16" i="445"/>
  <c r="G17" i="445"/>
  <c r="G18" i="445"/>
  <c r="G19" i="445"/>
  <c r="G20" i="445"/>
  <c r="G21" i="445"/>
  <c r="G22" i="445"/>
  <c r="G23" i="445"/>
  <c r="G24" i="445"/>
  <c r="G25" i="445"/>
  <c r="G26" i="445"/>
  <c r="G27" i="445"/>
  <c r="G28" i="445"/>
  <c r="G29" i="445"/>
  <c r="G30" i="445"/>
  <c r="G31" i="445"/>
  <c r="G32" i="445"/>
  <c r="G33" i="445"/>
  <c r="G34" i="445"/>
  <c r="G35" i="445"/>
  <c r="G7" i="444"/>
  <c r="G8" i="444"/>
  <c r="G9" i="444"/>
  <c r="G10" i="444"/>
  <c r="G11" i="444"/>
  <c r="G12" i="444"/>
  <c r="G13" i="444"/>
  <c r="G14" i="444"/>
  <c r="G15" i="444"/>
  <c r="G16" i="444"/>
  <c r="G17" i="444"/>
  <c r="G18" i="444"/>
  <c r="G19" i="444"/>
  <c r="G20" i="444"/>
  <c r="G21" i="444"/>
  <c r="G22" i="444"/>
  <c r="G23" i="444"/>
  <c r="G24" i="444"/>
  <c r="G25" i="444"/>
  <c r="G26" i="444"/>
  <c r="G27" i="444"/>
  <c r="G28" i="444"/>
  <c r="G29" i="444"/>
  <c r="G30" i="444"/>
  <c r="G31" i="444"/>
  <c r="E6" i="444"/>
  <c r="F6" i="444"/>
  <c r="D6" i="444"/>
  <c r="N9" i="439"/>
  <c r="N10" i="439"/>
  <c r="N11" i="439"/>
  <c r="N12" i="439"/>
  <c r="N13" i="439"/>
  <c r="N14" i="439"/>
  <c r="N15" i="439"/>
  <c r="N16" i="439"/>
  <c r="N17" i="439"/>
  <c r="N18" i="439"/>
  <c r="N19" i="439"/>
  <c r="N20" i="439"/>
  <c r="N21" i="439"/>
  <c r="N22" i="439"/>
  <c r="N8" i="439"/>
  <c r="K8" i="439"/>
  <c r="K9" i="439"/>
  <c r="K10" i="439"/>
  <c r="K11" i="439"/>
  <c r="K12" i="439"/>
  <c r="K13" i="439"/>
  <c r="K14" i="439"/>
  <c r="K15" i="439"/>
  <c r="K16" i="439"/>
  <c r="K17" i="439"/>
  <c r="K18" i="439"/>
  <c r="K19" i="439"/>
  <c r="K20" i="439"/>
  <c r="K21" i="439"/>
  <c r="K22" i="439"/>
  <c r="G7" i="438"/>
  <c r="G12" i="438" s="1"/>
  <c r="H7" i="438"/>
  <c r="H12" i="438" s="1"/>
  <c r="F7" i="438"/>
  <c r="F12" i="438" s="1"/>
  <c r="L9" i="438"/>
  <c r="L10" i="438"/>
  <c r="L11" i="438"/>
  <c r="L8" i="438"/>
  <c r="I8" i="438"/>
  <c r="I9" i="438"/>
  <c r="I10" i="438"/>
  <c r="I11" i="438"/>
  <c r="E9" i="437"/>
  <c r="F9" i="437"/>
  <c r="D9" i="437"/>
  <c r="E7" i="437"/>
  <c r="F7" i="437"/>
  <c r="D7" i="437"/>
  <c r="G8" i="437"/>
  <c r="G10" i="437"/>
  <c r="G11" i="437"/>
  <c r="G12" i="437"/>
  <c r="G13" i="437"/>
  <c r="G14" i="437"/>
  <c r="G15" i="437"/>
  <c r="G16" i="437"/>
  <c r="G17" i="437"/>
  <c r="G18" i="437"/>
  <c r="G19" i="437"/>
  <c r="G20" i="437"/>
  <c r="G21" i="437"/>
  <c r="G22" i="437"/>
  <c r="G23" i="437"/>
  <c r="G24" i="437"/>
  <c r="G25" i="437"/>
  <c r="G26" i="437"/>
  <c r="G27" i="437"/>
  <c r="G28" i="437"/>
  <c r="G29" i="437"/>
  <c r="G30" i="437"/>
  <c r="G31" i="437"/>
  <c r="G32" i="437"/>
  <c r="G33" i="437"/>
  <c r="G34" i="437"/>
  <c r="G35" i="437"/>
  <c r="G7" i="436"/>
  <c r="G8" i="436"/>
  <c r="G9" i="436"/>
  <c r="G10" i="436"/>
  <c r="G11" i="436"/>
  <c r="G12" i="436"/>
  <c r="G13" i="436"/>
  <c r="G14" i="436"/>
  <c r="G15" i="436"/>
  <c r="G16" i="436"/>
  <c r="G17" i="436"/>
  <c r="G18" i="436"/>
  <c r="G19" i="436"/>
  <c r="G20" i="436"/>
  <c r="G21" i="436"/>
  <c r="G22" i="436"/>
  <c r="G23" i="436"/>
  <c r="G24" i="436"/>
  <c r="G25" i="436"/>
  <c r="G26" i="436"/>
  <c r="G27" i="436"/>
  <c r="G28" i="436"/>
  <c r="G29" i="436"/>
  <c r="G30" i="436"/>
  <c r="G31" i="436"/>
  <c r="E6" i="436"/>
  <c r="F6" i="436"/>
  <c r="D6" i="436"/>
  <c r="N9" i="431"/>
  <c r="N10" i="431"/>
  <c r="N11" i="431"/>
  <c r="N12" i="431"/>
  <c r="N13" i="431"/>
  <c r="N14" i="431"/>
  <c r="N15" i="431"/>
  <c r="N16" i="431"/>
  <c r="N17" i="431"/>
  <c r="N18" i="431"/>
  <c r="N8" i="431"/>
  <c r="K8" i="431"/>
  <c r="K9" i="431"/>
  <c r="K10" i="431"/>
  <c r="K11" i="431"/>
  <c r="K12" i="431"/>
  <c r="K13" i="431"/>
  <c r="K14" i="431"/>
  <c r="K15" i="431"/>
  <c r="K16" i="431"/>
  <c r="K17" i="431"/>
  <c r="K18" i="431"/>
  <c r="G7" i="430"/>
  <c r="G18" i="430" s="1"/>
  <c r="H7" i="430"/>
  <c r="H18" i="430" s="1"/>
  <c r="F7" i="430"/>
  <c r="F18" i="430" s="1"/>
  <c r="L9" i="430"/>
  <c r="L10" i="430"/>
  <c r="L11" i="430"/>
  <c r="L12" i="430"/>
  <c r="L13" i="430"/>
  <c r="L14" i="430"/>
  <c r="L15" i="430"/>
  <c r="L16" i="430"/>
  <c r="L17" i="430"/>
  <c r="L8" i="430"/>
  <c r="I8" i="430"/>
  <c r="I9" i="430"/>
  <c r="I10" i="430"/>
  <c r="I11" i="430"/>
  <c r="I12" i="430"/>
  <c r="I13" i="430"/>
  <c r="I14" i="430"/>
  <c r="I15" i="430"/>
  <c r="I16" i="430"/>
  <c r="I17" i="430"/>
  <c r="E10" i="429"/>
  <c r="F10" i="429"/>
  <c r="D10" i="429"/>
  <c r="E7" i="429"/>
  <c r="F7" i="429"/>
  <c r="D7" i="429"/>
  <c r="G8" i="429"/>
  <c r="G9" i="429"/>
  <c r="G11" i="429"/>
  <c r="G12" i="429"/>
  <c r="G13" i="429"/>
  <c r="G14" i="429"/>
  <c r="G15" i="429"/>
  <c r="G16" i="429"/>
  <c r="G17" i="429"/>
  <c r="G18" i="429"/>
  <c r="G19" i="429"/>
  <c r="G20" i="429"/>
  <c r="G21" i="429"/>
  <c r="G22" i="429"/>
  <c r="G23" i="429"/>
  <c r="G24" i="429"/>
  <c r="G25" i="429"/>
  <c r="G26" i="429"/>
  <c r="G27" i="429"/>
  <c r="G28" i="429"/>
  <c r="G29" i="429"/>
  <c r="G30" i="429"/>
  <c r="G31" i="429"/>
  <c r="G32" i="429"/>
  <c r="G33" i="429"/>
  <c r="G34" i="429"/>
  <c r="G35" i="429"/>
  <c r="G36" i="429"/>
  <c r="G7" i="428"/>
  <c r="G8" i="428"/>
  <c r="G9" i="428"/>
  <c r="G10" i="428"/>
  <c r="G11" i="428"/>
  <c r="G12" i="428"/>
  <c r="G13" i="428"/>
  <c r="G14" i="428"/>
  <c r="G15" i="428"/>
  <c r="G16" i="428"/>
  <c r="G17" i="428"/>
  <c r="G18" i="428"/>
  <c r="G19" i="428"/>
  <c r="G20" i="428"/>
  <c r="G21" i="428"/>
  <c r="G22" i="428"/>
  <c r="G23" i="428"/>
  <c r="G24" i="428"/>
  <c r="G25" i="428"/>
  <c r="G26" i="428"/>
  <c r="G27" i="428"/>
  <c r="G28" i="428"/>
  <c r="G29" i="428"/>
  <c r="G30" i="428"/>
  <c r="G31" i="428"/>
  <c r="E6" i="428"/>
  <c r="F6" i="428"/>
  <c r="D6" i="428"/>
  <c r="N9" i="423"/>
  <c r="N10" i="423"/>
  <c r="N11" i="423"/>
  <c r="N12" i="423"/>
  <c r="N8" i="423"/>
  <c r="K8" i="423"/>
  <c r="K9" i="423"/>
  <c r="K10" i="423"/>
  <c r="K11" i="423"/>
  <c r="K12" i="423"/>
  <c r="G7" i="422"/>
  <c r="G11" i="422" s="1"/>
  <c r="H7" i="422"/>
  <c r="F7" i="422"/>
  <c r="F11" i="422" s="1"/>
  <c r="L9" i="422"/>
  <c r="L10" i="422"/>
  <c r="L8" i="422"/>
  <c r="I8" i="422"/>
  <c r="I9" i="422"/>
  <c r="I10" i="422"/>
  <c r="E10" i="421"/>
  <c r="F10" i="421"/>
  <c r="D10" i="421"/>
  <c r="E7" i="421"/>
  <c r="F7" i="421"/>
  <c r="D7" i="421"/>
  <c r="G8" i="421"/>
  <c r="G9" i="421"/>
  <c r="G11" i="421"/>
  <c r="G12" i="421"/>
  <c r="G13" i="421"/>
  <c r="G7" i="420"/>
  <c r="G8" i="420"/>
  <c r="G9" i="420"/>
  <c r="G10" i="420"/>
  <c r="G11" i="420"/>
  <c r="G12" i="420"/>
  <c r="G13" i="420"/>
  <c r="G14" i="420"/>
  <c r="G15" i="420"/>
  <c r="G16" i="420"/>
  <c r="E6" i="420"/>
  <c r="F6" i="420"/>
  <c r="D6" i="420"/>
  <c r="N9" i="415"/>
  <c r="N10" i="415"/>
  <c r="N11" i="415"/>
  <c r="N12" i="415"/>
  <c r="N13" i="415"/>
  <c r="N14" i="415"/>
  <c r="N15" i="415"/>
  <c r="N16" i="415"/>
  <c r="N17" i="415"/>
  <c r="N18" i="415"/>
  <c r="N19" i="415"/>
  <c r="N20" i="415"/>
  <c r="N21" i="415"/>
  <c r="N8" i="415"/>
  <c r="K8" i="415"/>
  <c r="K9" i="415"/>
  <c r="K10" i="415"/>
  <c r="K11" i="415"/>
  <c r="K12" i="415"/>
  <c r="K13" i="415"/>
  <c r="K14" i="415"/>
  <c r="K15" i="415"/>
  <c r="K16" i="415"/>
  <c r="K17" i="415"/>
  <c r="K18" i="415"/>
  <c r="K19" i="415"/>
  <c r="K20" i="415"/>
  <c r="K21" i="415"/>
  <c r="G7" i="414"/>
  <c r="G12" i="414" s="1"/>
  <c r="H7" i="414"/>
  <c r="F7" i="414"/>
  <c r="F12" i="414" s="1"/>
  <c r="L9" i="414"/>
  <c r="L10" i="414"/>
  <c r="L11" i="414"/>
  <c r="L8" i="414"/>
  <c r="I8" i="414"/>
  <c r="I9" i="414"/>
  <c r="I10" i="414"/>
  <c r="I11" i="414"/>
  <c r="E9" i="413"/>
  <c r="F9" i="413"/>
  <c r="D9" i="413"/>
  <c r="E7" i="413"/>
  <c r="F7" i="413"/>
  <c r="D7" i="413"/>
  <c r="G8" i="413"/>
  <c r="G10" i="413"/>
  <c r="G11" i="413"/>
  <c r="G12" i="413"/>
  <c r="G13" i="413"/>
  <c r="G14" i="413"/>
  <c r="G15" i="413"/>
  <c r="G16" i="413"/>
  <c r="G17" i="413"/>
  <c r="G18" i="413"/>
  <c r="G19" i="413"/>
  <c r="G20" i="413"/>
  <c r="G21" i="413"/>
  <c r="G22" i="413"/>
  <c r="G23" i="413"/>
  <c r="G24" i="413"/>
  <c r="G25" i="413"/>
  <c r="G26" i="413"/>
  <c r="G7" i="412"/>
  <c r="G8" i="412"/>
  <c r="G9" i="412"/>
  <c r="G10" i="412"/>
  <c r="G11" i="412"/>
  <c r="G12" i="412"/>
  <c r="G13" i="412"/>
  <c r="G14" i="412"/>
  <c r="G15" i="412"/>
  <c r="G16" i="412"/>
  <c r="G17" i="412"/>
  <c r="G18" i="412"/>
  <c r="G19" i="412"/>
  <c r="G20" i="412"/>
  <c r="G21" i="412"/>
  <c r="G22" i="412"/>
  <c r="G23" i="412"/>
  <c r="G24" i="412"/>
  <c r="G25" i="412"/>
  <c r="G26" i="412"/>
  <c r="G27" i="412"/>
  <c r="G28" i="412"/>
  <c r="G29" i="412"/>
  <c r="G30" i="412"/>
  <c r="G31" i="412"/>
  <c r="E6" i="412"/>
  <c r="F6" i="412"/>
  <c r="D6" i="412"/>
  <c r="N9" i="407"/>
  <c r="N10" i="407"/>
  <c r="N11" i="407"/>
  <c r="N12" i="407"/>
  <c r="N13" i="407"/>
  <c r="N14" i="407"/>
  <c r="N15" i="407"/>
  <c r="N16" i="407"/>
  <c r="N17" i="407"/>
  <c r="N8" i="407"/>
  <c r="K8" i="407"/>
  <c r="K9" i="407"/>
  <c r="K10" i="407"/>
  <c r="K11" i="407"/>
  <c r="K12" i="407"/>
  <c r="K13" i="407"/>
  <c r="K14" i="407"/>
  <c r="K15" i="407"/>
  <c r="K16" i="407"/>
  <c r="K17" i="407"/>
  <c r="G7" i="406"/>
  <c r="G12" i="406" s="1"/>
  <c r="H7" i="406"/>
  <c r="H12" i="406" s="1"/>
  <c r="F7" i="406"/>
  <c r="F12" i="406" s="1"/>
  <c r="L9" i="406"/>
  <c r="L10" i="406"/>
  <c r="L11" i="406"/>
  <c r="L8" i="406"/>
  <c r="I8" i="406"/>
  <c r="I9" i="406"/>
  <c r="I10" i="406"/>
  <c r="I11" i="406"/>
  <c r="E7" i="405"/>
  <c r="F7" i="405"/>
  <c r="D7" i="405"/>
  <c r="G8" i="405"/>
  <c r="G10" i="405"/>
  <c r="G7" i="404"/>
  <c r="G8" i="404"/>
  <c r="G9" i="404"/>
  <c r="G10" i="404"/>
  <c r="G11" i="404"/>
  <c r="G12" i="404"/>
  <c r="G13" i="404"/>
  <c r="G14" i="404"/>
  <c r="G15" i="404"/>
  <c r="G16" i="404"/>
  <c r="G17" i="404"/>
  <c r="E6" i="404"/>
  <c r="F6" i="404"/>
  <c r="D6" i="404"/>
  <c r="N9" i="399"/>
  <c r="N10" i="399"/>
  <c r="N11" i="399"/>
  <c r="N12" i="399"/>
  <c r="N13" i="399"/>
  <c r="N14" i="399"/>
  <c r="N15" i="399"/>
  <c r="N16" i="399"/>
  <c r="N17" i="399"/>
  <c r="N8" i="399"/>
  <c r="K8" i="399"/>
  <c r="K9" i="399"/>
  <c r="K10" i="399"/>
  <c r="K11" i="399"/>
  <c r="K12" i="399"/>
  <c r="K13" i="399"/>
  <c r="K14" i="399"/>
  <c r="K15" i="399"/>
  <c r="K16" i="399"/>
  <c r="K17" i="399"/>
  <c r="G7" i="398"/>
  <c r="G11" i="398" s="1"/>
  <c r="H7" i="398"/>
  <c r="F7" i="398"/>
  <c r="F11" i="398" s="1"/>
  <c r="L9" i="398"/>
  <c r="L10" i="398"/>
  <c r="L8" i="398"/>
  <c r="I8" i="398"/>
  <c r="I9" i="398"/>
  <c r="I10" i="398"/>
  <c r="E7" i="397"/>
  <c r="F7" i="397"/>
  <c r="D7" i="397"/>
  <c r="G8" i="397"/>
  <c r="G10" i="397"/>
  <c r="G7" i="396"/>
  <c r="G8" i="396"/>
  <c r="G9" i="396"/>
  <c r="G10" i="396"/>
  <c r="G11" i="396"/>
  <c r="G12" i="396"/>
  <c r="G13" i="396"/>
  <c r="G14" i="396"/>
  <c r="G15" i="396"/>
  <c r="G16" i="396"/>
  <c r="G17" i="396"/>
  <c r="G18" i="396"/>
  <c r="G19" i="396"/>
  <c r="G20" i="396"/>
  <c r="G21" i="396"/>
  <c r="G22" i="396"/>
  <c r="G23" i="396"/>
  <c r="G24" i="396"/>
  <c r="G25" i="396"/>
  <c r="G26" i="396"/>
  <c r="G27" i="396"/>
  <c r="G28" i="396"/>
  <c r="G29" i="396"/>
  <c r="G30" i="396"/>
  <c r="G31" i="396"/>
  <c r="E6" i="396"/>
  <c r="F6" i="396"/>
  <c r="D6" i="396"/>
  <c r="N9" i="391"/>
  <c r="N10" i="391"/>
  <c r="N11" i="391"/>
  <c r="N8" i="391"/>
  <c r="K8" i="391"/>
  <c r="K9" i="391"/>
  <c r="K10" i="391"/>
  <c r="K11" i="391"/>
  <c r="G7" i="390"/>
  <c r="G10" i="390" s="1"/>
  <c r="H7" i="390"/>
  <c r="F7" i="390"/>
  <c r="F10" i="390" s="1"/>
  <c r="L9" i="390"/>
  <c r="L8" i="390"/>
  <c r="I8" i="390"/>
  <c r="I9" i="390"/>
  <c r="E7" i="389"/>
  <c r="F7" i="389"/>
  <c r="D7" i="389"/>
  <c r="G8" i="389"/>
  <c r="G10" i="389"/>
  <c r="G7" i="388"/>
  <c r="G8" i="388"/>
  <c r="G9" i="388"/>
  <c r="G10" i="388"/>
  <c r="G11" i="388"/>
  <c r="G12" i="388"/>
  <c r="G13" i="388"/>
  <c r="G14" i="388"/>
  <c r="G15" i="388"/>
  <c r="G16" i="388"/>
  <c r="G17" i="388"/>
  <c r="G18" i="388"/>
  <c r="G19" i="388"/>
  <c r="G20" i="388"/>
  <c r="G21" i="388"/>
  <c r="G22" i="388"/>
  <c r="G23" i="388"/>
  <c r="G24" i="388"/>
  <c r="G25" i="388"/>
  <c r="G26" i="388"/>
  <c r="G27" i="388"/>
  <c r="G28" i="388"/>
  <c r="G29" i="388"/>
  <c r="G30" i="388"/>
  <c r="G31" i="388"/>
  <c r="E6" i="388"/>
  <c r="F6" i="388"/>
  <c r="D6" i="388"/>
  <c r="N9" i="383"/>
  <c r="N10" i="383"/>
  <c r="N11" i="383"/>
  <c r="N12" i="383"/>
  <c r="N13" i="383"/>
  <c r="N14" i="383"/>
  <c r="N15" i="383"/>
  <c r="N16" i="383"/>
  <c r="N17" i="383"/>
  <c r="N18" i="383"/>
  <c r="N8" i="383"/>
  <c r="K8" i="383"/>
  <c r="K9" i="383"/>
  <c r="K10" i="383"/>
  <c r="K11" i="383"/>
  <c r="K12" i="383"/>
  <c r="K13" i="383"/>
  <c r="K14" i="383"/>
  <c r="K15" i="383"/>
  <c r="K16" i="383"/>
  <c r="K17" i="383"/>
  <c r="K18" i="383"/>
  <c r="G7" i="382"/>
  <c r="G14" i="382" s="1"/>
  <c r="H7" i="382"/>
  <c r="H14" i="382" s="1"/>
  <c r="F7" i="382"/>
  <c r="F14" i="382" s="1"/>
  <c r="L9" i="382"/>
  <c r="L10" i="382"/>
  <c r="L11" i="382"/>
  <c r="L12" i="382"/>
  <c r="L13" i="382"/>
  <c r="L8" i="382"/>
  <c r="I8" i="382"/>
  <c r="I9" i="382"/>
  <c r="I10" i="382"/>
  <c r="I11" i="382"/>
  <c r="I12" i="382"/>
  <c r="I13" i="382"/>
  <c r="E7" i="381"/>
  <c r="F7" i="381"/>
  <c r="D7" i="381"/>
  <c r="G8" i="381"/>
  <c r="G9" i="381"/>
  <c r="G10" i="381"/>
  <c r="G12" i="381"/>
  <c r="G7" i="380"/>
  <c r="G8" i="380"/>
  <c r="G9" i="380"/>
  <c r="G10" i="380"/>
  <c r="G11" i="380"/>
  <c r="E6" i="380"/>
  <c r="F6" i="380"/>
  <c r="D6" i="380"/>
  <c r="N9" i="375"/>
  <c r="N10" i="375"/>
  <c r="N11" i="375"/>
  <c r="N12" i="375"/>
  <c r="N13" i="375"/>
  <c r="N14" i="375"/>
  <c r="N15" i="375"/>
  <c r="N16" i="375"/>
  <c r="N8" i="375"/>
  <c r="K8" i="375"/>
  <c r="K9" i="375"/>
  <c r="K10" i="375"/>
  <c r="K11" i="375"/>
  <c r="K12" i="375"/>
  <c r="K13" i="375"/>
  <c r="K14" i="375"/>
  <c r="K15" i="375"/>
  <c r="K16" i="375"/>
  <c r="G7" i="374"/>
  <c r="G12" i="374" s="1"/>
  <c r="H7" i="374"/>
  <c r="H12" i="374" s="1"/>
  <c r="F7" i="374"/>
  <c r="F12" i="374" s="1"/>
  <c r="L9" i="374"/>
  <c r="L10" i="374"/>
  <c r="L11" i="374"/>
  <c r="L8" i="374"/>
  <c r="I8" i="374"/>
  <c r="I9" i="374"/>
  <c r="I10" i="374"/>
  <c r="I11" i="374"/>
  <c r="E13" i="373"/>
  <c r="F13" i="373"/>
  <c r="D13" i="373"/>
  <c r="E7" i="373"/>
  <c r="F7" i="373"/>
  <c r="D7" i="373"/>
  <c r="G8" i="373"/>
  <c r="G9" i="373"/>
  <c r="G10" i="373"/>
  <c r="G11" i="373"/>
  <c r="G12" i="373"/>
  <c r="G14" i="373"/>
  <c r="G15" i="373"/>
  <c r="G16" i="373"/>
  <c r="G17" i="373"/>
  <c r="G18" i="373"/>
  <c r="G7" i="372"/>
  <c r="G8" i="372"/>
  <c r="G9" i="372"/>
  <c r="G10" i="372"/>
  <c r="G11" i="372"/>
  <c r="G12" i="372"/>
  <c r="G13" i="372"/>
  <c r="G14" i="372"/>
  <c r="G15" i="372"/>
  <c r="G16" i="372"/>
  <c r="G17" i="372"/>
  <c r="G18" i="372"/>
  <c r="E6" i="372"/>
  <c r="F6" i="372"/>
  <c r="D6" i="372"/>
  <c r="N9" i="367"/>
  <c r="N10" i="367"/>
  <c r="N11" i="367"/>
  <c r="N12" i="367"/>
  <c r="N13" i="367"/>
  <c r="N14" i="367"/>
  <c r="N15" i="367"/>
  <c r="N16" i="367"/>
  <c r="N17" i="367"/>
  <c r="N8" i="367"/>
  <c r="K8" i="367"/>
  <c r="K9" i="367"/>
  <c r="K10" i="367"/>
  <c r="K11" i="367"/>
  <c r="K12" i="367"/>
  <c r="K13" i="367"/>
  <c r="K14" i="367"/>
  <c r="K15" i="367"/>
  <c r="K16" i="367"/>
  <c r="K17" i="367"/>
  <c r="G7" i="366"/>
  <c r="G12" i="366" s="1"/>
  <c r="H7" i="366"/>
  <c r="H12" i="366" s="1"/>
  <c r="F7" i="366"/>
  <c r="F12" i="366" s="1"/>
  <c r="L9" i="366"/>
  <c r="L10" i="366"/>
  <c r="L11" i="366"/>
  <c r="L8" i="366"/>
  <c r="I8" i="366"/>
  <c r="I9" i="366"/>
  <c r="I10" i="366"/>
  <c r="I11" i="366"/>
  <c r="E12" i="365"/>
  <c r="F12" i="365"/>
  <c r="D12" i="365"/>
  <c r="E7" i="365"/>
  <c r="F7" i="365"/>
  <c r="D7" i="365"/>
  <c r="G8" i="365"/>
  <c r="G9" i="365"/>
  <c r="G10" i="365"/>
  <c r="G11" i="365"/>
  <c r="G13" i="365"/>
  <c r="G14" i="365"/>
  <c r="G15" i="365"/>
  <c r="G16" i="365"/>
  <c r="G7" i="364"/>
  <c r="G8" i="364"/>
  <c r="G9" i="364"/>
  <c r="G10" i="364"/>
  <c r="G11" i="364"/>
  <c r="G12" i="364"/>
  <c r="G13" i="364"/>
  <c r="G14" i="364"/>
  <c r="G15" i="364"/>
  <c r="G16" i="364"/>
  <c r="G17" i="364"/>
  <c r="G18" i="364"/>
  <c r="G19" i="364"/>
  <c r="G20" i="364"/>
  <c r="G21" i="364"/>
  <c r="G22" i="364"/>
  <c r="G23" i="364"/>
  <c r="G24" i="364"/>
  <c r="G25" i="364"/>
  <c r="G26" i="364"/>
  <c r="G27" i="364"/>
  <c r="E6" i="364"/>
  <c r="F6" i="364"/>
  <c r="D6" i="364"/>
  <c r="N9" i="359"/>
  <c r="N10" i="359"/>
  <c r="N11" i="359"/>
  <c r="N12" i="359"/>
  <c r="N13" i="359"/>
  <c r="N14" i="359"/>
  <c r="N15" i="359"/>
  <c r="N16" i="359"/>
  <c r="N17" i="359"/>
  <c r="N18" i="359"/>
  <c r="N19" i="359"/>
  <c r="N20" i="359"/>
  <c r="N21" i="359"/>
  <c r="N22" i="359"/>
  <c r="N23" i="359"/>
  <c r="N24" i="359"/>
  <c r="N8" i="359"/>
  <c r="K8" i="359"/>
  <c r="K9" i="359"/>
  <c r="K10" i="359"/>
  <c r="K11" i="359"/>
  <c r="K12" i="359"/>
  <c r="K13" i="359"/>
  <c r="K14" i="359"/>
  <c r="K15" i="359"/>
  <c r="K16" i="359"/>
  <c r="K17" i="359"/>
  <c r="K18" i="359"/>
  <c r="K19" i="359"/>
  <c r="K20" i="359"/>
  <c r="K21" i="359"/>
  <c r="K22" i="359"/>
  <c r="K23" i="359"/>
  <c r="K24" i="359"/>
  <c r="G7" i="358"/>
  <c r="G13" i="358" s="1"/>
  <c r="H7" i="358"/>
  <c r="H13" i="358" s="1"/>
  <c r="F7" i="358"/>
  <c r="F13" i="358" s="1"/>
  <c r="L9" i="358"/>
  <c r="L10" i="358"/>
  <c r="L11" i="358"/>
  <c r="L12" i="358"/>
  <c r="L8" i="358"/>
  <c r="I8" i="358"/>
  <c r="I9" i="358"/>
  <c r="I10" i="358"/>
  <c r="I11" i="358"/>
  <c r="I12" i="358"/>
  <c r="E10" i="357"/>
  <c r="F10" i="357"/>
  <c r="D10" i="357"/>
  <c r="E7" i="357"/>
  <c r="F7" i="357"/>
  <c r="D7" i="357"/>
  <c r="G8" i="357"/>
  <c r="G9" i="357"/>
  <c r="G11" i="357"/>
  <c r="G12" i="357"/>
  <c r="G7" i="356"/>
  <c r="G8" i="356"/>
  <c r="G9" i="356"/>
  <c r="G10" i="356"/>
  <c r="G11" i="356"/>
  <c r="G12" i="356"/>
  <c r="G13" i="356"/>
  <c r="G14" i="356"/>
  <c r="G15" i="356"/>
  <c r="G16" i="356"/>
  <c r="G17" i="356"/>
  <c r="G18" i="356"/>
  <c r="G19" i="356"/>
  <c r="G20" i="356"/>
  <c r="G21" i="356"/>
  <c r="G22" i="356"/>
  <c r="G23" i="356"/>
  <c r="G24" i="356"/>
  <c r="G25" i="356"/>
  <c r="E6" i="356"/>
  <c r="F6" i="356"/>
  <c r="D6" i="356"/>
  <c r="N9" i="351"/>
  <c r="N10" i="351"/>
  <c r="N11" i="351"/>
  <c r="N12" i="351"/>
  <c r="N13" i="351"/>
  <c r="N14" i="351"/>
  <c r="N15" i="351"/>
  <c r="N16" i="351"/>
  <c r="N17" i="351"/>
  <c r="N18" i="351"/>
  <c r="N19" i="351"/>
  <c r="N20" i="351"/>
  <c r="N21" i="351"/>
  <c r="N22" i="351"/>
  <c r="N23" i="351"/>
  <c r="N8" i="351"/>
  <c r="K8" i="351"/>
  <c r="K9" i="351"/>
  <c r="K10" i="351"/>
  <c r="K11" i="351"/>
  <c r="K12" i="351"/>
  <c r="K13" i="351"/>
  <c r="K14" i="351"/>
  <c r="K15" i="351"/>
  <c r="K16" i="351"/>
  <c r="K17" i="351"/>
  <c r="K18" i="351"/>
  <c r="K19" i="351"/>
  <c r="K20" i="351"/>
  <c r="K21" i="351"/>
  <c r="K22" i="351"/>
  <c r="K23" i="351"/>
  <c r="G7" i="350"/>
  <c r="G12" i="350" s="1"/>
  <c r="H7" i="350"/>
  <c r="H12" i="350" s="1"/>
  <c r="F7" i="350"/>
  <c r="F12" i="350" s="1"/>
  <c r="L9" i="350"/>
  <c r="L10" i="350"/>
  <c r="L11" i="350"/>
  <c r="L8" i="350"/>
  <c r="I8" i="350"/>
  <c r="I9" i="350"/>
  <c r="I10" i="350"/>
  <c r="I11" i="350"/>
  <c r="E9" i="349"/>
  <c r="F9" i="349"/>
  <c r="D9" i="349"/>
  <c r="E7" i="349"/>
  <c r="F7" i="349"/>
  <c r="D7" i="349"/>
  <c r="G8" i="349"/>
  <c r="G10" i="349"/>
  <c r="G11" i="349"/>
  <c r="G12" i="349"/>
  <c r="G13" i="349"/>
  <c r="G14" i="349"/>
  <c r="G15" i="349"/>
  <c r="G16" i="349"/>
  <c r="G17" i="349"/>
  <c r="G18" i="349"/>
  <c r="G19" i="349"/>
  <c r="G20" i="349"/>
  <c r="G21" i="349"/>
  <c r="G22" i="349"/>
  <c r="G23" i="349"/>
  <c r="G24" i="349"/>
  <c r="G25" i="349"/>
  <c r="G26" i="349"/>
  <c r="G27" i="349"/>
  <c r="G28" i="349"/>
  <c r="G29" i="349"/>
  <c r="G30" i="349"/>
  <c r="G31" i="349"/>
  <c r="G32" i="349"/>
  <c r="G33" i="349"/>
  <c r="G34" i="349"/>
  <c r="G35" i="349"/>
  <c r="G7" i="348"/>
  <c r="G8" i="348"/>
  <c r="G9" i="348"/>
  <c r="G10" i="348"/>
  <c r="G11" i="348"/>
  <c r="G12" i="348"/>
  <c r="G13" i="348"/>
  <c r="G14" i="348"/>
  <c r="G15" i="348"/>
  <c r="G16" i="348"/>
  <c r="G17" i="348"/>
  <c r="G18" i="348"/>
  <c r="G19" i="348"/>
  <c r="G20" i="348"/>
  <c r="G21" i="348"/>
  <c r="G22" i="348"/>
  <c r="G23" i="348"/>
  <c r="G24" i="348"/>
  <c r="G25" i="348"/>
  <c r="G26" i="348"/>
  <c r="G27" i="348"/>
  <c r="G28" i="348"/>
  <c r="G29" i="348"/>
  <c r="G30" i="348"/>
  <c r="G31" i="348"/>
  <c r="E6" i="348"/>
  <c r="F6" i="348"/>
  <c r="D6" i="348"/>
  <c r="N9" i="343"/>
  <c r="N10" i="343"/>
  <c r="N11" i="343"/>
  <c r="N12" i="343"/>
  <c r="N13" i="343"/>
  <c r="N14" i="343"/>
  <c r="N15" i="343"/>
  <c r="N16" i="343"/>
  <c r="N17" i="343"/>
  <c r="N18" i="343"/>
  <c r="N19" i="343"/>
  <c r="N20" i="343"/>
  <c r="N21" i="343"/>
  <c r="N22" i="343"/>
  <c r="N23" i="343"/>
  <c r="N24" i="343"/>
  <c r="N25" i="343"/>
  <c r="N26" i="343"/>
  <c r="N27" i="343"/>
  <c r="N28" i="343"/>
  <c r="N29" i="343"/>
  <c r="N30" i="343"/>
  <c r="N31" i="343"/>
  <c r="N32" i="343"/>
  <c r="N33" i="343"/>
  <c r="N34" i="343"/>
  <c r="N35" i="343"/>
  <c r="N36" i="343"/>
  <c r="N37" i="343"/>
  <c r="N38" i="343"/>
  <c r="N39" i="343"/>
  <c r="N40" i="343"/>
  <c r="N41" i="343"/>
  <c r="N42" i="343"/>
  <c r="N43" i="343"/>
  <c r="N44" i="343"/>
  <c r="N45" i="343"/>
  <c r="N46" i="343"/>
  <c r="N47" i="343"/>
  <c r="N48" i="343"/>
  <c r="N8" i="343"/>
  <c r="K8" i="343"/>
  <c r="K9" i="343"/>
  <c r="K10" i="343"/>
  <c r="K11" i="343"/>
  <c r="K12" i="343"/>
  <c r="K13" i="343"/>
  <c r="K14" i="343"/>
  <c r="K15" i="343"/>
  <c r="K16" i="343"/>
  <c r="K17" i="343"/>
  <c r="K18" i="343"/>
  <c r="K19" i="343"/>
  <c r="K20" i="343"/>
  <c r="K21" i="343"/>
  <c r="K22" i="343"/>
  <c r="K23" i="343"/>
  <c r="K24" i="343"/>
  <c r="K25" i="343"/>
  <c r="K26" i="343"/>
  <c r="K27" i="343"/>
  <c r="K28" i="343"/>
  <c r="K29" i="343"/>
  <c r="K30" i="343"/>
  <c r="K31" i="343"/>
  <c r="K32" i="343"/>
  <c r="K33" i="343"/>
  <c r="K34" i="343"/>
  <c r="K35" i="343"/>
  <c r="K36" i="343"/>
  <c r="K37" i="343"/>
  <c r="K38" i="343"/>
  <c r="K39" i="343"/>
  <c r="K40" i="343"/>
  <c r="K41" i="343"/>
  <c r="K42" i="343"/>
  <c r="K43" i="343"/>
  <c r="K44" i="343"/>
  <c r="K45" i="343"/>
  <c r="K46" i="343"/>
  <c r="K47" i="343"/>
  <c r="K48" i="343"/>
  <c r="G7" i="342"/>
  <c r="G13" i="342" s="1"/>
  <c r="H7" i="342"/>
  <c r="H13" i="342" s="1"/>
  <c r="F7" i="342"/>
  <c r="F13" i="342" s="1"/>
  <c r="L9" i="342"/>
  <c r="L10" i="342"/>
  <c r="L11" i="342"/>
  <c r="L12" i="342"/>
  <c r="L8" i="342"/>
  <c r="I8" i="342"/>
  <c r="I9" i="342"/>
  <c r="I10" i="342"/>
  <c r="I11" i="342"/>
  <c r="I12" i="342"/>
  <c r="E10" i="341"/>
  <c r="F10" i="341"/>
  <c r="D10" i="341"/>
  <c r="E7" i="341"/>
  <c r="F7" i="341"/>
  <c r="D7" i="341"/>
  <c r="G8" i="341"/>
  <c r="G9" i="341"/>
  <c r="G11" i="341"/>
  <c r="G12" i="341"/>
  <c r="G13" i="341"/>
  <c r="G14" i="341"/>
  <c r="G15" i="341"/>
  <c r="G16" i="341"/>
  <c r="G17" i="341"/>
  <c r="G18" i="341"/>
  <c r="G19" i="341"/>
  <c r="G20" i="341"/>
  <c r="G21" i="341"/>
  <c r="G22" i="341"/>
  <c r="G23" i="341"/>
  <c r="G24" i="341"/>
  <c r="G25" i="341"/>
  <c r="G26" i="341"/>
  <c r="G27" i="341"/>
  <c r="G28" i="341"/>
  <c r="G29" i="341"/>
  <c r="G30" i="341"/>
  <c r="G31" i="341"/>
  <c r="G32" i="341"/>
  <c r="G33" i="341"/>
  <c r="G34" i="341"/>
  <c r="G35" i="341"/>
  <c r="G36" i="341"/>
  <c r="G7" i="340"/>
  <c r="G8" i="340"/>
  <c r="G9" i="340"/>
  <c r="G10" i="340"/>
  <c r="G11" i="340"/>
  <c r="G12" i="340"/>
  <c r="G13" i="340"/>
  <c r="G14" i="340"/>
  <c r="G15" i="340"/>
  <c r="G16" i="340"/>
  <c r="G17" i="340"/>
  <c r="G18" i="340"/>
  <c r="G19" i="340"/>
  <c r="G20" i="340"/>
  <c r="G21" i="340"/>
  <c r="G22" i="340"/>
  <c r="G23" i="340"/>
  <c r="G24" i="340"/>
  <c r="G25" i="340"/>
  <c r="G26" i="340"/>
  <c r="G27" i="340"/>
  <c r="G28" i="340"/>
  <c r="G29" i="340"/>
  <c r="G30" i="340"/>
  <c r="G31" i="340"/>
  <c r="E6" i="340"/>
  <c r="F6" i="340"/>
  <c r="D6" i="340"/>
  <c r="N9" i="335"/>
  <c r="N10" i="335"/>
  <c r="N11" i="335"/>
  <c r="N12" i="335"/>
  <c r="N13" i="335"/>
  <c r="N14" i="335"/>
  <c r="N15" i="335"/>
  <c r="N16" i="335"/>
  <c r="N8" i="335"/>
  <c r="K8" i="335"/>
  <c r="K9" i="335"/>
  <c r="K10" i="335"/>
  <c r="K11" i="335"/>
  <c r="K12" i="335"/>
  <c r="K13" i="335"/>
  <c r="K14" i="335"/>
  <c r="K15" i="335"/>
  <c r="K16" i="335"/>
  <c r="G7" i="334"/>
  <c r="G11" i="334" s="1"/>
  <c r="H7" i="334"/>
  <c r="H11" i="334" s="1"/>
  <c r="F7" i="334"/>
  <c r="F11" i="334" s="1"/>
  <c r="L9" i="334"/>
  <c r="L10" i="334"/>
  <c r="L8" i="334"/>
  <c r="I8" i="334"/>
  <c r="I9" i="334"/>
  <c r="I10" i="334"/>
  <c r="E11" i="333"/>
  <c r="F11" i="333"/>
  <c r="D11" i="333"/>
  <c r="E7" i="333"/>
  <c r="F7" i="333"/>
  <c r="D7" i="333"/>
  <c r="G8" i="333"/>
  <c r="G9" i="333"/>
  <c r="G10" i="333"/>
  <c r="G12" i="333"/>
  <c r="G13" i="333"/>
  <c r="G14" i="333"/>
  <c r="G7" i="332"/>
  <c r="G8" i="332"/>
  <c r="G9" i="332"/>
  <c r="G10" i="332"/>
  <c r="G11" i="332"/>
  <c r="G12" i="332"/>
  <c r="G13" i="332"/>
  <c r="G14" i="332"/>
  <c r="G15" i="332"/>
  <c r="G16" i="332"/>
  <c r="G17" i="332"/>
  <c r="G18" i="332"/>
  <c r="G19" i="332"/>
  <c r="G20" i="332"/>
  <c r="G21" i="332"/>
  <c r="G22" i="332"/>
  <c r="G23" i="332"/>
  <c r="G24" i="332"/>
  <c r="G25" i="332"/>
  <c r="E6" i="332"/>
  <c r="F6" i="332"/>
  <c r="D6" i="332"/>
  <c r="N9" i="327"/>
  <c r="N10" i="327"/>
  <c r="N11" i="327"/>
  <c r="N12" i="327"/>
  <c r="N13" i="327"/>
  <c r="N14" i="327"/>
  <c r="N15" i="327"/>
  <c r="N16" i="327"/>
  <c r="N17" i="327"/>
  <c r="N8" i="327"/>
  <c r="K8" i="327"/>
  <c r="K9" i="327"/>
  <c r="K10" i="327"/>
  <c r="K11" i="327"/>
  <c r="K12" i="327"/>
  <c r="K13" i="327"/>
  <c r="K14" i="327"/>
  <c r="K15" i="327"/>
  <c r="K16" i="327"/>
  <c r="K17" i="327"/>
  <c r="G7" i="326"/>
  <c r="G13" i="326" s="1"/>
  <c r="H7" i="326"/>
  <c r="F7" i="326"/>
  <c r="F13" i="326" s="1"/>
  <c r="L9" i="326"/>
  <c r="L10" i="326"/>
  <c r="L11" i="326"/>
  <c r="L12" i="326"/>
  <c r="L8" i="326"/>
  <c r="I8" i="326"/>
  <c r="I9" i="326"/>
  <c r="I10" i="326"/>
  <c r="I11" i="326"/>
  <c r="I12" i="326"/>
  <c r="E9" i="325"/>
  <c r="F9" i="325"/>
  <c r="D9" i="325"/>
  <c r="E7" i="325"/>
  <c r="F7" i="325"/>
  <c r="D7" i="325"/>
  <c r="G8" i="325"/>
  <c r="G10" i="325"/>
  <c r="G11" i="325"/>
  <c r="G12" i="325"/>
  <c r="G13" i="325"/>
  <c r="G7" i="324"/>
  <c r="G8" i="324"/>
  <c r="G9" i="324"/>
  <c r="G10" i="324"/>
  <c r="E6" i="324"/>
  <c r="F6" i="324"/>
  <c r="D6" i="324"/>
  <c r="N9" i="319"/>
  <c r="N10" i="319"/>
  <c r="N11" i="319"/>
  <c r="N12" i="319"/>
  <c r="N13" i="319"/>
  <c r="N14" i="319"/>
  <c r="N15" i="319"/>
  <c r="N16" i="319"/>
  <c r="N17" i="319"/>
  <c r="N18" i="319"/>
  <c r="N8" i="319"/>
  <c r="K8" i="319"/>
  <c r="K9" i="319"/>
  <c r="K10" i="319"/>
  <c r="K11" i="319"/>
  <c r="K12" i="319"/>
  <c r="K13" i="319"/>
  <c r="K14" i="319"/>
  <c r="K15" i="319"/>
  <c r="K16" i="319"/>
  <c r="K17" i="319"/>
  <c r="K18" i="319"/>
  <c r="G7" i="318"/>
  <c r="G11" i="318" s="1"/>
  <c r="H7" i="318"/>
  <c r="H11" i="318" s="1"/>
  <c r="F7" i="318"/>
  <c r="F11" i="318" s="1"/>
  <c r="L9" i="318"/>
  <c r="L10" i="318"/>
  <c r="L8" i="318"/>
  <c r="I8" i="318"/>
  <c r="I9" i="318"/>
  <c r="I10" i="318"/>
  <c r="E9" i="317"/>
  <c r="F9" i="317"/>
  <c r="D9" i="317"/>
  <c r="E7" i="317"/>
  <c r="F7" i="317"/>
  <c r="D7" i="317"/>
  <c r="G8" i="317"/>
  <c r="G10" i="317"/>
  <c r="G11" i="317"/>
  <c r="G12" i="317"/>
  <c r="G7" i="316"/>
  <c r="G8" i="316"/>
  <c r="G9" i="316"/>
  <c r="E6" i="316"/>
  <c r="F6" i="316"/>
  <c r="D6" i="316"/>
  <c r="N9" i="311"/>
  <c r="N10" i="311"/>
  <c r="N11" i="311"/>
  <c r="N12" i="311"/>
  <c r="N13" i="311"/>
  <c r="N14" i="311"/>
  <c r="N15" i="311"/>
  <c r="N16" i="311"/>
  <c r="N17" i="311"/>
  <c r="N18" i="311"/>
  <c r="N19" i="311"/>
  <c r="N20" i="311"/>
  <c r="N21" i="311"/>
  <c r="N22" i="311"/>
  <c r="N23" i="311"/>
  <c r="N24" i="311"/>
  <c r="N25" i="311"/>
  <c r="N8" i="311"/>
  <c r="K8" i="311"/>
  <c r="K9" i="311"/>
  <c r="K10" i="311"/>
  <c r="K11" i="311"/>
  <c r="K12" i="311"/>
  <c r="K13" i="311"/>
  <c r="K14" i="311"/>
  <c r="K15" i="311"/>
  <c r="K16" i="311"/>
  <c r="K17" i="311"/>
  <c r="K18" i="311"/>
  <c r="K19" i="311"/>
  <c r="K20" i="311"/>
  <c r="K21" i="311"/>
  <c r="K22" i="311"/>
  <c r="K23" i="311"/>
  <c r="K24" i="311"/>
  <c r="K25" i="311"/>
  <c r="G7" i="310"/>
  <c r="G15" i="310" s="1"/>
  <c r="H7" i="310"/>
  <c r="F7" i="310"/>
  <c r="F15" i="310" s="1"/>
  <c r="L9" i="310"/>
  <c r="L10" i="310"/>
  <c r="L11" i="310"/>
  <c r="L12" i="310"/>
  <c r="L13" i="310"/>
  <c r="L14" i="310"/>
  <c r="L8" i="310"/>
  <c r="I8" i="310"/>
  <c r="I9" i="310"/>
  <c r="I10" i="310"/>
  <c r="I11" i="310"/>
  <c r="I12" i="310"/>
  <c r="I13" i="310"/>
  <c r="I14" i="310"/>
  <c r="E12" i="309"/>
  <c r="F12" i="309"/>
  <c r="D12" i="309"/>
  <c r="E7" i="309"/>
  <c r="F7" i="309"/>
  <c r="D7" i="309"/>
  <c r="G8" i="309"/>
  <c r="G9" i="309"/>
  <c r="G10" i="309"/>
  <c r="G11" i="309"/>
  <c r="G13" i="309"/>
  <c r="G14" i="309"/>
  <c r="G7" i="308"/>
  <c r="G8" i="308"/>
  <c r="G9" i="308"/>
  <c r="G10" i="308"/>
  <c r="G11" i="308"/>
  <c r="G12" i="308"/>
  <c r="G13" i="308"/>
  <c r="G14" i="308"/>
  <c r="G15" i="308"/>
  <c r="G16" i="308"/>
  <c r="G17" i="308"/>
  <c r="G18" i="308"/>
  <c r="G19" i="308"/>
  <c r="G20" i="308"/>
  <c r="G21" i="308"/>
  <c r="G22" i="308"/>
  <c r="G23" i="308"/>
  <c r="G24" i="308"/>
  <c r="G25" i="308"/>
  <c r="G26" i="308"/>
  <c r="G27" i="308"/>
  <c r="G28" i="308"/>
  <c r="G29" i="308"/>
  <c r="G30" i="308"/>
  <c r="G31" i="308"/>
  <c r="E6" i="308"/>
  <c r="F6" i="308"/>
  <c r="D6" i="308"/>
  <c r="N9" i="303"/>
  <c r="N10" i="303"/>
  <c r="N11" i="303"/>
  <c r="N12" i="303"/>
  <c r="N13" i="303"/>
  <c r="N14" i="303"/>
  <c r="N15" i="303"/>
  <c r="N8" i="303"/>
  <c r="K8" i="303"/>
  <c r="K9" i="303"/>
  <c r="K10" i="303"/>
  <c r="K11" i="303"/>
  <c r="K12" i="303"/>
  <c r="K13" i="303"/>
  <c r="K14" i="303"/>
  <c r="K15" i="303"/>
  <c r="G7" i="302"/>
  <c r="G10" i="302" s="1"/>
  <c r="H7" i="302"/>
  <c r="H10" i="302" s="1"/>
  <c r="F7" i="302"/>
  <c r="F10" i="302" s="1"/>
  <c r="L9" i="302"/>
  <c r="L8" i="302"/>
  <c r="I8" i="302"/>
  <c r="I9" i="302"/>
  <c r="E9" i="301"/>
  <c r="F9" i="301"/>
  <c r="D9" i="301"/>
  <c r="E7" i="301"/>
  <c r="F7" i="301"/>
  <c r="D7" i="301"/>
  <c r="G8" i="301"/>
  <c r="G10" i="301"/>
  <c r="G11" i="301"/>
  <c r="G12" i="301"/>
  <c r="G13" i="301"/>
  <c r="G14" i="301"/>
  <c r="G15" i="301"/>
  <c r="G16" i="301"/>
  <c r="G17" i="301"/>
  <c r="G18" i="301"/>
  <c r="G19" i="301"/>
  <c r="G20" i="301"/>
  <c r="G21" i="301"/>
  <c r="G22" i="301"/>
  <c r="G23" i="301"/>
  <c r="G24" i="301"/>
  <c r="G25" i="301"/>
  <c r="G7" i="300"/>
  <c r="G8" i="300"/>
  <c r="G9" i="300"/>
  <c r="G10" i="300"/>
  <c r="G11" i="300"/>
  <c r="G12" i="300"/>
  <c r="G13" i="300"/>
  <c r="G14" i="300"/>
  <c r="G15" i="300"/>
  <c r="G16" i="300"/>
  <c r="G17" i="300"/>
  <c r="G18" i="300"/>
  <c r="G19" i="300"/>
  <c r="G20" i="300"/>
  <c r="G21" i="300"/>
  <c r="G22" i="300"/>
  <c r="G23" i="300"/>
  <c r="G24" i="300"/>
  <c r="G25" i="300"/>
  <c r="G26" i="300"/>
  <c r="G27" i="300"/>
  <c r="G28" i="300"/>
  <c r="G29" i="300"/>
  <c r="G30" i="300"/>
  <c r="E6" i="300"/>
  <c r="F6" i="300"/>
  <c r="D6" i="300"/>
  <c r="N9" i="295"/>
  <c r="N10" i="295"/>
  <c r="N11" i="295"/>
  <c r="N12" i="295"/>
  <c r="N13" i="295"/>
  <c r="N14" i="295"/>
  <c r="N15" i="295"/>
  <c r="N16" i="295"/>
  <c r="N17" i="295"/>
  <c r="N8" i="295"/>
  <c r="K8" i="295"/>
  <c r="K9" i="295"/>
  <c r="K10" i="295"/>
  <c r="K11" i="295"/>
  <c r="K12" i="295"/>
  <c r="K13" i="295"/>
  <c r="K14" i="295"/>
  <c r="K15" i="295"/>
  <c r="K16" i="295"/>
  <c r="K17" i="295"/>
  <c r="G7" i="294"/>
  <c r="G12" i="294" s="1"/>
  <c r="H7" i="294"/>
  <c r="H12" i="294" s="1"/>
  <c r="F7" i="294"/>
  <c r="F12" i="294" s="1"/>
  <c r="L9" i="294"/>
  <c r="L10" i="294"/>
  <c r="L11" i="294"/>
  <c r="L8" i="294"/>
  <c r="I8" i="294"/>
  <c r="I9" i="294"/>
  <c r="I10" i="294"/>
  <c r="I11" i="294"/>
  <c r="E9" i="293"/>
  <c r="F9" i="293"/>
  <c r="D9" i="293"/>
  <c r="E7" i="293"/>
  <c r="F7" i="293"/>
  <c r="D7" i="293"/>
  <c r="G8" i="293"/>
  <c r="G10" i="293"/>
  <c r="G11" i="293"/>
  <c r="G12" i="293"/>
  <c r="G13" i="293"/>
  <c r="G14" i="293"/>
  <c r="G15" i="293"/>
  <c r="G16" i="293"/>
  <c r="G17" i="293"/>
  <c r="G18" i="293"/>
  <c r="G19" i="293"/>
  <c r="G20" i="293"/>
  <c r="G21" i="293"/>
  <c r="G22" i="293"/>
  <c r="G23" i="293"/>
  <c r="G24" i="293"/>
  <c r="G25" i="293"/>
  <c r="G26" i="293"/>
  <c r="G27" i="293"/>
  <c r="G28" i="293"/>
  <c r="G29" i="293"/>
  <c r="G7" i="292"/>
  <c r="G8" i="292"/>
  <c r="G9" i="292"/>
  <c r="G10" i="292"/>
  <c r="G11" i="292"/>
  <c r="G12" i="292"/>
  <c r="G13" i="292"/>
  <c r="G14" i="292"/>
  <c r="G15" i="292"/>
  <c r="G16" i="292"/>
  <c r="G17" i="292"/>
  <c r="G18" i="292"/>
  <c r="G19" i="292"/>
  <c r="G20" i="292"/>
  <c r="G21" i="292"/>
  <c r="G22" i="292"/>
  <c r="G23" i="292"/>
  <c r="G24" i="292"/>
  <c r="G25" i="292"/>
  <c r="G26" i="292"/>
  <c r="G27" i="292"/>
  <c r="G28" i="292"/>
  <c r="G29" i="292"/>
  <c r="G30" i="292"/>
  <c r="G31" i="292"/>
  <c r="E6" i="292"/>
  <c r="F6" i="292"/>
  <c r="D6" i="292"/>
  <c r="N9" i="287"/>
  <c r="N10" i="287"/>
  <c r="N11" i="287"/>
  <c r="N12" i="287"/>
  <c r="N13" i="287"/>
  <c r="N14" i="287"/>
  <c r="N15" i="287"/>
  <c r="N16" i="287"/>
  <c r="N17" i="287"/>
  <c r="N18" i="287"/>
  <c r="N19" i="287"/>
  <c r="N20" i="287"/>
  <c r="N21" i="287"/>
  <c r="N22" i="287"/>
  <c r="N8" i="287"/>
  <c r="K8" i="287"/>
  <c r="K9" i="287"/>
  <c r="K10" i="287"/>
  <c r="K11" i="287"/>
  <c r="K12" i="287"/>
  <c r="K13" i="287"/>
  <c r="K14" i="287"/>
  <c r="K15" i="287"/>
  <c r="K16" i="287"/>
  <c r="K17" i="287"/>
  <c r="K18" i="287"/>
  <c r="K19" i="287"/>
  <c r="K20" i="287"/>
  <c r="K21" i="287"/>
  <c r="K22" i="287"/>
  <c r="G7" i="286"/>
  <c r="G11" i="286" s="1"/>
  <c r="H7" i="286"/>
  <c r="F7" i="286"/>
  <c r="F11" i="286" s="1"/>
  <c r="L9" i="286"/>
  <c r="L10" i="286"/>
  <c r="L8" i="286"/>
  <c r="I8" i="286"/>
  <c r="I9" i="286"/>
  <c r="I10" i="286"/>
  <c r="E7" i="285"/>
  <c r="F7" i="285"/>
  <c r="D7" i="285"/>
  <c r="G8" i="285"/>
  <c r="G10" i="285"/>
  <c r="G7" i="284"/>
  <c r="G8" i="284"/>
  <c r="E6" i="284"/>
  <c r="F6" i="284"/>
  <c r="D6" i="284"/>
  <c r="N9" i="279"/>
  <c r="N10" i="279"/>
  <c r="N11" i="279"/>
  <c r="N12" i="279"/>
  <c r="N13" i="279"/>
  <c r="N14" i="279"/>
  <c r="N15" i="279"/>
  <c r="N16" i="279"/>
  <c r="N8" i="279"/>
  <c r="K8" i="279"/>
  <c r="K9" i="279"/>
  <c r="K10" i="279"/>
  <c r="K11" i="279"/>
  <c r="K12" i="279"/>
  <c r="K13" i="279"/>
  <c r="K14" i="279"/>
  <c r="K15" i="279"/>
  <c r="K16" i="279"/>
  <c r="G7" i="278"/>
  <c r="G17" i="278" s="1"/>
  <c r="H7" i="278"/>
  <c r="H17" i="278" s="1"/>
  <c r="F7" i="278"/>
  <c r="F17" i="278" s="1"/>
  <c r="L9" i="278"/>
  <c r="L10" i="278"/>
  <c r="L11" i="278"/>
  <c r="L12" i="278"/>
  <c r="L13" i="278"/>
  <c r="L14" i="278"/>
  <c r="L15" i="278"/>
  <c r="L16" i="278"/>
  <c r="L8" i="278"/>
  <c r="I8" i="278"/>
  <c r="I9" i="278"/>
  <c r="I10" i="278"/>
  <c r="I11" i="278"/>
  <c r="I12" i="278"/>
  <c r="I13" i="278"/>
  <c r="I14" i="278"/>
  <c r="I15" i="278"/>
  <c r="I16" i="278"/>
  <c r="E7" i="277"/>
  <c r="F7" i="277"/>
  <c r="D7" i="277"/>
  <c r="G8" i="277"/>
  <c r="G10" i="277"/>
  <c r="G7" i="276"/>
  <c r="G8" i="276"/>
  <c r="G9" i="276"/>
  <c r="G10" i="276"/>
  <c r="G11" i="276"/>
  <c r="G12" i="276"/>
  <c r="G13" i="276"/>
  <c r="G14" i="276"/>
  <c r="G15" i="276"/>
  <c r="G16" i="276"/>
  <c r="G17" i="276"/>
  <c r="G18" i="276"/>
  <c r="G19" i="276"/>
  <c r="G20" i="276"/>
  <c r="G21" i="276"/>
  <c r="G22" i="276"/>
  <c r="G23" i="276"/>
  <c r="G24" i="276"/>
  <c r="G25" i="276"/>
  <c r="G26" i="276"/>
  <c r="G27" i="276"/>
  <c r="G28" i="276"/>
  <c r="G29" i="276"/>
  <c r="G30" i="276"/>
  <c r="G31" i="276"/>
  <c r="E6" i="276"/>
  <c r="F6" i="276"/>
  <c r="D6" i="276"/>
  <c r="N9" i="271"/>
  <c r="N10" i="271"/>
  <c r="N11" i="271"/>
  <c r="N12" i="271"/>
  <c r="N13" i="271"/>
  <c r="N14" i="271"/>
  <c r="N15" i="271"/>
  <c r="N16" i="271"/>
  <c r="N17" i="271"/>
  <c r="N8" i="271"/>
  <c r="K8" i="271"/>
  <c r="K9" i="271"/>
  <c r="K10" i="271"/>
  <c r="K11" i="271"/>
  <c r="K12" i="271"/>
  <c r="K13" i="271"/>
  <c r="K14" i="271"/>
  <c r="K15" i="271"/>
  <c r="K16" i="271"/>
  <c r="K17" i="271"/>
  <c r="G7" i="270"/>
  <c r="H7" i="270"/>
  <c r="H11" i="270" s="1"/>
  <c r="F7" i="270"/>
  <c r="F11" i="270" s="1"/>
  <c r="L9" i="270"/>
  <c r="L10" i="270"/>
  <c r="L8" i="270"/>
  <c r="I8" i="270"/>
  <c r="I9" i="270"/>
  <c r="I10" i="270"/>
  <c r="E14" i="269"/>
  <c r="F14" i="269"/>
  <c r="D14" i="269"/>
  <c r="E7" i="269"/>
  <c r="F7" i="269"/>
  <c r="D7" i="269"/>
  <c r="G8" i="269"/>
  <c r="G9" i="269"/>
  <c r="G10" i="269"/>
  <c r="G11" i="269"/>
  <c r="G12" i="269"/>
  <c r="G13" i="269"/>
  <c r="G15" i="269"/>
  <c r="G16" i="269"/>
  <c r="G17" i="269"/>
  <c r="G18" i="269"/>
  <c r="G7" i="268"/>
  <c r="G8" i="268"/>
  <c r="G9" i="268"/>
  <c r="G10" i="268"/>
  <c r="G11" i="268"/>
  <c r="G12" i="268"/>
  <c r="E6" i="268"/>
  <c r="F6" i="268"/>
  <c r="D6" i="268"/>
  <c r="N9" i="263"/>
  <c r="N10" i="263"/>
  <c r="N8" i="263"/>
  <c r="K8" i="263"/>
  <c r="K9" i="263"/>
  <c r="K10" i="263"/>
  <c r="G7" i="262"/>
  <c r="G9" i="262" s="1"/>
  <c r="H7" i="262"/>
  <c r="H9" i="262" s="1"/>
  <c r="F7" i="262"/>
  <c r="F9" i="262" s="1"/>
  <c r="L8" i="262"/>
  <c r="I8" i="262"/>
  <c r="E9" i="261"/>
  <c r="F9" i="261"/>
  <c r="D9" i="261"/>
  <c r="E7" i="261"/>
  <c r="F7" i="261"/>
  <c r="D7" i="261"/>
  <c r="G8" i="261"/>
  <c r="G10" i="261"/>
  <c r="G11" i="261"/>
  <c r="G12" i="261"/>
  <c r="G7" i="260"/>
  <c r="G8" i="260"/>
  <c r="G9" i="260"/>
  <c r="G10" i="260"/>
  <c r="G11" i="260"/>
  <c r="G12" i="260"/>
  <c r="G13" i="260"/>
  <c r="G14" i="260"/>
  <c r="G15" i="260"/>
  <c r="G16" i="260"/>
  <c r="G17" i="260"/>
  <c r="G18" i="260"/>
  <c r="G19" i="260"/>
  <c r="G20" i="260"/>
  <c r="G21" i="260"/>
  <c r="G22" i="260"/>
  <c r="G23" i="260"/>
  <c r="G24" i="260"/>
  <c r="G25" i="260"/>
  <c r="G26" i="260"/>
  <c r="G27" i="260"/>
  <c r="G28" i="260"/>
  <c r="G29" i="260"/>
  <c r="G30" i="260"/>
  <c r="G31" i="260"/>
  <c r="E6" i="260"/>
  <c r="F6" i="260"/>
  <c r="D6" i="260"/>
  <c r="N9" i="255"/>
  <c r="N10" i="255"/>
  <c r="N11" i="255"/>
  <c r="N12" i="255"/>
  <c r="N13" i="255"/>
  <c r="N14" i="255"/>
  <c r="N15" i="255"/>
  <c r="N16" i="255"/>
  <c r="N8" i="255"/>
  <c r="K8" i="255"/>
  <c r="K9" i="255"/>
  <c r="K10" i="255"/>
  <c r="K11" i="255"/>
  <c r="K12" i="255"/>
  <c r="K13" i="255"/>
  <c r="K14" i="255"/>
  <c r="K15" i="255"/>
  <c r="K16" i="255"/>
  <c r="G7" i="254"/>
  <c r="G10" i="254" s="1"/>
  <c r="H7" i="254"/>
  <c r="F7" i="254"/>
  <c r="F10" i="254" s="1"/>
  <c r="L9" i="254"/>
  <c r="L8" i="254"/>
  <c r="I8" i="254"/>
  <c r="I9" i="254"/>
  <c r="E9" i="253"/>
  <c r="F9" i="253"/>
  <c r="D9" i="253"/>
  <c r="E7" i="253"/>
  <c r="F7" i="253"/>
  <c r="D7" i="253"/>
  <c r="G8" i="253"/>
  <c r="G10" i="253"/>
  <c r="G11" i="253"/>
  <c r="G12" i="253"/>
  <c r="G13" i="253"/>
  <c r="G14" i="253"/>
  <c r="G15" i="253"/>
  <c r="G16" i="253"/>
  <c r="G17" i="253"/>
  <c r="G7" i="252"/>
  <c r="G8" i="252"/>
  <c r="G9" i="252"/>
  <c r="G10" i="252"/>
  <c r="G11" i="252"/>
  <c r="G12" i="252"/>
  <c r="G13" i="252"/>
  <c r="G14" i="252"/>
  <c r="G15" i="252"/>
  <c r="G16" i="252"/>
  <c r="G17" i="252"/>
  <c r="G18" i="252"/>
  <c r="G19" i="252"/>
  <c r="G20" i="252"/>
  <c r="E6" i="252"/>
  <c r="F6" i="252"/>
  <c r="D6" i="252"/>
  <c r="N9" i="247"/>
  <c r="N10" i="247"/>
  <c r="N11" i="247"/>
  <c r="N12" i="247"/>
  <c r="N13" i="247"/>
  <c r="N14" i="247"/>
  <c r="N15" i="247"/>
  <c r="N16" i="247"/>
  <c r="N17" i="247"/>
  <c r="N18" i="247"/>
  <c r="N19" i="247"/>
  <c r="N20" i="247"/>
  <c r="N21" i="247"/>
  <c r="N22" i="247"/>
  <c r="N8" i="247"/>
  <c r="K8" i="247"/>
  <c r="K9" i="247"/>
  <c r="K10" i="247"/>
  <c r="K11" i="247"/>
  <c r="K12" i="247"/>
  <c r="K13" i="247"/>
  <c r="K14" i="247"/>
  <c r="K15" i="247"/>
  <c r="K16" i="247"/>
  <c r="K17" i="247"/>
  <c r="K18" i="247"/>
  <c r="K19" i="247"/>
  <c r="K20" i="247"/>
  <c r="K21" i="247"/>
  <c r="K22" i="247"/>
  <c r="G7" i="246"/>
  <c r="G26" i="246" s="1"/>
  <c r="H7" i="246"/>
  <c r="H26" i="246" s="1"/>
  <c r="F7" i="246"/>
  <c r="F26" i="246" s="1"/>
  <c r="L9" i="246"/>
  <c r="L10" i="246"/>
  <c r="L11" i="246"/>
  <c r="L12" i="246"/>
  <c r="L13" i="246"/>
  <c r="L14" i="246"/>
  <c r="L15" i="246"/>
  <c r="L16" i="246"/>
  <c r="L17" i="246"/>
  <c r="L18" i="246"/>
  <c r="L19" i="246"/>
  <c r="L20" i="246"/>
  <c r="L21" i="246"/>
  <c r="L22" i="246"/>
  <c r="L23" i="246"/>
  <c r="L24" i="246"/>
  <c r="L25" i="246"/>
  <c r="L8" i="246"/>
  <c r="I8" i="246"/>
  <c r="I9" i="246"/>
  <c r="I10" i="246"/>
  <c r="I11" i="246"/>
  <c r="I12" i="246"/>
  <c r="I13" i="246"/>
  <c r="I14" i="246"/>
  <c r="I15" i="246"/>
  <c r="I16" i="246"/>
  <c r="I17" i="246"/>
  <c r="I18" i="246"/>
  <c r="I19" i="246"/>
  <c r="I20" i="246"/>
  <c r="I21" i="246"/>
  <c r="I22" i="246"/>
  <c r="I23" i="246"/>
  <c r="I24" i="246"/>
  <c r="I25" i="246"/>
  <c r="E27" i="245"/>
  <c r="F27" i="245"/>
  <c r="D27" i="245"/>
  <c r="E7" i="245"/>
  <c r="F7" i="245"/>
  <c r="D7" i="245"/>
  <c r="G8" i="245"/>
  <c r="G9" i="245"/>
  <c r="G10" i="245"/>
  <c r="G11" i="245"/>
  <c r="G12" i="245"/>
  <c r="G13" i="245"/>
  <c r="G14" i="245"/>
  <c r="G15" i="245"/>
  <c r="G16" i="245"/>
  <c r="G17" i="245"/>
  <c r="G18" i="245"/>
  <c r="G19" i="245"/>
  <c r="G20" i="245"/>
  <c r="G21" i="245"/>
  <c r="G22" i="245"/>
  <c r="G23" i="245"/>
  <c r="G24" i="245"/>
  <c r="G25" i="245"/>
  <c r="G26" i="245"/>
  <c r="G28" i="245"/>
  <c r="G29" i="245"/>
  <c r="G30" i="245"/>
  <c r="G31" i="245"/>
  <c r="G32" i="245"/>
  <c r="G33" i="245"/>
  <c r="G34" i="245"/>
  <c r="G35" i="245"/>
  <c r="G36" i="245"/>
  <c r="G37" i="245"/>
  <c r="G38" i="245"/>
  <c r="G39" i="245"/>
  <c r="G40" i="245"/>
  <c r="G41" i="245"/>
  <c r="G42" i="245"/>
  <c r="G43" i="245"/>
  <c r="G44" i="245"/>
  <c r="G45" i="245"/>
  <c r="G46" i="245"/>
  <c r="G47" i="245"/>
  <c r="G48" i="245"/>
  <c r="G49" i="245"/>
  <c r="G50" i="245"/>
  <c r="G51" i="245"/>
  <c r="G52" i="245"/>
  <c r="G53" i="245"/>
  <c r="G54" i="245"/>
  <c r="G7" i="244"/>
  <c r="G8" i="244"/>
  <c r="G9" i="244"/>
  <c r="G10" i="244"/>
  <c r="G11" i="244"/>
  <c r="G12" i="244"/>
  <c r="G13" i="244"/>
  <c r="G14" i="244"/>
  <c r="G15" i="244"/>
  <c r="G16" i="244"/>
  <c r="G17" i="244"/>
  <c r="G18" i="244"/>
  <c r="G19" i="244"/>
  <c r="G20" i="244"/>
  <c r="G21" i="244"/>
  <c r="G22" i="244"/>
  <c r="G23" i="244"/>
  <c r="G24" i="244"/>
  <c r="G25" i="244"/>
  <c r="G26" i="244"/>
  <c r="G27" i="244"/>
  <c r="G28" i="244"/>
  <c r="G29" i="244"/>
  <c r="G30" i="244"/>
  <c r="G31" i="244"/>
  <c r="E6" i="244"/>
  <c r="F6" i="244"/>
  <c r="D6" i="244"/>
  <c r="N9" i="239"/>
  <c r="N10" i="239"/>
  <c r="N11" i="239"/>
  <c r="N12" i="239"/>
  <c r="N13" i="239"/>
  <c r="N14" i="239"/>
  <c r="N15" i="239"/>
  <c r="N16" i="239"/>
  <c r="N8" i="239"/>
  <c r="K8" i="239"/>
  <c r="K9" i="239"/>
  <c r="K10" i="239"/>
  <c r="K11" i="239"/>
  <c r="K12" i="239"/>
  <c r="K13" i="239"/>
  <c r="K14" i="239"/>
  <c r="K15" i="239"/>
  <c r="K16" i="239"/>
  <c r="G7" i="238"/>
  <c r="G12" i="238" s="1"/>
  <c r="H7" i="238"/>
  <c r="H12" i="238" s="1"/>
  <c r="F7" i="238"/>
  <c r="F12" i="238" s="1"/>
  <c r="L9" i="238"/>
  <c r="L10" i="238"/>
  <c r="L11" i="238"/>
  <c r="L8" i="238"/>
  <c r="I8" i="238"/>
  <c r="I9" i="238"/>
  <c r="I10" i="238"/>
  <c r="I11" i="238"/>
  <c r="E7" i="237"/>
  <c r="F7" i="237"/>
  <c r="D7" i="237"/>
  <c r="G8" i="237"/>
  <c r="G10" i="237"/>
  <c r="G7" i="236"/>
  <c r="G8" i="236"/>
  <c r="G9" i="236"/>
  <c r="G10" i="236"/>
  <c r="G11" i="236"/>
  <c r="G12" i="236"/>
  <c r="G13" i="236"/>
  <c r="G14" i="236"/>
  <c r="G15" i="236"/>
  <c r="G16" i="236"/>
  <c r="G17" i="236"/>
  <c r="G18" i="236"/>
  <c r="G19" i="236"/>
  <c r="G20" i="236"/>
  <c r="G21" i="236"/>
  <c r="G22" i="236"/>
  <c r="G23" i="236"/>
  <c r="G24" i="236"/>
  <c r="G25" i="236"/>
  <c r="G26" i="236"/>
  <c r="G27" i="236"/>
  <c r="G28" i="236"/>
  <c r="G29" i="236"/>
  <c r="G30" i="236"/>
  <c r="E6" i="236"/>
  <c r="F6" i="236"/>
  <c r="D6" i="236"/>
  <c r="N9" i="231"/>
  <c r="N10" i="231"/>
  <c r="N11" i="231"/>
  <c r="N12" i="231"/>
  <c r="N13" i="231"/>
  <c r="N14" i="231"/>
  <c r="N15" i="231"/>
  <c r="N16" i="231"/>
  <c r="N17" i="231"/>
  <c r="N18" i="231"/>
  <c r="N19" i="231"/>
  <c r="N20" i="231"/>
  <c r="N21" i="231"/>
  <c r="N22" i="231"/>
  <c r="N23" i="231"/>
  <c r="N24" i="231"/>
  <c r="N8" i="231"/>
  <c r="K8" i="231"/>
  <c r="K9" i="231"/>
  <c r="K10" i="231"/>
  <c r="K11" i="231"/>
  <c r="K12" i="231"/>
  <c r="K13" i="231"/>
  <c r="K14" i="231"/>
  <c r="K15" i="231"/>
  <c r="K16" i="231"/>
  <c r="K17" i="231"/>
  <c r="K18" i="231"/>
  <c r="K19" i="231"/>
  <c r="K20" i="231"/>
  <c r="K21" i="231"/>
  <c r="K22" i="231"/>
  <c r="K23" i="231"/>
  <c r="K24" i="231"/>
  <c r="G7" i="230"/>
  <c r="G14" i="230" s="1"/>
  <c r="H7" i="230"/>
  <c r="H14" i="230" s="1"/>
  <c r="F7" i="230"/>
  <c r="F14" i="230" s="1"/>
  <c r="L9" i="230"/>
  <c r="L10" i="230"/>
  <c r="L11" i="230"/>
  <c r="L12" i="230"/>
  <c r="L13" i="230"/>
  <c r="L8" i="230"/>
  <c r="I8" i="230"/>
  <c r="I9" i="230"/>
  <c r="I10" i="230"/>
  <c r="I11" i="230"/>
  <c r="I12" i="230"/>
  <c r="I13" i="230"/>
  <c r="G8" i="229"/>
  <c r="G9" i="229"/>
  <c r="G10" i="229"/>
  <c r="G11" i="229"/>
  <c r="G12" i="229"/>
  <c r="G13" i="229"/>
  <c r="G14" i="229"/>
  <c r="G15" i="229"/>
  <c r="G16" i="229"/>
  <c r="G17" i="229"/>
  <c r="G18" i="229"/>
  <c r="G19" i="229"/>
  <c r="G20" i="229"/>
  <c r="G21" i="229"/>
  <c r="G22" i="229"/>
  <c r="G23" i="229"/>
  <c r="G24" i="229"/>
  <c r="G25" i="229"/>
  <c r="G26" i="229"/>
  <c r="G27" i="229"/>
  <c r="G28" i="229"/>
  <c r="G29" i="229"/>
  <c r="G30" i="229"/>
  <c r="G31" i="229"/>
  <c r="G32" i="229"/>
  <c r="G33" i="229"/>
  <c r="G34" i="229"/>
  <c r="G35" i="229"/>
  <c r="G36" i="229"/>
  <c r="G37" i="229"/>
  <c r="G38" i="229"/>
  <c r="G39" i="229"/>
  <c r="G40" i="229"/>
  <c r="G41" i="229"/>
  <c r="G42" i="229"/>
  <c r="G43" i="229"/>
  <c r="G44" i="229"/>
  <c r="G45" i="229"/>
  <c r="G46" i="229"/>
  <c r="G47" i="229"/>
  <c r="G48" i="229"/>
  <c r="G49" i="229"/>
  <c r="G50" i="229"/>
  <c r="G51" i="229"/>
  <c r="G53" i="229"/>
  <c r="G54" i="229"/>
  <c r="G7" i="228"/>
  <c r="G8" i="228"/>
  <c r="G9" i="228"/>
  <c r="G10" i="228"/>
  <c r="G11" i="228"/>
  <c r="G12" i="228"/>
  <c r="G13" i="228"/>
  <c r="G14" i="228"/>
  <c r="G15" i="228"/>
  <c r="G16" i="228"/>
  <c r="G17" i="228"/>
  <c r="G18" i="228"/>
  <c r="G19" i="228"/>
  <c r="G20" i="228"/>
  <c r="G21" i="228"/>
  <c r="G22" i="228"/>
  <c r="G23" i="228"/>
  <c r="G24" i="228"/>
  <c r="G25" i="228"/>
  <c r="G26" i="228"/>
  <c r="G27" i="228"/>
  <c r="G28" i="228"/>
  <c r="G29" i="228"/>
  <c r="G30" i="228"/>
  <c r="G31" i="228"/>
  <c r="E6" i="228"/>
  <c r="F6" i="228"/>
  <c r="D6" i="228"/>
  <c r="N9" i="223"/>
  <c r="N10" i="223"/>
  <c r="N11" i="223"/>
  <c r="N12" i="223"/>
  <c r="N13" i="223"/>
  <c r="N14" i="223"/>
  <c r="N8" i="223"/>
  <c r="K8" i="223"/>
  <c r="K9" i="223"/>
  <c r="K10" i="223"/>
  <c r="K11" i="223"/>
  <c r="K12" i="223"/>
  <c r="K13" i="223"/>
  <c r="K14" i="223"/>
  <c r="G7" i="222"/>
  <c r="G12" i="222" s="1"/>
  <c r="H7" i="222"/>
  <c r="H12" i="222" s="1"/>
  <c r="F7" i="222"/>
  <c r="F12" i="222" s="1"/>
  <c r="L9" i="222"/>
  <c r="L10" i="222"/>
  <c r="L11" i="222"/>
  <c r="L8" i="222"/>
  <c r="I8" i="222"/>
  <c r="I9" i="222"/>
  <c r="I10" i="222"/>
  <c r="I11" i="222"/>
  <c r="E10" i="221"/>
  <c r="F10" i="221"/>
  <c r="D10" i="221"/>
  <c r="E7" i="221"/>
  <c r="F7" i="221"/>
  <c r="D7" i="221"/>
  <c r="G8" i="221"/>
  <c r="G9" i="221"/>
  <c r="G11" i="221"/>
  <c r="G12" i="221"/>
  <c r="G7" i="220"/>
  <c r="G8" i="220"/>
  <c r="G9" i="220"/>
  <c r="E6" i="220"/>
  <c r="F6" i="220"/>
  <c r="D6" i="220"/>
  <c r="N9" i="215"/>
  <c r="N10" i="215"/>
  <c r="N8" i="215"/>
  <c r="K8" i="215"/>
  <c r="K9" i="215"/>
  <c r="K10" i="215"/>
  <c r="G7" i="214"/>
  <c r="G11" i="214" s="1"/>
  <c r="H7" i="214"/>
  <c r="F7" i="214"/>
  <c r="F11" i="214" s="1"/>
  <c r="L9" i="214"/>
  <c r="L10" i="214"/>
  <c r="L8" i="214"/>
  <c r="I8" i="214"/>
  <c r="I9" i="214"/>
  <c r="I10" i="214"/>
  <c r="E7" i="213"/>
  <c r="F7" i="213"/>
  <c r="D7" i="213"/>
  <c r="G8" i="213"/>
  <c r="G10" i="213"/>
  <c r="G7" i="212"/>
  <c r="G8" i="212"/>
  <c r="E6" i="212"/>
  <c r="F6" i="212"/>
  <c r="D6" i="212"/>
  <c r="N9" i="207"/>
  <c r="N10" i="207"/>
  <c r="N11" i="207"/>
  <c r="N12" i="207"/>
  <c r="N13" i="207"/>
  <c r="N14" i="207"/>
  <c r="N15" i="207"/>
  <c r="N16" i="207"/>
  <c r="N17" i="207"/>
  <c r="N18" i="207"/>
  <c r="N19" i="207"/>
  <c r="N20" i="207"/>
  <c r="N21" i="207"/>
  <c r="N22" i="207"/>
  <c r="N23" i="207"/>
  <c r="N24" i="207"/>
  <c r="N25" i="207"/>
  <c r="N26" i="207"/>
  <c r="N27" i="207"/>
  <c r="N28" i="207"/>
  <c r="N29" i="207"/>
  <c r="N30" i="207"/>
  <c r="N31" i="207"/>
  <c r="N32" i="207"/>
  <c r="N33" i="207"/>
  <c r="N34" i="207"/>
  <c r="N35" i="207"/>
  <c r="N36" i="207"/>
  <c r="N37" i="207"/>
  <c r="N38" i="207"/>
  <c r="N39" i="207"/>
  <c r="N40" i="207"/>
  <c r="N41" i="207"/>
  <c r="N42" i="207"/>
  <c r="N43" i="207"/>
  <c r="N44" i="207"/>
  <c r="N45" i="207"/>
  <c r="N46" i="207"/>
  <c r="N47" i="207"/>
  <c r="N48" i="207"/>
  <c r="N49" i="207"/>
  <c r="N50" i="207"/>
  <c r="N8" i="207"/>
  <c r="K8" i="207"/>
  <c r="K9" i="207"/>
  <c r="K10" i="207"/>
  <c r="K11" i="207"/>
  <c r="K12" i="207"/>
  <c r="K13" i="207"/>
  <c r="K14" i="207"/>
  <c r="K15" i="207"/>
  <c r="K16" i="207"/>
  <c r="K17" i="207"/>
  <c r="K18" i="207"/>
  <c r="K19" i="207"/>
  <c r="K20" i="207"/>
  <c r="K21" i="207"/>
  <c r="K22" i="207"/>
  <c r="K23" i="207"/>
  <c r="K24" i="207"/>
  <c r="K25" i="207"/>
  <c r="K26" i="207"/>
  <c r="K27" i="207"/>
  <c r="K28" i="207"/>
  <c r="K29" i="207"/>
  <c r="K30" i="207"/>
  <c r="K31" i="207"/>
  <c r="K32" i="207"/>
  <c r="K33" i="207"/>
  <c r="K34" i="207"/>
  <c r="K35" i="207"/>
  <c r="K36" i="207"/>
  <c r="K37" i="207"/>
  <c r="K38" i="207"/>
  <c r="K39" i="207"/>
  <c r="K40" i="207"/>
  <c r="K41" i="207"/>
  <c r="K42" i="207"/>
  <c r="K43" i="207"/>
  <c r="K44" i="207"/>
  <c r="K45" i="207"/>
  <c r="K46" i="207"/>
  <c r="K47" i="207"/>
  <c r="K48" i="207"/>
  <c r="K49" i="207"/>
  <c r="K50" i="207"/>
  <c r="G7" i="206"/>
  <c r="G20" i="206" s="1"/>
  <c r="H7" i="206"/>
  <c r="H20" i="206" s="1"/>
  <c r="F7" i="206"/>
  <c r="F20" i="206" s="1"/>
  <c r="L9" i="206"/>
  <c r="L10" i="206"/>
  <c r="L11" i="206"/>
  <c r="L12" i="206"/>
  <c r="L13" i="206"/>
  <c r="L14" i="206"/>
  <c r="L15" i="206"/>
  <c r="L16" i="206"/>
  <c r="L17" i="206"/>
  <c r="L18" i="206"/>
  <c r="L19" i="206"/>
  <c r="L8" i="206"/>
  <c r="I8" i="206"/>
  <c r="I9" i="206"/>
  <c r="I10" i="206"/>
  <c r="I11" i="206"/>
  <c r="I12" i="206"/>
  <c r="I13" i="206"/>
  <c r="I14" i="206"/>
  <c r="I15" i="206"/>
  <c r="I16" i="206"/>
  <c r="I17" i="206"/>
  <c r="I18" i="206"/>
  <c r="I19" i="206"/>
  <c r="E10" i="205"/>
  <c r="F10" i="205"/>
  <c r="D10" i="205"/>
  <c r="E7" i="205"/>
  <c r="F7" i="205"/>
  <c r="D7" i="205"/>
  <c r="G8" i="205"/>
  <c r="G9" i="205"/>
  <c r="G11" i="205"/>
  <c r="G12" i="205"/>
  <c r="G13" i="205"/>
  <c r="G14" i="205"/>
  <c r="G15" i="205"/>
  <c r="G16" i="205"/>
  <c r="G17" i="205"/>
  <c r="G18" i="205"/>
  <c r="G19" i="205"/>
  <c r="G20" i="205"/>
  <c r="G21" i="205"/>
  <c r="G22" i="205"/>
  <c r="G23" i="205"/>
  <c r="G24" i="205"/>
  <c r="G25" i="205"/>
  <c r="G26" i="205"/>
  <c r="G27" i="205"/>
  <c r="G28" i="205"/>
  <c r="G29" i="205"/>
  <c r="G30" i="205"/>
  <c r="G31" i="205"/>
  <c r="G32" i="205"/>
  <c r="G33" i="205"/>
  <c r="G34" i="205"/>
  <c r="G35" i="205"/>
  <c r="G36" i="205"/>
  <c r="G7" i="204"/>
  <c r="G8" i="204"/>
  <c r="G9" i="204"/>
  <c r="G10" i="204"/>
  <c r="G11" i="204"/>
  <c r="G12" i="204"/>
  <c r="G13" i="204"/>
  <c r="G14" i="204"/>
  <c r="G15" i="204"/>
  <c r="G16" i="204"/>
  <c r="G17" i="204"/>
  <c r="G18" i="204"/>
  <c r="G19" i="204"/>
  <c r="G20" i="204"/>
  <c r="G21" i="204"/>
  <c r="G22" i="204"/>
  <c r="G23" i="204"/>
  <c r="G24" i="204"/>
  <c r="G25" i="204"/>
  <c r="G26" i="204"/>
  <c r="G27" i="204"/>
  <c r="G28" i="204"/>
  <c r="G29" i="204"/>
  <c r="G30" i="204"/>
  <c r="G31" i="204"/>
  <c r="E6" i="204"/>
  <c r="F6" i="204"/>
  <c r="D6" i="204"/>
  <c r="I7" i="199"/>
  <c r="I16" i="199" s="1"/>
  <c r="J7" i="199"/>
  <c r="J16" i="199" s="1"/>
  <c r="H7" i="199"/>
  <c r="H16" i="199" s="1"/>
  <c r="N9" i="199"/>
  <c r="N10" i="199"/>
  <c r="N11" i="199"/>
  <c r="N12" i="199"/>
  <c r="N13" i="199"/>
  <c r="N14" i="199"/>
  <c r="N15" i="199"/>
  <c r="N8" i="199"/>
  <c r="K8" i="199"/>
  <c r="K9" i="199"/>
  <c r="K10" i="199"/>
  <c r="K11" i="199"/>
  <c r="K12" i="199"/>
  <c r="K13" i="199"/>
  <c r="K14" i="199"/>
  <c r="K15" i="199"/>
  <c r="G7" i="198"/>
  <c r="G11" i="198" s="1"/>
  <c r="H7" i="198"/>
  <c r="H11" i="198" s="1"/>
  <c r="F7" i="198"/>
  <c r="F11" i="198" s="1"/>
  <c r="L9" i="198"/>
  <c r="L10" i="198"/>
  <c r="L8" i="198"/>
  <c r="I8" i="198"/>
  <c r="I9" i="198"/>
  <c r="I10" i="198"/>
  <c r="E10" i="197"/>
  <c r="F10" i="197"/>
  <c r="D10" i="197"/>
  <c r="E7" i="197"/>
  <c r="F7" i="197"/>
  <c r="D7" i="197"/>
  <c r="G8" i="197"/>
  <c r="G9" i="197"/>
  <c r="G11" i="197"/>
  <c r="G12" i="197"/>
  <c r="G7" i="196"/>
  <c r="G8" i="196"/>
  <c r="G9" i="196"/>
  <c r="G10" i="196"/>
  <c r="G11" i="196"/>
  <c r="G12" i="196"/>
  <c r="G13" i="196"/>
  <c r="G14" i="196"/>
  <c r="G15" i="196"/>
  <c r="E6" i="196"/>
  <c r="F6" i="196"/>
  <c r="D6" i="196"/>
  <c r="I7" i="191"/>
  <c r="I14" i="191" s="1"/>
  <c r="J7" i="191"/>
  <c r="J14" i="191" s="1"/>
  <c r="H7" i="191"/>
  <c r="H14" i="191" s="1"/>
  <c r="N9" i="191"/>
  <c r="N10" i="191"/>
  <c r="N11" i="191"/>
  <c r="N12" i="191"/>
  <c r="N13" i="191"/>
  <c r="N8" i="191"/>
  <c r="K8" i="191"/>
  <c r="K9" i="191"/>
  <c r="K10" i="191"/>
  <c r="K11" i="191"/>
  <c r="K12" i="191"/>
  <c r="K13" i="191"/>
  <c r="G7" i="190"/>
  <c r="G10" i="190" s="1"/>
  <c r="H7" i="190"/>
  <c r="H10" i="190" s="1"/>
  <c r="F7" i="190"/>
  <c r="F10" i="190" s="1"/>
  <c r="L9" i="190"/>
  <c r="L8" i="190"/>
  <c r="I8" i="190"/>
  <c r="I9" i="190"/>
  <c r="E9" i="189"/>
  <c r="F9" i="189"/>
  <c r="D9" i="189"/>
  <c r="E7" i="189"/>
  <c r="F7" i="189"/>
  <c r="D7" i="189"/>
  <c r="G8" i="189"/>
  <c r="G10" i="189"/>
  <c r="G11" i="189"/>
  <c r="G7" i="188"/>
  <c r="G8" i="188"/>
  <c r="E6" i="188"/>
  <c r="F6" i="188"/>
  <c r="D6" i="188"/>
  <c r="I7" i="183"/>
  <c r="I17" i="183" s="1"/>
  <c r="J7" i="183"/>
  <c r="J17" i="183" s="1"/>
  <c r="H7" i="183"/>
  <c r="H17" i="183" s="1"/>
  <c r="N9" i="183"/>
  <c r="N10" i="183"/>
  <c r="N11" i="183"/>
  <c r="N12" i="183"/>
  <c r="N13" i="183"/>
  <c r="N14" i="183"/>
  <c r="N15" i="183"/>
  <c r="N16" i="183"/>
  <c r="N8" i="183"/>
  <c r="K8" i="183"/>
  <c r="K9" i="183"/>
  <c r="K10" i="183"/>
  <c r="K11" i="183"/>
  <c r="K12" i="183"/>
  <c r="K13" i="183"/>
  <c r="K14" i="183"/>
  <c r="K15" i="183"/>
  <c r="K16" i="183"/>
  <c r="G7" i="182"/>
  <c r="G11" i="182" s="1"/>
  <c r="H7" i="182"/>
  <c r="H11" i="182" s="1"/>
  <c r="F7" i="182"/>
  <c r="F11" i="182" s="1"/>
  <c r="L9" i="182"/>
  <c r="L10" i="182"/>
  <c r="L8" i="182"/>
  <c r="I8" i="182"/>
  <c r="I9" i="182"/>
  <c r="I10" i="182"/>
  <c r="E7" i="181"/>
  <c r="F7" i="181"/>
  <c r="D7" i="181"/>
  <c r="G8" i="181"/>
  <c r="G10" i="181"/>
  <c r="G7" i="180"/>
  <c r="G8" i="180"/>
  <c r="G9" i="180"/>
  <c r="G10" i="180"/>
  <c r="G11" i="180"/>
  <c r="G12" i="180"/>
  <c r="G13" i="180"/>
  <c r="G14" i="180"/>
  <c r="G15" i="180"/>
  <c r="G16" i="180"/>
  <c r="G17" i="180"/>
  <c r="G18" i="180"/>
  <c r="G19" i="180"/>
  <c r="G20" i="180"/>
  <c r="G21" i="180"/>
  <c r="G22" i="180"/>
  <c r="G23" i="180"/>
  <c r="G24" i="180"/>
  <c r="G25" i="180"/>
  <c r="G26" i="180"/>
  <c r="G27" i="180"/>
  <c r="G28" i="180"/>
  <c r="G29" i="180"/>
  <c r="G30" i="180"/>
  <c r="E6" i="180"/>
  <c r="F6" i="180"/>
  <c r="D6" i="180"/>
  <c r="I7" i="175"/>
  <c r="I21" i="175" s="1"/>
  <c r="J7" i="175"/>
  <c r="H7" i="175"/>
  <c r="H21" i="175" s="1"/>
  <c r="N9" i="175"/>
  <c r="N10" i="175"/>
  <c r="N11" i="175"/>
  <c r="N12" i="175"/>
  <c r="N13" i="175"/>
  <c r="N14" i="175"/>
  <c r="N15" i="175"/>
  <c r="N16" i="175"/>
  <c r="N17" i="175"/>
  <c r="N18" i="175"/>
  <c r="N19" i="175"/>
  <c r="N20" i="175"/>
  <c r="N8" i="175"/>
  <c r="K8" i="175"/>
  <c r="K9" i="175"/>
  <c r="K10" i="175"/>
  <c r="K11" i="175"/>
  <c r="K12" i="175"/>
  <c r="K13" i="175"/>
  <c r="K14" i="175"/>
  <c r="K15" i="175"/>
  <c r="K16" i="175"/>
  <c r="K17" i="175"/>
  <c r="K18" i="175"/>
  <c r="K19" i="175"/>
  <c r="K20" i="175"/>
  <c r="G7" i="174"/>
  <c r="G14" i="174" s="1"/>
  <c r="H7" i="174"/>
  <c r="F7" i="174"/>
  <c r="F14" i="174" s="1"/>
  <c r="L9" i="174"/>
  <c r="L10" i="174"/>
  <c r="L11" i="174"/>
  <c r="L12" i="174"/>
  <c r="L13" i="174"/>
  <c r="L8" i="174"/>
  <c r="I8" i="174"/>
  <c r="I9" i="174"/>
  <c r="I10" i="174"/>
  <c r="I11" i="174"/>
  <c r="I12" i="174"/>
  <c r="I13" i="174"/>
  <c r="E9" i="173"/>
  <c r="F9" i="173"/>
  <c r="D9" i="173"/>
  <c r="E7" i="173"/>
  <c r="F7" i="173"/>
  <c r="D7" i="173"/>
  <c r="G8" i="173"/>
  <c r="G10" i="173"/>
  <c r="G11" i="173"/>
  <c r="G12" i="173"/>
  <c r="G13" i="173"/>
  <c r="G14" i="173"/>
  <c r="G15" i="173"/>
  <c r="G16" i="173"/>
  <c r="G17" i="173"/>
  <c r="G18" i="173"/>
  <c r="G19" i="173"/>
  <c r="G7" i="172"/>
  <c r="G8" i="172"/>
  <c r="G9" i="172"/>
  <c r="G10" i="172"/>
  <c r="G11" i="172"/>
  <c r="G12" i="172"/>
  <c r="G13" i="172"/>
  <c r="G14" i="172"/>
  <c r="G15" i="172"/>
  <c r="G16" i="172"/>
  <c r="G17" i="172"/>
  <c r="G18" i="172"/>
  <c r="G19" i="172"/>
  <c r="G20" i="172"/>
  <c r="G21" i="172"/>
  <c r="G22" i="172"/>
  <c r="G23" i="172"/>
  <c r="G24" i="172"/>
  <c r="G25" i="172"/>
  <c r="G26" i="172"/>
  <c r="G27" i="172"/>
  <c r="G28" i="172"/>
  <c r="E6" i="172"/>
  <c r="F6" i="172"/>
  <c r="D6" i="172"/>
  <c r="I7" i="167"/>
  <c r="I22" i="167" s="1"/>
  <c r="J7" i="167"/>
  <c r="H7" i="167"/>
  <c r="H22" i="167" s="1"/>
  <c r="N9" i="167"/>
  <c r="N10" i="167"/>
  <c r="N11" i="167"/>
  <c r="N12" i="167"/>
  <c r="N13" i="167"/>
  <c r="N14" i="167"/>
  <c r="N15" i="167"/>
  <c r="N16" i="167"/>
  <c r="N17" i="167"/>
  <c r="N18" i="167"/>
  <c r="N19" i="167"/>
  <c r="N20" i="167"/>
  <c r="N21" i="167"/>
  <c r="N8" i="167"/>
  <c r="K8" i="167"/>
  <c r="K9" i="167"/>
  <c r="K10" i="167"/>
  <c r="K11" i="167"/>
  <c r="K12" i="167"/>
  <c r="K13" i="167"/>
  <c r="K14" i="167"/>
  <c r="K15" i="167"/>
  <c r="K16" i="167"/>
  <c r="K17" i="167"/>
  <c r="K18" i="167"/>
  <c r="K19" i="167"/>
  <c r="K20" i="167"/>
  <c r="K21" i="167"/>
  <c r="G7" i="166"/>
  <c r="G13" i="166" s="1"/>
  <c r="H7" i="166"/>
  <c r="H13" i="166" s="1"/>
  <c r="F7" i="166"/>
  <c r="F13" i="166" s="1"/>
  <c r="L9" i="166"/>
  <c r="L10" i="166"/>
  <c r="L11" i="166"/>
  <c r="L12" i="166"/>
  <c r="L8" i="166"/>
  <c r="I8" i="166"/>
  <c r="I9" i="166"/>
  <c r="I10" i="166"/>
  <c r="I11" i="166"/>
  <c r="I12" i="166"/>
  <c r="E14" i="165"/>
  <c r="F14" i="165"/>
  <c r="D14" i="165"/>
  <c r="E7" i="165"/>
  <c r="F7" i="165"/>
  <c r="D7" i="165"/>
  <c r="G8" i="165"/>
  <c r="G9" i="165"/>
  <c r="G10" i="165"/>
  <c r="G11" i="165"/>
  <c r="G12" i="165"/>
  <c r="G13" i="165"/>
  <c r="G15" i="165"/>
  <c r="G16" i="165"/>
  <c r="G17" i="165"/>
  <c r="G18" i="165"/>
  <c r="G19" i="165"/>
  <c r="G20" i="165"/>
  <c r="G21" i="165"/>
  <c r="G22" i="165"/>
  <c r="G23" i="165"/>
  <c r="G24" i="165"/>
  <c r="G25" i="165"/>
  <c r="G26" i="165"/>
  <c r="G27" i="165"/>
  <c r="G28" i="165"/>
  <c r="G29" i="165"/>
  <c r="G30" i="165"/>
  <c r="G31" i="165"/>
  <c r="G32" i="165"/>
  <c r="G33" i="165"/>
  <c r="G34" i="165"/>
  <c r="G7" i="164"/>
  <c r="G8" i="164"/>
  <c r="G9" i="164"/>
  <c r="G10" i="164"/>
  <c r="G11" i="164"/>
  <c r="G12" i="164"/>
  <c r="G13" i="164"/>
  <c r="G14" i="164"/>
  <c r="G15" i="164"/>
  <c r="G16" i="164"/>
  <c r="G17" i="164"/>
  <c r="G18" i="164"/>
  <c r="G19" i="164"/>
  <c r="G20" i="164"/>
  <c r="G21" i="164"/>
  <c r="G22" i="164"/>
  <c r="G23" i="164"/>
  <c r="G24" i="164"/>
  <c r="G25" i="164"/>
  <c r="G26" i="164"/>
  <c r="G27" i="164"/>
  <c r="G28" i="164"/>
  <c r="E6" i="164"/>
  <c r="F6" i="164"/>
  <c r="D6" i="164"/>
  <c r="I7" i="159"/>
  <c r="I14" i="159" s="1"/>
  <c r="J7" i="159"/>
  <c r="J14" i="159" s="1"/>
  <c r="H7" i="159"/>
  <c r="H14" i="159" s="1"/>
  <c r="N9" i="159"/>
  <c r="N10" i="159"/>
  <c r="N11" i="159"/>
  <c r="N12" i="159"/>
  <c r="N13" i="159"/>
  <c r="N8" i="159"/>
  <c r="K8" i="159"/>
  <c r="K9" i="159"/>
  <c r="K10" i="159"/>
  <c r="K11" i="159"/>
  <c r="K12" i="159"/>
  <c r="K13" i="159"/>
  <c r="G7" i="158"/>
  <c r="G10" i="158" s="1"/>
  <c r="H7" i="158"/>
  <c r="F7" i="158"/>
  <c r="F10" i="158" s="1"/>
  <c r="L9" i="158"/>
  <c r="L8" i="158"/>
  <c r="I8" i="158"/>
  <c r="I9" i="158"/>
  <c r="E7" i="157"/>
  <c r="F7" i="157"/>
  <c r="D7" i="157"/>
  <c r="G8" i="157"/>
  <c r="G10" i="157"/>
  <c r="G7" i="156"/>
  <c r="G8" i="156"/>
  <c r="G9" i="156"/>
  <c r="G10" i="156"/>
  <c r="G11" i="156"/>
  <c r="G12" i="156"/>
  <c r="G13" i="156"/>
  <c r="G14" i="156"/>
  <c r="G15" i="156"/>
  <c r="G16" i="156"/>
  <c r="G17" i="156"/>
  <c r="G18" i="156"/>
  <c r="G19" i="156"/>
  <c r="G20" i="156"/>
  <c r="G21" i="156"/>
  <c r="G22" i="156"/>
  <c r="G23" i="156"/>
  <c r="G24" i="156"/>
  <c r="G25" i="156"/>
  <c r="G26" i="156"/>
  <c r="G27" i="156"/>
  <c r="E6" i="156"/>
  <c r="F6" i="156"/>
  <c r="D6" i="156"/>
  <c r="I7" i="151"/>
  <c r="I18" i="151" s="1"/>
  <c r="J7" i="151"/>
  <c r="J18" i="151" s="1"/>
  <c r="H7" i="151"/>
  <c r="H18" i="151" s="1"/>
  <c r="N9" i="151"/>
  <c r="N10" i="151"/>
  <c r="N11" i="151"/>
  <c r="N12" i="151"/>
  <c r="N13" i="151"/>
  <c r="N8" i="151"/>
  <c r="K8" i="151"/>
  <c r="K9" i="151"/>
  <c r="K10" i="151"/>
  <c r="K11" i="151"/>
  <c r="K12" i="151"/>
  <c r="K13" i="151"/>
  <c r="G7" i="150"/>
  <c r="G12" i="150" s="1"/>
  <c r="H7" i="150"/>
  <c r="H12" i="150" s="1"/>
  <c r="F7" i="150"/>
  <c r="F12" i="150" s="1"/>
  <c r="L9" i="150"/>
  <c r="L10" i="150"/>
  <c r="L11" i="150"/>
  <c r="L8" i="150"/>
  <c r="I8" i="150"/>
  <c r="I9" i="150"/>
  <c r="I10" i="150"/>
  <c r="I11" i="150"/>
  <c r="E9" i="149"/>
  <c r="F9" i="149"/>
  <c r="D9" i="149"/>
  <c r="E7" i="149"/>
  <c r="F7" i="149"/>
  <c r="D7" i="149"/>
  <c r="G8" i="149"/>
  <c r="G10" i="149"/>
  <c r="G11" i="149"/>
  <c r="G12" i="149"/>
  <c r="G13" i="149"/>
  <c r="G14" i="149"/>
  <c r="G15" i="149"/>
  <c r="G7" i="148"/>
  <c r="G8" i="148"/>
  <c r="G9" i="148"/>
  <c r="G10" i="148"/>
  <c r="G11" i="148"/>
  <c r="G12" i="148"/>
  <c r="E6" i="148"/>
  <c r="F6" i="148"/>
  <c r="D6" i="148"/>
  <c r="I7" i="143"/>
  <c r="I26" i="143" s="1"/>
  <c r="J7" i="143"/>
  <c r="J26" i="143" s="1"/>
  <c r="H7" i="143"/>
  <c r="H26" i="143" s="1"/>
  <c r="N9" i="143"/>
  <c r="N10" i="143"/>
  <c r="N11" i="143"/>
  <c r="N12" i="143"/>
  <c r="N13" i="143"/>
  <c r="N14" i="143"/>
  <c r="N15" i="143"/>
  <c r="N16" i="143"/>
  <c r="N17" i="143"/>
  <c r="N18" i="143"/>
  <c r="N19" i="143"/>
  <c r="N20" i="143"/>
  <c r="N21" i="143"/>
  <c r="N22" i="143"/>
  <c r="N23" i="143"/>
  <c r="N24" i="143"/>
  <c r="N25" i="143"/>
  <c r="N8" i="143"/>
  <c r="K8" i="143"/>
  <c r="K9" i="143"/>
  <c r="K10" i="143"/>
  <c r="K11" i="143"/>
  <c r="K12" i="143"/>
  <c r="K13" i="143"/>
  <c r="K14" i="143"/>
  <c r="K15" i="143"/>
  <c r="K16" i="143"/>
  <c r="K17" i="143"/>
  <c r="K18" i="143"/>
  <c r="K19" i="143"/>
  <c r="K20" i="143"/>
  <c r="K21" i="143"/>
  <c r="K22" i="143"/>
  <c r="K23" i="143"/>
  <c r="K24" i="143"/>
  <c r="K25" i="143"/>
  <c r="G7" i="142"/>
  <c r="G13" i="142" s="1"/>
  <c r="H7" i="142"/>
  <c r="H13" i="142" s="1"/>
  <c r="F7" i="142"/>
  <c r="F13" i="142" s="1"/>
  <c r="L9" i="142"/>
  <c r="L10" i="142"/>
  <c r="L11" i="142"/>
  <c r="L12" i="142"/>
  <c r="L8" i="142"/>
  <c r="I8" i="142"/>
  <c r="I9" i="142"/>
  <c r="I10" i="142"/>
  <c r="I11" i="142"/>
  <c r="I12" i="142"/>
  <c r="E9" i="141"/>
  <c r="F9" i="141"/>
  <c r="D9" i="141"/>
  <c r="E7" i="141"/>
  <c r="F7" i="141"/>
  <c r="D7" i="141"/>
  <c r="G8" i="141"/>
  <c r="G10" i="141"/>
  <c r="G11" i="141"/>
  <c r="G12" i="141"/>
  <c r="G13" i="141"/>
  <c r="G14" i="141"/>
  <c r="G15" i="141"/>
  <c r="G16" i="141"/>
  <c r="G17" i="141"/>
  <c r="G18" i="141"/>
  <c r="G7" i="140"/>
  <c r="G8" i="140"/>
  <c r="G9" i="140"/>
  <c r="G10" i="140"/>
  <c r="G11" i="140"/>
  <c r="G12" i="140"/>
  <c r="G13" i="140"/>
  <c r="G14" i="140"/>
  <c r="G15" i="140"/>
  <c r="G16" i="140"/>
  <c r="G17" i="140"/>
  <c r="G18" i="140"/>
  <c r="G19" i="140"/>
  <c r="G20" i="140"/>
  <c r="G21" i="140"/>
  <c r="G22" i="140"/>
  <c r="G23" i="140"/>
  <c r="G24" i="140"/>
  <c r="G25" i="140"/>
  <c r="G26" i="140"/>
  <c r="G27" i="140"/>
  <c r="G28" i="140"/>
  <c r="G29" i="140"/>
  <c r="G30" i="140"/>
  <c r="G31" i="140"/>
  <c r="E6" i="140"/>
  <c r="F6" i="140"/>
  <c r="D6" i="140"/>
  <c r="I7" i="135"/>
  <c r="I15" i="135" s="1"/>
  <c r="J7" i="135"/>
  <c r="J15" i="135" s="1"/>
  <c r="H7" i="135"/>
  <c r="H15" i="135" s="1"/>
  <c r="N9" i="135"/>
  <c r="N10" i="135"/>
  <c r="N11" i="135"/>
  <c r="N12" i="135"/>
  <c r="N13" i="135"/>
  <c r="N14" i="135"/>
  <c r="N8" i="135"/>
  <c r="K8" i="135"/>
  <c r="K9" i="135"/>
  <c r="K10" i="135"/>
  <c r="K11" i="135"/>
  <c r="K12" i="135"/>
  <c r="K13" i="135"/>
  <c r="K14" i="135"/>
  <c r="G7" i="134"/>
  <c r="G12" i="134" s="1"/>
  <c r="H7" i="134"/>
  <c r="F7" i="134"/>
  <c r="F12" i="134" s="1"/>
  <c r="L9" i="134"/>
  <c r="L10" i="134"/>
  <c r="L11" i="134"/>
  <c r="L8" i="134"/>
  <c r="I8" i="134"/>
  <c r="I9" i="134"/>
  <c r="I10" i="134"/>
  <c r="I11" i="134"/>
  <c r="E9" i="133"/>
  <c r="F9" i="133"/>
  <c r="D9" i="133"/>
  <c r="E7" i="133"/>
  <c r="F7" i="133"/>
  <c r="D7" i="133"/>
  <c r="G8" i="133"/>
  <c r="G10" i="133"/>
  <c r="G11" i="133"/>
  <c r="G12" i="133"/>
  <c r="G13" i="133"/>
  <c r="G14" i="133"/>
  <c r="G15" i="133"/>
  <c r="G16" i="133"/>
  <c r="G17" i="133"/>
  <c r="G18" i="133"/>
  <c r="G19" i="133"/>
  <c r="G20" i="133"/>
  <c r="G21" i="133"/>
  <c r="G22" i="133"/>
  <c r="G23" i="133"/>
  <c r="G24" i="133"/>
  <c r="G25" i="133"/>
  <c r="G26" i="133"/>
  <c r="G27" i="133"/>
  <c r="G7" i="132"/>
  <c r="G8" i="132"/>
  <c r="G9" i="132"/>
  <c r="G10" i="132"/>
  <c r="G11" i="132"/>
  <c r="G12" i="132"/>
  <c r="G13" i="132"/>
  <c r="G14" i="132"/>
  <c r="G15" i="132"/>
  <c r="G16" i="132"/>
  <c r="G17" i="132"/>
  <c r="G18" i="132"/>
  <c r="G19" i="132"/>
  <c r="G20" i="132"/>
  <c r="G21" i="132"/>
  <c r="G22" i="132"/>
  <c r="G23" i="132"/>
  <c r="G24" i="132"/>
  <c r="G25" i="132"/>
  <c r="G26" i="132"/>
  <c r="G27" i="132"/>
  <c r="G28" i="132"/>
  <c r="G29" i="132"/>
  <c r="G30" i="132"/>
  <c r="E6" i="132"/>
  <c r="F6" i="132"/>
  <c r="D6" i="132"/>
  <c r="I7" i="127"/>
  <c r="I16" i="127" s="1"/>
  <c r="J7" i="127"/>
  <c r="H7" i="127"/>
  <c r="H16" i="127" s="1"/>
  <c r="N9" i="127"/>
  <c r="N10" i="127"/>
  <c r="N11" i="127"/>
  <c r="N12" i="127"/>
  <c r="N13" i="127"/>
  <c r="N14" i="127"/>
  <c r="N15" i="127"/>
  <c r="N8" i="127"/>
  <c r="K8" i="127"/>
  <c r="K9" i="127"/>
  <c r="K10" i="127"/>
  <c r="K11" i="127"/>
  <c r="K12" i="127"/>
  <c r="K13" i="127"/>
  <c r="K14" i="127"/>
  <c r="K15" i="127"/>
  <c r="G7" i="126"/>
  <c r="G11" i="126" s="1"/>
  <c r="H7" i="126"/>
  <c r="H11" i="126" s="1"/>
  <c r="F7" i="126"/>
  <c r="F11" i="126" s="1"/>
  <c r="L9" i="126"/>
  <c r="L10" i="126"/>
  <c r="L8" i="126"/>
  <c r="I8" i="126"/>
  <c r="I9" i="126"/>
  <c r="I10" i="126"/>
  <c r="E10" i="125"/>
  <c r="F10" i="125"/>
  <c r="D10" i="125"/>
  <c r="E7" i="125"/>
  <c r="F7" i="125"/>
  <c r="D7" i="125"/>
  <c r="G8" i="125"/>
  <c r="G9" i="125"/>
  <c r="G11" i="125"/>
  <c r="G12" i="125"/>
  <c r="G13" i="125"/>
  <c r="G14" i="125"/>
  <c r="G15" i="125"/>
  <c r="G16" i="125"/>
  <c r="G17" i="125"/>
  <c r="G18" i="125"/>
  <c r="G19" i="125"/>
  <c r="G20" i="125"/>
  <c r="G21" i="125"/>
  <c r="G22" i="125"/>
  <c r="G23" i="125"/>
  <c r="G24" i="125"/>
  <c r="G25" i="125"/>
  <c r="G26" i="125"/>
  <c r="G27" i="125"/>
  <c r="G28" i="125"/>
  <c r="G29" i="125"/>
  <c r="G30" i="125"/>
  <c r="G31" i="125"/>
  <c r="G32" i="125"/>
  <c r="G33" i="125"/>
  <c r="G34" i="125"/>
  <c r="G35" i="125"/>
  <c r="G36" i="125"/>
  <c r="G7" i="124"/>
  <c r="G8" i="124"/>
  <c r="G9" i="124"/>
  <c r="G10" i="124"/>
  <c r="G11" i="124"/>
  <c r="G12" i="124"/>
  <c r="G13" i="124"/>
  <c r="G14" i="124"/>
  <c r="G15" i="124"/>
  <c r="G16" i="124"/>
  <c r="G17" i="124"/>
  <c r="G18" i="124"/>
  <c r="G19" i="124"/>
  <c r="G20" i="124"/>
  <c r="G21" i="124"/>
  <c r="G22" i="124"/>
  <c r="G23" i="124"/>
  <c r="G24" i="124"/>
  <c r="G25" i="124"/>
  <c r="G26" i="124"/>
  <c r="G27" i="124"/>
  <c r="G28" i="124"/>
  <c r="G29" i="124"/>
  <c r="G30" i="124"/>
  <c r="E6" i="124"/>
  <c r="F6" i="124"/>
  <c r="D6" i="124"/>
  <c r="I7" i="119"/>
  <c r="I13" i="119" s="1"/>
  <c r="J7" i="119"/>
  <c r="H7" i="119"/>
  <c r="H13" i="119" s="1"/>
  <c r="N9" i="119"/>
  <c r="N10" i="119"/>
  <c r="N11" i="119"/>
  <c r="N12" i="119"/>
  <c r="N8" i="119"/>
  <c r="K8" i="119"/>
  <c r="K9" i="119"/>
  <c r="K10" i="119"/>
  <c r="K11" i="119"/>
  <c r="K12" i="119"/>
  <c r="G7" i="118"/>
  <c r="G10" i="118" s="1"/>
  <c r="H7" i="118"/>
  <c r="F7" i="118"/>
  <c r="F10" i="118" s="1"/>
  <c r="L9" i="118"/>
  <c r="L8" i="118"/>
  <c r="I8" i="118"/>
  <c r="I9" i="118"/>
  <c r="E9" i="117"/>
  <c r="F9" i="117"/>
  <c r="D9" i="117"/>
  <c r="E7" i="117"/>
  <c r="F7" i="117"/>
  <c r="D7" i="117"/>
  <c r="G8" i="117"/>
  <c r="G10" i="117"/>
  <c r="G11" i="117"/>
  <c r="G12" i="117"/>
  <c r="G13" i="117"/>
  <c r="G14" i="117"/>
  <c r="G15" i="117"/>
  <c r="G16" i="117"/>
  <c r="G17" i="117"/>
  <c r="G18" i="117"/>
  <c r="G19" i="117"/>
  <c r="G20" i="117"/>
  <c r="G7" i="116"/>
  <c r="G8" i="116"/>
  <c r="G9" i="116"/>
  <c r="G10" i="116"/>
  <c r="G11" i="116"/>
  <c r="G12" i="116"/>
  <c r="G13" i="116"/>
  <c r="G14" i="116"/>
  <c r="G15" i="116"/>
  <c r="G16" i="116"/>
  <c r="G17" i="116"/>
  <c r="G18" i="116"/>
  <c r="G19" i="116"/>
  <c r="G20" i="116"/>
  <c r="G21" i="116"/>
  <c r="G22" i="116"/>
  <c r="G23" i="116"/>
  <c r="G24" i="116"/>
  <c r="G25" i="116"/>
  <c r="G26" i="116"/>
  <c r="G27" i="116"/>
  <c r="G28" i="116"/>
  <c r="G29" i="116"/>
  <c r="G30" i="116"/>
  <c r="G31" i="116"/>
  <c r="E6" i="116"/>
  <c r="F6" i="116"/>
  <c r="D6" i="116"/>
  <c r="I7" i="111"/>
  <c r="I19" i="111" s="1"/>
  <c r="J7" i="111"/>
  <c r="J19" i="111" s="1"/>
  <c r="H7" i="111"/>
  <c r="H19" i="111" s="1"/>
  <c r="N9" i="111"/>
  <c r="N10" i="111"/>
  <c r="N11" i="111"/>
  <c r="N12" i="111"/>
  <c r="N13" i="111"/>
  <c r="N14" i="111"/>
  <c r="N15" i="111"/>
  <c r="N16" i="111"/>
  <c r="N17" i="111"/>
  <c r="N18" i="111"/>
  <c r="N8" i="111"/>
  <c r="K8" i="111"/>
  <c r="K9" i="111"/>
  <c r="K10" i="111"/>
  <c r="K11" i="111"/>
  <c r="K12" i="111"/>
  <c r="K13" i="111"/>
  <c r="K14" i="111"/>
  <c r="K15" i="111"/>
  <c r="K16" i="111"/>
  <c r="K17" i="111"/>
  <c r="K18" i="111"/>
  <c r="G7" i="110"/>
  <c r="G11" i="110" s="1"/>
  <c r="H7" i="110"/>
  <c r="H11" i="110" s="1"/>
  <c r="F7" i="110"/>
  <c r="F11" i="110" s="1"/>
  <c r="L9" i="110"/>
  <c r="L10" i="110"/>
  <c r="L8" i="110"/>
  <c r="I8" i="110"/>
  <c r="I9" i="110"/>
  <c r="I10" i="110"/>
  <c r="E9" i="109"/>
  <c r="F9" i="109"/>
  <c r="D9" i="109"/>
  <c r="E7" i="109"/>
  <c r="F7" i="109"/>
  <c r="D7" i="109"/>
  <c r="G8" i="109"/>
  <c r="G10" i="109"/>
  <c r="G11" i="109"/>
  <c r="G12" i="109"/>
  <c r="G13" i="109"/>
  <c r="G7" i="108"/>
  <c r="G8" i="108"/>
  <c r="G9" i="108"/>
  <c r="G10" i="108"/>
  <c r="G11" i="108"/>
  <c r="G12" i="108"/>
  <c r="G13" i="108"/>
  <c r="G14" i="108"/>
  <c r="G15" i="108"/>
  <c r="G16" i="108"/>
  <c r="G17" i="108"/>
  <c r="G18" i="108"/>
  <c r="G19" i="108"/>
  <c r="G20" i="108"/>
  <c r="G21" i="108"/>
  <c r="G22" i="108"/>
  <c r="G23" i="108"/>
  <c r="G24" i="108"/>
  <c r="G25" i="108"/>
  <c r="G26" i="108"/>
  <c r="G27" i="108"/>
  <c r="G28" i="108"/>
  <c r="G29" i="108"/>
  <c r="G30" i="108"/>
  <c r="G31" i="108"/>
  <c r="E6" i="108"/>
  <c r="F6" i="108"/>
  <c r="D6" i="108"/>
  <c r="I7" i="103"/>
  <c r="I18" i="103" s="1"/>
  <c r="J7" i="103"/>
  <c r="J18" i="103" s="1"/>
  <c r="H7" i="103"/>
  <c r="H18" i="103" s="1"/>
  <c r="N9" i="103"/>
  <c r="N10" i="103"/>
  <c r="N11" i="103"/>
  <c r="N12" i="103"/>
  <c r="N13" i="103"/>
  <c r="N14" i="103"/>
  <c r="N15" i="103"/>
  <c r="N8" i="103"/>
  <c r="K8" i="103"/>
  <c r="K9" i="103"/>
  <c r="K10" i="103"/>
  <c r="K11" i="103"/>
  <c r="K12" i="103"/>
  <c r="K13" i="103"/>
  <c r="K14" i="103"/>
  <c r="K15" i="103"/>
  <c r="G7" i="102"/>
  <c r="G11" i="102" s="1"/>
  <c r="H7" i="102"/>
  <c r="H11" i="102" s="1"/>
  <c r="F7" i="102"/>
  <c r="F11" i="102" s="1"/>
  <c r="L9" i="102"/>
  <c r="L10" i="102"/>
  <c r="L8" i="102"/>
  <c r="I8" i="102"/>
  <c r="I9" i="102"/>
  <c r="I10" i="102"/>
  <c r="E10" i="101"/>
  <c r="F10" i="101"/>
  <c r="D10" i="101"/>
  <c r="E7" i="101"/>
  <c r="F7" i="101"/>
  <c r="D7" i="101"/>
  <c r="G8" i="101"/>
  <c r="G9" i="101"/>
  <c r="G11" i="101"/>
  <c r="G12" i="101"/>
  <c r="G13" i="101"/>
  <c r="G14" i="101"/>
  <c r="G15" i="101"/>
  <c r="G16" i="101"/>
  <c r="G17" i="101"/>
  <c r="G18" i="101"/>
  <c r="G7" i="100"/>
  <c r="G8" i="100"/>
  <c r="G9" i="100"/>
  <c r="G10" i="100"/>
  <c r="G11" i="100"/>
  <c r="G12" i="100"/>
  <c r="G13" i="100"/>
  <c r="G14" i="100"/>
  <c r="G15" i="100"/>
  <c r="G16" i="100"/>
  <c r="G17" i="100"/>
  <c r="G18" i="100"/>
  <c r="G19" i="100"/>
  <c r="G20" i="100"/>
  <c r="G21" i="100"/>
  <c r="G22" i="100"/>
  <c r="G23" i="100"/>
  <c r="G24" i="100"/>
  <c r="G25" i="100"/>
  <c r="G26" i="100"/>
  <c r="G27" i="100"/>
  <c r="G28" i="100"/>
  <c r="G29" i="100"/>
  <c r="G30" i="100"/>
  <c r="G31" i="100"/>
  <c r="E6" i="100"/>
  <c r="F6" i="100"/>
  <c r="D6" i="100"/>
  <c r="I7" i="95"/>
  <c r="I20" i="95" s="1"/>
  <c r="J7" i="95"/>
  <c r="H7" i="95"/>
  <c r="H20" i="95" s="1"/>
  <c r="N9" i="95"/>
  <c r="N10" i="95"/>
  <c r="N11" i="95"/>
  <c r="N12" i="95"/>
  <c r="N13" i="95"/>
  <c r="N14" i="95"/>
  <c r="N15" i="95"/>
  <c r="N16" i="95"/>
  <c r="N17" i="95"/>
  <c r="N18" i="95"/>
  <c r="N19" i="95"/>
  <c r="N8" i="95"/>
  <c r="K8" i="95"/>
  <c r="K9" i="95"/>
  <c r="K10" i="95"/>
  <c r="K11" i="95"/>
  <c r="K12" i="95"/>
  <c r="K13" i="95"/>
  <c r="K14" i="95"/>
  <c r="K15" i="95"/>
  <c r="K16" i="95"/>
  <c r="K17" i="95"/>
  <c r="K18" i="95"/>
  <c r="K19" i="95"/>
  <c r="G7" i="94"/>
  <c r="G14" i="94" s="1"/>
  <c r="H7" i="94"/>
  <c r="F7" i="94"/>
  <c r="F14" i="94" s="1"/>
  <c r="L9" i="94"/>
  <c r="L10" i="94"/>
  <c r="L11" i="94"/>
  <c r="L12" i="94"/>
  <c r="L13" i="94"/>
  <c r="L8" i="94"/>
  <c r="I8" i="94"/>
  <c r="I9" i="94"/>
  <c r="I10" i="94"/>
  <c r="I11" i="94"/>
  <c r="I12" i="94"/>
  <c r="I13" i="94"/>
  <c r="E9" i="93"/>
  <c r="F9" i="93"/>
  <c r="D9" i="93"/>
  <c r="E7" i="93"/>
  <c r="F7" i="93"/>
  <c r="D7" i="93"/>
  <c r="G8" i="93"/>
  <c r="G10" i="93"/>
  <c r="G11" i="93"/>
  <c r="G12" i="93"/>
  <c r="G7" i="92"/>
  <c r="G8" i="92"/>
  <c r="G9" i="92"/>
  <c r="G10" i="92"/>
  <c r="G11" i="92"/>
  <c r="G12" i="92"/>
  <c r="G13" i="92"/>
  <c r="G14" i="92"/>
  <c r="G15" i="92"/>
  <c r="G16" i="92"/>
  <c r="G17" i="92"/>
  <c r="G18" i="92"/>
  <c r="G19" i="92"/>
  <c r="G20" i="92"/>
  <c r="G21" i="92"/>
  <c r="G22" i="92"/>
  <c r="G23" i="92"/>
  <c r="G24" i="92"/>
  <c r="G25" i="92"/>
  <c r="G26" i="92"/>
  <c r="G27" i="92"/>
  <c r="G28" i="92"/>
  <c r="G29" i="92"/>
  <c r="G30" i="92"/>
  <c r="G31" i="92"/>
  <c r="E6" i="92"/>
  <c r="F6" i="92"/>
  <c r="D6" i="92"/>
  <c r="I7" i="87"/>
  <c r="I21" i="87" s="1"/>
  <c r="J7" i="87"/>
  <c r="J21" i="87" s="1"/>
  <c r="H7" i="87"/>
  <c r="H21" i="87" s="1"/>
  <c r="N9" i="87"/>
  <c r="N10" i="87"/>
  <c r="N11" i="87"/>
  <c r="N12" i="87"/>
  <c r="N13" i="87"/>
  <c r="N14" i="87"/>
  <c r="N15" i="87"/>
  <c r="N16" i="87"/>
  <c r="N17" i="87"/>
  <c r="N18" i="87"/>
  <c r="N19" i="87"/>
  <c r="N20" i="87"/>
  <c r="N8" i="87"/>
  <c r="K8" i="87"/>
  <c r="K9" i="87"/>
  <c r="K10" i="87"/>
  <c r="K11" i="87"/>
  <c r="K12" i="87"/>
  <c r="K13" i="87"/>
  <c r="K14" i="87"/>
  <c r="K15" i="87"/>
  <c r="K16" i="87"/>
  <c r="K17" i="87"/>
  <c r="K18" i="87"/>
  <c r="K19" i="87"/>
  <c r="K20" i="87"/>
  <c r="G7" i="86"/>
  <c r="G17" i="86" s="1"/>
  <c r="H7" i="86"/>
  <c r="F7" i="86"/>
  <c r="F17" i="86" s="1"/>
  <c r="L9" i="86"/>
  <c r="L10" i="86"/>
  <c r="L11" i="86"/>
  <c r="L12" i="86"/>
  <c r="L13" i="86"/>
  <c r="L14" i="86"/>
  <c r="L15" i="86"/>
  <c r="L16" i="86"/>
  <c r="L8" i="86"/>
  <c r="I8" i="86"/>
  <c r="I9" i="86"/>
  <c r="I10" i="86"/>
  <c r="I11" i="86"/>
  <c r="I12" i="86"/>
  <c r="I13" i="86"/>
  <c r="I14" i="86"/>
  <c r="I15" i="86"/>
  <c r="I16" i="86"/>
  <c r="E13" i="85"/>
  <c r="F13" i="85"/>
  <c r="D13" i="85"/>
  <c r="E7" i="85"/>
  <c r="F7" i="85"/>
  <c r="D7" i="85"/>
  <c r="G8" i="85"/>
  <c r="G9" i="85"/>
  <c r="G10" i="85"/>
  <c r="G11" i="85"/>
  <c r="G12" i="85"/>
  <c r="G14" i="85"/>
  <c r="G15" i="85"/>
  <c r="G16" i="85"/>
  <c r="G17" i="85"/>
  <c r="G18" i="85"/>
  <c r="G19" i="85"/>
  <c r="G20" i="85"/>
  <c r="G21" i="85"/>
  <c r="G22" i="85"/>
  <c r="G23" i="85"/>
  <c r="G24" i="85"/>
  <c r="G25" i="85"/>
  <c r="G26" i="85"/>
  <c r="G27" i="85"/>
  <c r="G28" i="85"/>
  <c r="G29" i="85"/>
  <c r="G30" i="85"/>
  <c r="G7" i="84"/>
  <c r="G8" i="84"/>
  <c r="G9" i="84"/>
  <c r="G10" i="84"/>
  <c r="G11" i="84"/>
  <c r="G12" i="84"/>
  <c r="G13" i="84"/>
  <c r="G14" i="84"/>
  <c r="G15" i="84"/>
  <c r="G16" i="84"/>
  <c r="G17" i="84"/>
  <c r="G18" i="84"/>
  <c r="G19" i="84"/>
  <c r="G20" i="84"/>
  <c r="G21" i="84"/>
  <c r="G22" i="84"/>
  <c r="G23" i="84"/>
  <c r="G24" i="84"/>
  <c r="G25" i="84"/>
  <c r="G26" i="84"/>
  <c r="G27" i="84"/>
  <c r="G28" i="84"/>
  <c r="G29" i="84"/>
  <c r="G30" i="84"/>
  <c r="E6" i="84"/>
  <c r="F6" i="84"/>
  <c r="D6" i="84"/>
  <c r="I7" i="79"/>
  <c r="I27" i="79" s="1"/>
  <c r="J7" i="79"/>
  <c r="J27" i="79" s="1"/>
  <c r="H7" i="79"/>
  <c r="H27" i="79" s="1"/>
  <c r="N9" i="79"/>
  <c r="N10" i="79"/>
  <c r="N11" i="79"/>
  <c r="N12" i="79"/>
  <c r="N13" i="79"/>
  <c r="N14" i="79"/>
  <c r="N15" i="79"/>
  <c r="N16" i="79"/>
  <c r="N17" i="79"/>
  <c r="N18" i="79"/>
  <c r="N19" i="79"/>
  <c r="N20" i="79"/>
  <c r="N21" i="79"/>
  <c r="N22" i="79"/>
  <c r="N23" i="79"/>
  <c r="N24" i="79"/>
  <c r="N25" i="79"/>
  <c r="N26" i="79"/>
  <c r="N8" i="79"/>
  <c r="K8" i="79"/>
  <c r="K9" i="79"/>
  <c r="K10" i="79"/>
  <c r="K11" i="79"/>
  <c r="K12" i="79"/>
  <c r="K13" i="79"/>
  <c r="K14" i="79"/>
  <c r="K15" i="79"/>
  <c r="K16" i="79"/>
  <c r="K17" i="79"/>
  <c r="K18" i="79"/>
  <c r="K19" i="79"/>
  <c r="K20" i="79"/>
  <c r="K21" i="79"/>
  <c r="K22" i="79"/>
  <c r="K23" i="79"/>
  <c r="K24" i="79"/>
  <c r="K25" i="79"/>
  <c r="K26" i="79"/>
  <c r="G7" i="78"/>
  <c r="G13" i="78" s="1"/>
  <c r="H7" i="78"/>
  <c r="F7" i="78"/>
  <c r="F13" i="78" s="1"/>
  <c r="L9" i="78"/>
  <c r="L10" i="78"/>
  <c r="L11" i="78"/>
  <c r="L12" i="78"/>
  <c r="L8" i="78"/>
  <c r="I8" i="78"/>
  <c r="I9" i="78"/>
  <c r="I10" i="78"/>
  <c r="I11" i="78"/>
  <c r="I12" i="78"/>
  <c r="E7" i="77"/>
  <c r="F7" i="77"/>
  <c r="D7" i="77"/>
  <c r="G8" i="77"/>
  <c r="G10" i="77"/>
  <c r="G7" i="76"/>
  <c r="G8" i="76"/>
  <c r="G9" i="76"/>
  <c r="G10" i="76"/>
  <c r="G11" i="76"/>
  <c r="G12" i="76"/>
  <c r="G13" i="76"/>
  <c r="G14" i="76"/>
  <c r="G15" i="76"/>
  <c r="G16" i="76"/>
  <c r="G17" i="76"/>
  <c r="G18" i="76"/>
  <c r="G19" i="76"/>
  <c r="G20" i="76"/>
  <c r="G21" i="76"/>
  <c r="G22" i="76"/>
  <c r="G23" i="76"/>
  <c r="G24" i="76"/>
  <c r="G25" i="76"/>
  <c r="G26" i="76"/>
  <c r="G27" i="76"/>
  <c r="E6" i="76"/>
  <c r="F6" i="76"/>
  <c r="D6" i="76"/>
  <c r="I7" i="71"/>
  <c r="I18" i="71" s="1"/>
  <c r="J7" i="71"/>
  <c r="J18" i="71" s="1"/>
  <c r="H18" i="71"/>
  <c r="N9" i="71"/>
  <c r="N10" i="71"/>
  <c r="N11" i="71"/>
  <c r="N12" i="71"/>
  <c r="N13" i="71"/>
  <c r="N14" i="71"/>
  <c r="N15" i="71"/>
  <c r="N16" i="71"/>
  <c r="N17" i="71"/>
  <c r="N8" i="71"/>
  <c r="K8" i="71"/>
  <c r="K9" i="71"/>
  <c r="K10" i="71"/>
  <c r="K11" i="71"/>
  <c r="K12" i="71"/>
  <c r="K13" i="71"/>
  <c r="K14" i="71"/>
  <c r="K15" i="71"/>
  <c r="K16" i="71"/>
  <c r="K17" i="71"/>
  <c r="G7" i="70"/>
  <c r="G11" i="70" s="1"/>
  <c r="H7" i="70"/>
  <c r="H11" i="70" s="1"/>
  <c r="F7" i="70"/>
  <c r="F11" i="70" s="1"/>
  <c r="L9" i="70"/>
  <c r="L10" i="70"/>
  <c r="L8" i="70"/>
  <c r="I8" i="70"/>
  <c r="I9" i="70"/>
  <c r="I10" i="70"/>
  <c r="E7" i="69"/>
  <c r="F7" i="69"/>
  <c r="D7" i="69"/>
  <c r="G8" i="69"/>
  <c r="G9" i="69"/>
  <c r="G11" i="69"/>
  <c r="G7" i="68"/>
  <c r="G8" i="68"/>
  <c r="G9" i="68"/>
  <c r="G10" i="68"/>
  <c r="G11" i="68"/>
  <c r="G12" i="68"/>
  <c r="G13" i="68"/>
  <c r="G14" i="68"/>
  <c r="E6" i="68"/>
  <c r="F6" i="68"/>
  <c r="D6" i="68"/>
  <c r="I7" i="63"/>
  <c r="I31" i="63" s="1"/>
  <c r="J7" i="63"/>
  <c r="J31" i="63" s="1"/>
  <c r="H31" i="63"/>
  <c r="N9" i="63"/>
  <c r="N10" i="63"/>
  <c r="N11" i="63"/>
  <c r="N12" i="63"/>
  <c r="N13" i="63"/>
  <c r="N14" i="63"/>
  <c r="N15" i="63"/>
  <c r="N16" i="63"/>
  <c r="N17" i="63"/>
  <c r="N18" i="63"/>
  <c r="N19" i="63"/>
  <c r="N20" i="63"/>
  <c r="N21" i="63"/>
  <c r="N22" i="63"/>
  <c r="N23" i="63"/>
  <c r="N24" i="63"/>
  <c r="N25" i="63"/>
  <c r="N26" i="63"/>
  <c r="N27" i="63"/>
  <c r="N28" i="63"/>
  <c r="N29" i="63"/>
  <c r="N30" i="63"/>
  <c r="N8" i="63"/>
  <c r="K8" i="63"/>
  <c r="K9" i="63"/>
  <c r="K10" i="63"/>
  <c r="K11" i="63"/>
  <c r="K12" i="63"/>
  <c r="K13" i="63"/>
  <c r="K14" i="63"/>
  <c r="K15" i="63"/>
  <c r="K16" i="63"/>
  <c r="K17" i="63"/>
  <c r="K18" i="63"/>
  <c r="K19" i="63"/>
  <c r="K20" i="63"/>
  <c r="K21" i="63"/>
  <c r="K22" i="63"/>
  <c r="K23" i="63"/>
  <c r="K24" i="63"/>
  <c r="K25" i="63"/>
  <c r="K26" i="63"/>
  <c r="K27" i="63"/>
  <c r="K28" i="63"/>
  <c r="K29" i="63"/>
  <c r="K30" i="63"/>
  <c r="G7" i="62"/>
  <c r="G14" i="62" s="1"/>
  <c r="H7" i="62"/>
  <c r="F7" i="62"/>
  <c r="F14" i="62" s="1"/>
  <c r="L9" i="62"/>
  <c r="L10" i="62"/>
  <c r="L11" i="62"/>
  <c r="L12" i="62"/>
  <c r="L13" i="62"/>
  <c r="L8" i="62"/>
  <c r="I8" i="62"/>
  <c r="I9" i="62"/>
  <c r="I10" i="62"/>
  <c r="I11" i="62"/>
  <c r="I12" i="62"/>
  <c r="I13" i="62"/>
  <c r="E7" i="61"/>
  <c r="F7" i="61"/>
  <c r="D7" i="61"/>
  <c r="G8" i="61"/>
  <c r="G10" i="61"/>
  <c r="G7" i="60"/>
  <c r="G8" i="60"/>
  <c r="G9" i="60"/>
  <c r="G10" i="60"/>
  <c r="G11" i="60"/>
  <c r="G12" i="60"/>
  <c r="G13" i="60"/>
  <c r="G14" i="60"/>
  <c r="G15" i="60"/>
  <c r="E6" i="60"/>
  <c r="F6" i="60"/>
  <c r="D6" i="60"/>
  <c r="I7" i="55"/>
  <c r="I27" i="55" s="1"/>
  <c r="J7" i="55"/>
  <c r="H7" i="55"/>
  <c r="H27" i="55" s="1"/>
  <c r="N9" i="55"/>
  <c r="N10" i="55"/>
  <c r="N11" i="55"/>
  <c r="N12" i="55"/>
  <c r="N13" i="55"/>
  <c r="N14" i="55"/>
  <c r="N15" i="55"/>
  <c r="N16" i="55"/>
  <c r="N17" i="55"/>
  <c r="N18" i="55"/>
  <c r="N19" i="55"/>
  <c r="N20" i="55"/>
  <c r="N21" i="55"/>
  <c r="N22" i="55"/>
  <c r="N23" i="55"/>
  <c r="N24" i="55"/>
  <c r="N25" i="55"/>
  <c r="N26" i="55"/>
  <c r="N8" i="55"/>
  <c r="K8" i="55"/>
  <c r="K9" i="55"/>
  <c r="K10" i="55"/>
  <c r="K11" i="55"/>
  <c r="K12" i="55"/>
  <c r="K13" i="55"/>
  <c r="K14" i="55"/>
  <c r="K15" i="55"/>
  <c r="K16" i="55"/>
  <c r="K17" i="55"/>
  <c r="K18" i="55"/>
  <c r="K19" i="55"/>
  <c r="K20" i="55"/>
  <c r="K21" i="55"/>
  <c r="K22" i="55"/>
  <c r="K23" i="55"/>
  <c r="K24" i="55"/>
  <c r="K25" i="55"/>
  <c r="K26" i="55"/>
  <c r="G7" i="54"/>
  <c r="G14" i="54" s="1"/>
  <c r="H7" i="54"/>
  <c r="F7" i="54"/>
  <c r="F14" i="54" s="1"/>
  <c r="L9" i="54"/>
  <c r="L10" i="54"/>
  <c r="L11" i="54"/>
  <c r="L12" i="54"/>
  <c r="L13" i="54"/>
  <c r="L8" i="54"/>
  <c r="I8" i="54"/>
  <c r="I9" i="54"/>
  <c r="I10" i="54"/>
  <c r="I11" i="54"/>
  <c r="I12" i="54"/>
  <c r="I13" i="54"/>
  <c r="E9" i="53"/>
  <c r="F9" i="53"/>
  <c r="D9" i="53"/>
  <c r="E7" i="53"/>
  <c r="F7" i="53"/>
  <c r="D7" i="53"/>
  <c r="G8" i="53"/>
  <c r="G10" i="53"/>
  <c r="G11" i="53"/>
  <c r="G12" i="53"/>
  <c r="G13" i="53"/>
  <c r="G14" i="53"/>
  <c r="G15" i="53"/>
  <c r="G16" i="53"/>
  <c r="G17" i="53"/>
  <c r="G18" i="53"/>
  <c r="G7" i="52"/>
  <c r="G8" i="52"/>
  <c r="G9" i="52"/>
  <c r="G10" i="52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E6" i="52"/>
  <c r="F6" i="52"/>
  <c r="D6" i="52"/>
  <c r="I7" i="47"/>
  <c r="I16" i="47" s="1"/>
  <c r="J7" i="47"/>
  <c r="H7" i="47"/>
  <c r="H16" i="47" s="1"/>
  <c r="N9" i="47"/>
  <c r="N10" i="47"/>
  <c r="N11" i="47"/>
  <c r="N12" i="47"/>
  <c r="N13" i="47"/>
  <c r="N14" i="47"/>
  <c r="N15" i="47"/>
  <c r="N8" i="47"/>
  <c r="K8" i="47"/>
  <c r="K9" i="47"/>
  <c r="K10" i="47"/>
  <c r="K11" i="47"/>
  <c r="K12" i="47"/>
  <c r="K13" i="47"/>
  <c r="K14" i="47"/>
  <c r="K15" i="47"/>
  <c r="G7" i="46"/>
  <c r="G40" i="46" s="1"/>
  <c r="H7" i="46"/>
  <c r="H40" i="46" s="1"/>
  <c r="F7" i="46"/>
  <c r="F40" i="46" s="1"/>
  <c r="L9" i="46"/>
  <c r="L10" i="46"/>
  <c r="L11" i="46"/>
  <c r="L12" i="46"/>
  <c r="L13" i="46"/>
  <c r="L14" i="46"/>
  <c r="L15" i="46"/>
  <c r="L16" i="46"/>
  <c r="L17" i="46"/>
  <c r="L18" i="46"/>
  <c r="L19" i="46"/>
  <c r="L20" i="46"/>
  <c r="L21" i="46"/>
  <c r="L22" i="46"/>
  <c r="L23" i="46"/>
  <c r="L24" i="46"/>
  <c r="L25" i="46"/>
  <c r="L26" i="46"/>
  <c r="L27" i="46"/>
  <c r="L28" i="46"/>
  <c r="L29" i="46"/>
  <c r="L30" i="46"/>
  <c r="L31" i="46"/>
  <c r="L32" i="46"/>
  <c r="L33" i="46"/>
  <c r="L34" i="46"/>
  <c r="L35" i="46"/>
  <c r="L36" i="46"/>
  <c r="L37" i="46"/>
  <c r="L38" i="46"/>
  <c r="L39" i="46"/>
  <c r="L8" i="46"/>
  <c r="I8" i="46"/>
  <c r="I9" i="46"/>
  <c r="I10" i="46"/>
  <c r="I11" i="46"/>
  <c r="I12" i="46"/>
  <c r="I13" i="46"/>
  <c r="I14" i="46"/>
  <c r="I15" i="46"/>
  <c r="I16" i="46"/>
  <c r="I17" i="46"/>
  <c r="I18" i="46"/>
  <c r="I19" i="46"/>
  <c r="I20" i="46"/>
  <c r="I21" i="46"/>
  <c r="I22" i="46"/>
  <c r="I23" i="46"/>
  <c r="I24" i="46"/>
  <c r="I25" i="46"/>
  <c r="I26" i="46"/>
  <c r="I27" i="46"/>
  <c r="I28" i="46"/>
  <c r="I29" i="46"/>
  <c r="I30" i="46"/>
  <c r="I31" i="46"/>
  <c r="I32" i="46"/>
  <c r="I33" i="46"/>
  <c r="I34" i="46"/>
  <c r="I35" i="46"/>
  <c r="I36" i="46"/>
  <c r="I37" i="46"/>
  <c r="I38" i="46"/>
  <c r="I39" i="46"/>
  <c r="E13" i="45"/>
  <c r="F13" i="45"/>
  <c r="D13" i="45"/>
  <c r="E7" i="45"/>
  <c r="F7" i="45"/>
  <c r="D7" i="45"/>
  <c r="G8" i="45"/>
  <c r="G9" i="45"/>
  <c r="G10" i="45"/>
  <c r="G11" i="45"/>
  <c r="G12" i="45"/>
  <c r="G14" i="45"/>
  <c r="G15" i="45"/>
  <c r="G16" i="45"/>
  <c r="G17" i="45"/>
  <c r="G18" i="45"/>
  <c r="G19" i="45"/>
  <c r="G20" i="45"/>
  <c r="G21" i="45"/>
  <c r="G22" i="45"/>
  <c r="G23" i="45"/>
  <c r="G24" i="45"/>
  <c r="G25" i="45"/>
  <c r="G26" i="45"/>
  <c r="G27" i="45"/>
  <c r="G28" i="45"/>
  <c r="G29" i="45"/>
  <c r="G30" i="45"/>
  <c r="G31" i="45"/>
  <c r="G32" i="45"/>
  <c r="G33" i="45"/>
  <c r="G34" i="45"/>
  <c r="G35" i="45"/>
  <c r="G36" i="45"/>
  <c r="G37" i="45"/>
  <c r="G38" i="45"/>
  <c r="G39" i="45"/>
  <c r="G7" i="44"/>
  <c r="G8" i="44"/>
  <c r="G9" i="44"/>
  <c r="G10" i="44"/>
  <c r="G11" i="44"/>
  <c r="G12" i="44"/>
  <c r="G13" i="44"/>
  <c r="G14" i="44"/>
  <c r="G15" i="44"/>
  <c r="G16" i="44"/>
  <c r="G17" i="44"/>
  <c r="G18" i="44"/>
  <c r="G19" i="44"/>
  <c r="G20" i="44"/>
  <c r="G21" i="44"/>
  <c r="G22" i="44"/>
  <c r="G23" i="44"/>
  <c r="G24" i="44"/>
  <c r="G25" i="44"/>
  <c r="G26" i="44"/>
  <c r="G27" i="44"/>
  <c r="G28" i="44"/>
  <c r="G29" i="44"/>
  <c r="G30" i="44"/>
  <c r="G31" i="44"/>
  <c r="G32" i="44"/>
  <c r="E6" i="44"/>
  <c r="F6" i="44"/>
  <c r="D6" i="44"/>
  <c r="I7" i="39"/>
  <c r="I17" i="39" s="1"/>
  <c r="J7" i="39"/>
  <c r="H7" i="39"/>
  <c r="H17" i="39" s="1"/>
  <c r="N9" i="39"/>
  <c r="N10" i="39"/>
  <c r="N11" i="39"/>
  <c r="N12" i="39"/>
  <c r="N13" i="39"/>
  <c r="N14" i="39"/>
  <c r="N15" i="39"/>
  <c r="N16" i="39"/>
  <c r="N8" i="39"/>
  <c r="K8" i="39"/>
  <c r="K9" i="39"/>
  <c r="K10" i="39"/>
  <c r="K11" i="39"/>
  <c r="K12" i="39"/>
  <c r="K13" i="39"/>
  <c r="K14" i="39"/>
  <c r="K15" i="39"/>
  <c r="K16" i="39"/>
  <c r="G7" i="38"/>
  <c r="G27" i="38" s="1"/>
  <c r="H7" i="38"/>
  <c r="H27" i="38" s="1"/>
  <c r="F7" i="38"/>
  <c r="F27" i="38" s="1"/>
  <c r="L9" i="38"/>
  <c r="L10" i="38"/>
  <c r="L11" i="38"/>
  <c r="L12" i="38"/>
  <c r="L13" i="38"/>
  <c r="L14" i="38"/>
  <c r="L15" i="38"/>
  <c r="L16" i="38"/>
  <c r="L17" i="38"/>
  <c r="L18" i="38"/>
  <c r="L19" i="38"/>
  <c r="L20" i="38"/>
  <c r="L21" i="38"/>
  <c r="L22" i="38"/>
  <c r="L23" i="38"/>
  <c r="L24" i="38"/>
  <c r="L25" i="38"/>
  <c r="L26" i="38"/>
  <c r="L8" i="38"/>
  <c r="I8" i="38"/>
  <c r="I9" i="38"/>
  <c r="I10" i="38"/>
  <c r="I11" i="38"/>
  <c r="I12" i="38"/>
  <c r="I13" i="38"/>
  <c r="I14" i="38"/>
  <c r="I15" i="38"/>
  <c r="I16" i="38"/>
  <c r="I17" i="38"/>
  <c r="I18" i="38"/>
  <c r="I19" i="38"/>
  <c r="I20" i="38"/>
  <c r="I21" i="38"/>
  <c r="I22" i="38"/>
  <c r="I23" i="38"/>
  <c r="I24" i="38"/>
  <c r="I25" i="38"/>
  <c r="I26" i="38"/>
  <c r="E12" i="37"/>
  <c r="F12" i="37"/>
  <c r="D12" i="37"/>
  <c r="E7" i="37"/>
  <c r="F7" i="37"/>
  <c r="D7" i="37"/>
  <c r="G8" i="37"/>
  <c r="G9" i="37"/>
  <c r="G10" i="37"/>
  <c r="G11" i="37"/>
  <c r="G13" i="37"/>
  <c r="G14" i="37"/>
  <c r="G15" i="37"/>
  <c r="G16" i="37"/>
  <c r="G17" i="37"/>
  <c r="G18" i="37"/>
  <c r="G19" i="37"/>
  <c r="G20" i="37"/>
  <c r="G21" i="37"/>
  <c r="G22" i="37"/>
  <c r="G23" i="37"/>
  <c r="G24" i="37"/>
  <c r="G25" i="37"/>
  <c r="G26" i="37"/>
  <c r="G27" i="37"/>
  <c r="G28" i="37"/>
  <c r="G29" i="37"/>
  <c r="G30" i="37"/>
  <c r="G31" i="37"/>
  <c r="G32" i="37"/>
  <c r="G33" i="37"/>
  <c r="G34" i="37"/>
  <c r="G35" i="37"/>
  <c r="G36" i="37"/>
  <c r="G37" i="37"/>
  <c r="G38" i="37"/>
  <c r="G7" i="36"/>
  <c r="G8" i="36"/>
  <c r="G9" i="36"/>
  <c r="G10" i="36"/>
  <c r="G11" i="36"/>
  <c r="G12" i="36"/>
  <c r="G13" i="36"/>
  <c r="G14" i="36"/>
  <c r="G15" i="36"/>
  <c r="G16" i="36"/>
  <c r="G17" i="36"/>
  <c r="G18" i="36"/>
  <c r="G19" i="36"/>
  <c r="G20" i="36"/>
  <c r="G21" i="36"/>
  <c r="G22" i="36"/>
  <c r="G23" i="36"/>
  <c r="G24" i="36"/>
  <c r="G25" i="36"/>
  <c r="G26" i="36"/>
  <c r="G27" i="36"/>
  <c r="G28" i="36"/>
  <c r="G29" i="36"/>
  <c r="G30" i="36"/>
  <c r="G31" i="36"/>
  <c r="E6" i="36"/>
  <c r="F6" i="36"/>
  <c r="D6" i="36"/>
  <c r="I7" i="31"/>
  <c r="I16" i="31" s="1"/>
  <c r="J7" i="31"/>
  <c r="H7" i="31"/>
  <c r="H16" i="31" s="1"/>
  <c r="N9" i="31"/>
  <c r="N10" i="31"/>
  <c r="N11" i="31"/>
  <c r="N12" i="31"/>
  <c r="N13" i="31"/>
  <c r="N14" i="31"/>
  <c r="N15" i="31"/>
  <c r="N8" i="31"/>
  <c r="K8" i="31"/>
  <c r="K9" i="31"/>
  <c r="K10" i="31"/>
  <c r="K11" i="31"/>
  <c r="K12" i="31"/>
  <c r="K13" i="31"/>
  <c r="K14" i="31"/>
  <c r="K15" i="31"/>
  <c r="G7" i="30"/>
  <c r="G18" i="30" s="1"/>
  <c r="H7" i="30"/>
  <c r="F7" i="30"/>
  <c r="F18" i="30" s="1"/>
  <c r="L9" i="30"/>
  <c r="L10" i="30"/>
  <c r="L11" i="30"/>
  <c r="L12" i="30"/>
  <c r="L13" i="30"/>
  <c r="L14" i="30"/>
  <c r="L15" i="30"/>
  <c r="L16" i="30"/>
  <c r="L17" i="30"/>
  <c r="L8" i="30"/>
  <c r="I8" i="30"/>
  <c r="I9" i="30"/>
  <c r="I10" i="30"/>
  <c r="I11" i="30"/>
  <c r="I12" i="30"/>
  <c r="I13" i="30"/>
  <c r="I14" i="30"/>
  <c r="I15" i="30"/>
  <c r="I16" i="30"/>
  <c r="I17" i="30"/>
  <c r="E12" i="29"/>
  <c r="F12" i="29"/>
  <c r="D12" i="29"/>
  <c r="E7" i="29"/>
  <c r="F7" i="29"/>
  <c r="D7" i="29"/>
  <c r="G8" i="29"/>
  <c r="G9" i="29"/>
  <c r="G10" i="29"/>
  <c r="G11" i="29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G7" i="28"/>
  <c r="G8" i="28"/>
  <c r="G9" i="28"/>
  <c r="G10" i="28"/>
  <c r="G11" i="28"/>
  <c r="G12" i="28"/>
  <c r="G13" i="28"/>
  <c r="G14" i="28"/>
  <c r="G15" i="28"/>
  <c r="G16" i="28"/>
  <c r="G17" i="28"/>
  <c r="G18" i="28"/>
  <c r="G19" i="28"/>
  <c r="G20" i="28"/>
  <c r="G21" i="28"/>
  <c r="G22" i="28"/>
  <c r="G23" i="28"/>
  <c r="G24" i="28"/>
  <c r="G25" i="28"/>
  <c r="G26" i="28"/>
  <c r="G27" i="28"/>
  <c r="G28" i="28"/>
  <c r="G29" i="28"/>
  <c r="G30" i="28"/>
  <c r="G31" i="28"/>
  <c r="E6" i="28"/>
  <c r="F6" i="28"/>
  <c r="D6" i="28"/>
  <c r="I7" i="23"/>
  <c r="I16" i="23" s="1"/>
  <c r="J7" i="23"/>
  <c r="J16" i="23" s="1"/>
  <c r="H7" i="23"/>
  <c r="H16" i="23" s="1"/>
  <c r="N9" i="23"/>
  <c r="N10" i="23"/>
  <c r="N11" i="23"/>
  <c r="N12" i="23"/>
  <c r="N13" i="23"/>
  <c r="N14" i="23"/>
  <c r="N15" i="23"/>
  <c r="N8" i="23"/>
  <c r="K8" i="23"/>
  <c r="K9" i="23"/>
  <c r="K10" i="23"/>
  <c r="K11" i="23"/>
  <c r="K12" i="23"/>
  <c r="K13" i="23"/>
  <c r="K14" i="23"/>
  <c r="K15" i="23"/>
  <c r="G7" i="22"/>
  <c r="G33" i="22" s="1"/>
  <c r="H7" i="22"/>
  <c r="F7" i="22"/>
  <c r="F33" i="22" s="1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8" i="22"/>
  <c r="I8" i="22"/>
  <c r="I9" i="22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I27" i="22"/>
  <c r="I28" i="22"/>
  <c r="I29" i="22"/>
  <c r="I30" i="22"/>
  <c r="I31" i="22"/>
  <c r="I32" i="22"/>
  <c r="E13" i="21"/>
  <c r="F13" i="21"/>
  <c r="D13" i="21"/>
  <c r="E7" i="21"/>
  <c r="F7" i="21"/>
  <c r="D7" i="21"/>
  <c r="G8" i="21"/>
  <c r="G9" i="21"/>
  <c r="G10" i="21"/>
  <c r="G11" i="21"/>
  <c r="G12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E6" i="20"/>
  <c r="F6" i="20"/>
  <c r="D6" i="20"/>
  <c r="I7" i="15"/>
  <c r="I16" i="15" s="1"/>
  <c r="J7" i="15"/>
  <c r="J16" i="15" s="1"/>
  <c r="H7" i="15"/>
  <c r="H16" i="15" s="1"/>
  <c r="N9" i="15"/>
  <c r="N10" i="15"/>
  <c r="N11" i="15"/>
  <c r="N12" i="15"/>
  <c r="N13" i="15"/>
  <c r="N14" i="15"/>
  <c r="N15" i="15"/>
  <c r="N8" i="15"/>
  <c r="K8" i="15"/>
  <c r="K9" i="15"/>
  <c r="K10" i="15"/>
  <c r="K11" i="15"/>
  <c r="K12" i="15"/>
  <c r="K13" i="15"/>
  <c r="K14" i="15"/>
  <c r="K15" i="15"/>
  <c r="G7" i="14"/>
  <c r="G29" i="14" s="1"/>
  <c r="H7" i="14"/>
  <c r="F7" i="14"/>
  <c r="F29" i="14" s="1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8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E12" i="13"/>
  <c r="F12" i="13"/>
  <c r="D12" i="13"/>
  <c r="E7" i="13"/>
  <c r="F7" i="13"/>
  <c r="D7" i="13"/>
  <c r="G8" i="13"/>
  <c r="G9" i="13"/>
  <c r="G10" i="13"/>
  <c r="G11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E6" i="12"/>
  <c r="F6" i="12"/>
  <c r="D6" i="12"/>
  <c r="I7" i="7"/>
  <c r="I17" i="7" s="1"/>
  <c r="J7" i="7"/>
  <c r="J17" i="7" s="1"/>
  <c r="H7" i="7"/>
  <c r="H17" i="7" s="1"/>
  <c r="N9" i="7"/>
  <c r="N10" i="7"/>
  <c r="N11" i="7"/>
  <c r="N12" i="7"/>
  <c r="N13" i="7"/>
  <c r="N14" i="7"/>
  <c r="N15" i="7"/>
  <c r="N16" i="7"/>
  <c r="N8" i="7"/>
  <c r="K8" i="7"/>
  <c r="K9" i="7"/>
  <c r="K10" i="7"/>
  <c r="K11" i="7"/>
  <c r="K12" i="7"/>
  <c r="K13" i="7"/>
  <c r="K14" i="7"/>
  <c r="K15" i="7"/>
  <c r="K16" i="7"/>
  <c r="G7" i="6"/>
  <c r="G26" i="6" s="1"/>
  <c r="H7" i="6"/>
  <c r="F7" i="6"/>
  <c r="F26" i="6" s="1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8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E12" i="5"/>
  <c r="F12" i="5"/>
  <c r="D12" i="5"/>
  <c r="E7" i="5"/>
  <c r="F7" i="5"/>
  <c r="D7" i="5"/>
  <c r="G8" i="5"/>
  <c r="G9" i="5"/>
  <c r="G10" i="5"/>
  <c r="G11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E6" i="4"/>
  <c r="F6" i="4"/>
  <c r="D6" i="4"/>
  <c r="E113" i="3"/>
  <c r="F113" i="3"/>
  <c r="I113" i="3" s="1"/>
  <c r="D113" i="3"/>
  <c r="E7" i="3"/>
  <c r="F7" i="3"/>
  <c r="I7" i="3" s="1"/>
  <c r="D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E6" i="2"/>
  <c r="P8" i="2" s="1"/>
  <c r="F6" i="2"/>
  <c r="D6" i="2"/>
  <c r="O8" i="2" s="1"/>
  <c r="K23" i="679" l="1"/>
  <c r="K7" i="679"/>
  <c r="I13" i="678"/>
  <c r="I7" i="678"/>
  <c r="G7" i="677"/>
  <c r="G6" i="676"/>
  <c r="K15" i="671"/>
  <c r="K7" i="671"/>
  <c r="I7" i="670"/>
  <c r="H11" i="670"/>
  <c r="I11" i="670" s="1"/>
  <c r="G7" i="669"/>
  <c r="G6" i="668"/>
  <c r="K30" i="663"/>
  <c r="K7" i="663"/>
  <c r="I7" i="662"/>
  <c r="H19" i="662"/>
  <c r="I19" i="662" s="1"/>
  <c r="G7" i="661"/>
  <c r="G9" i="661"/>
  <c r="G6" i="660"/>
  <c r="K7" i="655"/>
  <c r="K15" i="655"/>
  <c r="I7" i="654"/>
  <c r="H11" i="654"/>
  <c r="I11" i="654" s="1"/>
  <c r="G7" i="653"/>
  <c r="G6" i="652"/>
  <c r="K14" i="647"/>
  <c r="K7" i="647"/>
  <c r="I10" i="646"/>
  <c r="I7" i="646"/>
  <c r="G7" i="645"/>
  <c r="G6" i="644"/>
  <c r="K15" i="639"/>
  <c r="K7" i="639"/>
  <c r="I7" i="638"/>
  <c r="H11" i="638"/>
  <c r="I11" i="638" s="1"/>
  <c r="G7" i="637"/>
  <c r="G9" i="637"/>
  <c r="G6" i="636"/>
  <c r="K24" i="631"/>
  <c r="K7" i="631"/>
  <c r="I19" i="630"/>
  <c r="I7" i="630"/>
  <c r="G7" i="629"/>
  <c r="G13" i="629"/>
  <c r="G6" i="628"/>
  <c r="K23" i="623"/>
  <c r="K7" i="623"/>
  <c r="I7" i="622"/>
  <c r="H14" i="622"/>
  <c r="I14" i="622" s="1"/>
  <c r="G11" i="621"/>
  <c r="G7" i="621"/>
  <c r="G6" i="620"/>
  <c r="K22" i="615"/>
  <c r="K7" i="615"/>
  <c r="I13" i="614"/>
  <c r="I7" i="614"/>
  <c r="G10" i="613"/>
  <c r="G7" i="613"/>
  <c r="G6" i="612"/>
  <c r="K18" i="607"/>
  <c r="K7" i="607"/>
  <c r="I7" i="606"/>
  <c r="H12" i="606"/>
  <c r="I12" i="606" s="1"/>
  <c r="G7" i="605"/>
  <c r="G6" i="604"/>
  <c r="K18" i="599"/>
  <c r="K7" i="599"/>
  <c r="I7" i="598"/>
  <c r="H11" i="598"/>
  <c r="I11" i="598" s="1"/>
  <c r="G11" i="597"/>
  <c r="G7" i="597"/>
  <c r="G6" i="596"/>
  <c r="K11" i="591"/>
  <c r="K7" i="591"/>
  <c r="I7" i="590"/>
  <c r="H10" i="590"/>
  <c r="I10" i="590" s="1"/>
  <c r="G7" i="589"/>
  <c r="G6" i="588"/>
  <c r="K7" i="583"/>
  <c r="K19" i="583"/>
  <c r="I13" i="582"/>
  <c r="I7" i="582"/>
  <c r="G7" i="581"/>
  <c r="G6" i="580"/>
  <c r="K18" i="575"/>
  <c r="K7" i="575"/>
  <c r="I7" i="574"/>
  <c r="I12" i="574"/>
  <c r="G7" i="573"/>
  <c r="G6" i="572"/>
  <c r="K38" i="567"/>
  <c r="K7" i="567"/>
  <c r="I7" i="566"/>
  <c r="H14" i="566"/>
  <c r="I14" i="566" s="1"/>
  <c r="G7" i="565"/>
  <c r="G6" i="564"/>
  <c r="K19" i="559"/>
  <c r="K7" i="559"/>
  <c r="I7" i="558"/>
  <c r="H11" i="558"/>
  <c r="I11" i="558" s="1"/>
  <c r="G7" i="557"/>
  <c r="G6" i="556"/>
  <c r="K7" i="551"/>
  <c r="K30" i="551"/>
  <c r="I15" i="550"/>
  <c r="I7" i="550"/>
  <c r="G10" i="549"/>
  <c r="G7" i="549"/>
  <c r="G6" i="548"/>
  <c r="K7" i="543"/>
  <c r="K14" i="543"/>
  <c r="I7" i="542"/>
  <c r="H11" i="542"/>
  <c r="I11" i="542" s="1"/>
  <c r="G7" i="541"/>
  <c r="G6" i="540"/>
  <c r="K18" i="535"/>
  <c r="K7" i="535"/>
  <c r="I13" i="534"/>
  <c r="I7" i="534"/>
  <c r="G7" i="533"/>
  <c r="G6" i="532"/>
  <c r="K7" i="527"/>
  <c r="K15" i="527"/>
  <c r="I7" i="526"/>
  <c r="I11" i="526"/>
  <c r="G7" i="525"/>
  <c r="G6" i="524"/>
  <c r="K19" i="519"/>
  <c r="K7" i="519"/>
  <c r="I7" i="518"/>
  <c r="I11" i="518"/>
  <c r="G9" i="517"/>
  <c r="G7" i="517"/>
  <c r="G6" i="516"/>
  <c r="K21" i="511"/>
  <c r="K7" i="511"/>
  <c r="I7" i="510"/>
  <c r="H11" i="510"/>
  <c r="I11" i="510" s="1"/>
  <c r="G9" i="509"/>
  <c r="G7" i="509"/>
  <c r="G6" i="508"/>
  <c r="K20" i="503"/>
  <c r="K7" i="503"/>
  <c r="I7" i="502"/>
  <c r="H11" i="502"/>
  <c r="I11" i="502" s="1"/>
  <c r="G7" i="501"/>
  <c r="G6" i="500"/>
  <c r="K17" i="495"/>
  <c r="K7" i="495"/>
  <c r="I12" i="494"/>
  <c r="I7" i="494"/>
  <c r="G7" i="493"/>
  <c r="G6" i="492"/>
  <c r="K7" i="487"/>
  <c r="K13" i="487"/>
  <c r="I7" i="486"/>
  <c r="H11" i="486"/>
  <c r="I11" i="486" s="1"/>
  <c r="G7" i="485"/>
  <c r="G6" i="484"/>
  <c r="K18" i="479"/>
  <c r="K7" i="479"/>
  <c r="I7" i="478"/>
  <c r="H11" i="478"/>
  <c r="I11" i="478" s="1"/>
  <c r="G7" i="477"/>
  <c r="G6" i="476"/>
  <c r="K16" i="471"/>
  <c r="K7" i="471"/>
  <c r="I12" i="470"/>
  <c r="I7" i="470"/>
  <c r="G7" i="469"/>
  <c r="G6" i="468"/>
  <c r="K7" i="463"/>
  <c r="K15" i="463"/>
  <c r="I7" i="462"/>
  <c r="H11" i="462"/>
  <c r="I11" i="462" s="1"/>
  <c r="G7" i="461"/>
  <c r="G6" i="460"/>
  <c r="K7" i="455"/>
  <c r="K12" i="455"/>
  <c r="I10" i="454"/>
  <c r="I7" i="454"/>
  <c r="G9" i="453"/>
  <c r="G7" i="453"/>
  <c r="G6" i="452"/>
  <c r="K21" i="447"/>
  <c r="K7" i="447"/>
  <c r="I7" i="446"/>
  <c r="H14" i="446"/>
  <c r="I14" i="446" s="1"/>
  <c r="G9" i="445"/>
  <c r="G7" i="445"/>
  <c r="G6" i="444"/>
  <c r="K23" i="439"/>
  <c r="K7" i="439"/>
  <c r="I7" i="438"/>
  <c r="I12" i="438"/>
  <c r="G9" i="437"/>
  <c r="G7" i="437"/>
  <c r="G6" i="436"/>
  <c r="K19" i="431"/>
  <c r="K7" i="431"/>
  <c r="I18" i="430"/>
  <c r="I7" i="430"/>
  <c r="G10" i="429"/>
  <c r="G7" i="429"/>
  <c r="G6" i="428"/>
  <c r="K7" i="423"/>
  <c r="K13" i="423"/>
  <c r="I7" i="422"/>
  <c r="H11" i="422"/>
  <c r="I11" i="422" s="1"/>
  <c r="G7" i="421"/>
  <c r="G10" i="421"/>
  <c r="G6" i="420"/>
  <c r="K7" i="415"/>
  <c r="K22" i="415"/>
  <c r="I7" i="414"/>
  <c r="H12" i="414"/>
  <c r="I12" i="414" s="1"/>
  <c r="G9" i="413"/>
  <c r="G7" i="413"/>
  <c r="G6" i="412"/>
  <c r="K18" i="407"/>
  <c r="K7" i="407"/>
  <c r="I7" i="406"/>
  <c r="I12" i="406"/>
  <c r="G7" i="405"/>
  <c r="G6" i="404"/>
  <c r="K7" i="399"/>
  <c r="K18" i="399"/>
  <c r="I7" i="398"/>
  <c r="H11" i="398"/>
  <c r="I11" i="398" s="1"/>
  <c r="G7" i="397"/>
  <c r="G6" i="396"/>
  <c r="K7" i="391"/>
  <c r="K12" i="391"/>
  <c r="I7" i="390"/>
  <c r="H10" i="390"/>
  <c r="I10" i="390" s="1"/>
  <c r="G7" i="389"/>
  <c r="G6" i="388"/>
  <c r="K19" i="383"/>
  <c r="K7" i="383"/>
  <c r="I14" i="382"/>
  <c r="I7" i="382"/>
  <c r="G7" i="381"/>
  <c r="G6" i="380"/>
  <c r="K17" i="375"/>
  <c r="K7" i="375"/>
  <c r="I12" i="374"/>
  <c r="I7" i="374"/>
  <c r="G7" i="373"/>
  <c r="G13" i="373"/>
  <c r="G6" i="372"/>
  <c r="K18" i="367"/>
  <c r="K7" i="367"/>
  <c r="I12" i="366"/>
  <c r="I7" i="366"/>
  <c r="G12" i="365"/>
  <c r="G7" i="365"/>
  <c r="G6" i="364"/>
  <c r="K7" i="359"/>
  <c r="K25" i="359"/>
  <c r="I13" i="358"/>
  <c r="I7" i="358"/>
  <c r="G7" i="357"/>
  <c r="G10" i="357"/>
  <c r="G6" i="356"/>
  <c r="K24" i="351"/>
  <c r="K7" i="351"/>
  <c r="I7" i="350"/>
  <c r="I12" i="350"/>
  <c r="G9" i="349"/>
  <c r="G7" i="349"/>
  <c r="G6" i="348"/>
  <c r="K54" i="343"/>
  <c r="K7" i="343"/>
  <c r="I13" i="342"/>
  <c r="I7" i="342"/>
  <c r="G7" i="341"/>
  <c r="G10" i="341"/>
  <c r="G6" i="340"/>
  <c r="K17" i="335"/>
  <c r="K7" i="335"/>
  <c r="I7" i="334"/>
  <c r="I11" i="334"/>
  <c r="G11" i="333"/>
  <c r="G7" i="333"/>
  <c r="G6" i="332"/>
  <c r="K18" i="327"/>
  <c r="K7" i="327"/>
  <c r="I7" i="326"/>
  <c r="H13" i="326"/>
  <c r="I13" i="326" s="1"/>
  <c r="G9" i="325"/>
  <c r="G7" i="325"/>
  <c r="G6" i="324"/>
  <c r="K19" i="319"/>
  <c r="K7" i="319"/>
  <c r="I11" i="318"/>
  <c r="I7" i="318"/>
  <c r="G9" i="317"/>
  <c r="G7" i="317"/>
  <c r="G6" i="316"/>
  <c r="K7" i="311"/>
  <c r="K26" i="311"/>
  <c r="I7" i="310"/>
  <c r="H15" i="310"/>
  <c r="I15" i="310" s="1"/>
  <c r="G12" i="309"/>
  <c r="G7" i="309"/>
  <c r="G6" i="308"/>
  <c r="K16" i="303"/>
  <c r="K7" i="303"/>
  <c r="I10" i="302"/>
  <c r="I7" i="302"/>
  <c r="G9" i="301"/>
  <c r="G7" i="301"/>
  <c r="G6" i="300"/>
  <c r="K7" i="295"/>
  <c r="K18" i="295"/>
  <c r="I12" i="294"/>
  <c r="I7" i="294"/>
  <c r="G9" i="293"/>
  <c r="G7" i="293"/>
  <c r="G6" i="292"/>
  <c r="K7" i="287"/>
  <c r="K23" i="287"/>
  <c r="I7" i="286"/>
  <c r="H11" i="286"/>
  <c r="I11" i="286" s="1"/>
  <c r="G7" i="285"/>
  <c r="G6" i="284"/>
  <c r="K7" i="279"/>
  <c r="K17" i="279"/>
  <c r="I17" i="278"/>
  <c r="I7" i="278"/>
  <c r="G7" i="277"/>
  <c r="G6" i="276"/>
  <c r="K18" i="271"/>
  <c r="K7" i="271"/>
  <c r="I7" i="270"/>
  <c r="G11" i="270"/>
  <c r="I11" i="270" s="1"/>
  <c r="G14" i="269"/>
  <c r="G7" i="269"/>
  <c r="G6" i="268"/>
  <c r="K11" i="263"/>
  <c r="K7" i="263"/>
  <c r="I9" i="262"/>
  <c r="I7" i="262"/>
  <c r="G9" i="261"/>
  <c r="G7" i="261"/>
  <c r="G6" i="260"/>
  <c r="K7" i="255"/>
  <c r="I7" i="254"/>
  <c r="H10" i="254"/>
  <c r="I10" i="254" s="1"/>
  <c r="G9" i="253"/>
  <c r="G7" i="253"/>
  <c r="G6" i="252"/>
  <c r="K7" i="247"/>
  <c r="K37" i="247"/>
  <c r="I26" i="246"/>
  <c r="I7" i="246"/>
  <c r="G27" i="245"/>
  <c r="G7" i="245"/>
  <c r="G6" i="244"/>
  <c r="K17" i="239"/>
  <c r="K7" i="239"/>
  <c r="I12" i="238"/>
  <c r="I7" i="238"/>
  <c r="G7" i="237"/>
  <c r="G6" i="236"/>
  <c r="K25" i="231"/>
  <c r="K7" i="231"/>
  <c r="I14" i="230"/>
  <c r="I7" i="230"/>
  <c r="G7" i="229"/>
  <c r="G52" i="229"/>
  <c r="G6" i="228"/>
  <c r="K15" i="223"/>
  <c r="K7" i="223"/>
  <c r="I12" i="222"/>
  <c r="I7" i="222"/>
  <c r="G10" i="221"/>
  <c r="G7" i="221"/>
  <c r="G6" i="220"/>
  <c r="K13" i="215"/>
  <c r="K7" i="215"/>
  <c r="I7" i="214"/>
  <c r="H11" i="214"/>
  <c r="I11" i="214" s="1"/>
  <c r="G7" i="213"/>
  <c r="G6" i="212"/>
  <c r="K51" i="207"/>
  <c r="K7" i="207"/>
  <c r="I20" i="206"/>
  <c r="I7" i="206"/>
  <c r="G7" i="205"/>
  <c r="G10" i="205"/>
  <c r="G6" i="204"/>
  <c r="K16" i="199"/>
  <c r="K7" i="199"/>
  <c r="I7" i="198"/>
  <c r="I11" i="198"/>
  <c r="G7" i="197"/>
  <c r="G10" i="197"/>
  <c r="G6" i="196"/>
  <c r="K14" i="191"/>
  <c r="K7" i="191"/>
  <c r="I10" i="190"/>
  <c r="I7" i="190"/>
  <c r="G9" i="189"/>
  <c r="G7" i="189"/>
  <c r="G6" i="188"/>
  <c r="K7" i="183"/>
  <c r="K17" i="183"/>
  <c r="I7" i="182"/>
  <c r="I11" i="182"/>
  <c r="G7" i="181"/>
  <c r="G6" i="180"/>
  <c r="K7" i="175"/>
  <c r="J21" i="175"/>
  <c r="K21" i="175" s="1"/>
  <c r="I7" i="174"/>
  <c r="H14" i="174"/>
  <c r="I14" i="174" s="1"/>
  <c r="G9" i="173"/>
  <c r="G7" i="173"/>
  <c r="G6" i="172"/>
  <c r="K7" i="167"/>
  <c r="J22" i="167"/>
  <c r="K22" i="167" s="1"/>
  <c r="I13" i="166"/>
  <c r="I7" i="166"/>
  <c r="G7" i="165"/>
  <c r="G14" i="165"/>
  <c r="G6" i="164"/>
  <c r="K7" i="159"/>
  <c r="K14" i="159"/>
  <c r="I7" i="158"/>
  <c r="H10" i="158"/>
  <c r="I10" i="158" s="1"/>
  <c r="G7" i="157"/>
  <c r="G6" i="156"/>
  <c r="K7" i="151"/>
  <c r="K18" i="151"/>
  <c r="I7" i="150"/>
  <c r="I12" i="150"/>
  <c r="G9" i="149"/>
  <c r="G7" i="149"/>
  <c r="G6" i="148"/>
  <c r="K26" i="143"/>
  <c r="K7" i="143"/>
  <c r="I13" i="142"/>
  <c r="I7" i="142"/>
  <c r="G9" i="141"/>
  <c r="G7" i="141"/>
  <c r="G6" i="140"/>
  <c r="K7" i="135"/>
  <c r="K15" i="135"/>
  <c r="I7" i="134"/>
  <c r="H12" i="134"/>
  <c r="I12" i="134" s="1"/>
  <c r="G9" i="133"/>
  <c r="G7" i="133"/>
  <c r="G6" i="132"/>
  <c r="K7" i="127"/>
  <c r="J16" i="127"/>
  <c r="K16" i="127" s="1"/>
  <c r="I11" i="126"/>
  <c r="I7" i="126"/>
  <c r="G10" i="125"/>
  <c r="G7" i="125"/>
  <c r="G6" i="124"/>
  <c r="K7" i="119"/>
  <c r="J13" i="119"/>
  <c r="K13" i="119" s="1"/>
  <c r="I7" i="118"/>
  <c r="H10" i="118"/>
  <c r="I10" i="118" s="1"/>
  <c r="G9" i="117"/>
  <c r="G7" i="117"/>
  <c r="G6" i="116"/>
  <c r="K7" i="111"/>
  <c r="K19" i="111"/>
  <c r="I11" i="110"/>
  <c r="I7" i="110"/>
  <c r="G9" i="109"/>
  <c r="G7" i="109"/>
  <c r="G6" i="108"/>
  <c r="K18" i="103"/>
  <c r="K7" i="103"/>
  <c r="I11" i="102"/>
  <c r="I7" i="102"/>
  <c r="G7" i="101"/>
  <c r="G10" i="101"/>
  <c r="G6" i="100"/>
  <c r="K7" i="95"/>
  <c r="J20" i="95"/>
  <c r="K20" i="95" s="1"/>
  <c r="I7" i="94"/>
  <c r="H14" i="94"/>
  <c r="I14" i="94" s="1"/>
  <c r="G9" i="93"/>
  <c r="G7" i="93"/>
  <c r="G6" i="92"/>
  <c r="K21" i="87"/>
  <c r="K7" i="87"/>
  <c r="I7" i="86"/>
  <c r="H17" i="86"/>
  <c r="I17" i="86" s="1"/>
  <c r="G7" i="85"/>
  <c r="G13" i="85"/>
  <c r="G6" i="84"/>
  <c r="K7" i="79"/>
  <c r="K27" i="79"/>
  <c r="I7" i="78"/>
  <c r="H13" i="78"/>
  <c r="I13" i="78" s="1"/>
  <c r="G7" i="77"/>
  <c r="G6" i="76"/>
  <c r="K18" i="71"/>
  <c r="K7" i="71"/>
  <c r="I7" i="70"/>
  <c r="I11" i="70"/>
  <c r="G7" i="69"/>
  <c r="G6" i="68"/>
  <c r="K31" i="63"/>
  <c r="K7" i="63"/>
  <c r="I7" i="62"/>
  <c r="H14" i="62"/>
  <c r="I14" i="62" s="1"/>
  <c r="G7" i="61"/>
  <c r="G6" i="60"/>
  <c r="K7" i="55"/>
  <c r="J27" i="55"/>
  <c r="K27" i="55" s="1"/>
  <c r="I7" i="54"/>
  <c r="H14" i="54"/>
  <c r="I14" i="54" s="1"/>
  <c r="G7" i="53"/>
  <c r="G9" i="53"/>
  <c r="G6" i="52"/>
  <c r="K7" i="47"/>
  <c r="J16" i="47"/>
  <c r="K16" i="47" s="1"/>
  <c r="I40" i="46"/>
  <c r="I7" i="46"/>
  <c r="G13" i="45"/>
  <c r="G7" i="45"/>
  <c r="G6" i="44"/>
  <c r="K7" i="39"/>
  <c r="J17" i="39"/>
  <c r="K17" i="39" s="1"/>
  <c r="I7" i="38"/>
  <c r="I27" i="38"/>
  <c r="G12" i="37"/>
  <c r="G7" i="37"/>
  <c r="G6" i="36"/>
  <c r="K7" i="31"/>
  <c r="J16" i="31"/>
  <c r="K16" i="31" s="1"/>
  <c r="I7" i="30"/>
  <c r="H18" i="30"/>
  <c r="I18" i="30" s="1"/>
  <c r="G12" i="29"/>
  <c r="G7" i="29"/>
  <c r="G6" i="28"/>
  <c r="K16" i="23"/>
  <c r="K7" i="23"/>
  <c r="I7" i="22"/>
  <c r="H33" i="22"/>
  <c r="I33" i="22" s="1"/>
  <c r="G13" i="21"/>
  <c r="G7" i="21"/>
  <c r="G6" i="20"/>
  <c r="K16" i="15"/>
  <c r="K7" i="15"/>
  <c r="I7" i="14"/>
  <c r="H29" i="14"/>
  <c r="I29" i="14" s="1"/>
  <c r="G12" i="13"/>
  <c r="G7" i="13"/>
  <c r="G6" i="12"/>
  <c r="K17" i="7"/>
  <c r="K7" i="7"/>
  <c r="I7" i="6"/>
  <c r="H26" i="6"/>
  <c r="I26" i="6" s="1"/>
  <c r="G7" i="5"/>
  <c r="G12" i="5"/>
  <c r="G6" i="4"/>
  <c r="G113" i="3"/>
  <c r="G7" i="3"/>
  <c r="G6" i="2"/>
  <c r="F9" i="213"/>
  <c r="G9" i="213"/>
  <c r="G9" i="405"/>
  <c r="F9" i="405"/>
  <c r="E9" i="677"/>
  <c r="E9" i="277"/>
  <c r="G9" i="461"/>
  <c r="F9" i="461"/>
  <c r="E9" i="397"/>
  <c r="F9" i="485"/>
  <c r="G9" i="485"/>
  <c r="E9" i="485"/>
  <c r="D9" i="573"/>
  <c r="G9" i="77"/>
  <c r="F9" i="77"/>
  <c r="F9" i="589"/>
  <c r="G9" i="589"/>
  <c r="E9" i="645"/>
  <c r="E11" i="381"/>
  <c r="G9" i="557"/>
  <c r="F9" i="557"/>
  <c r="D9" i="677"/>
  <c r="E9" i="501"/>
  <c r="E9" i="557"/>
  <c r="G9" i="285"/>
  <c r="F9" i="285"/>
  <c r="G9" i="237"/>
  <c r="F9" i="237"/>
  <c r="F9" i="469"/>
  <c r="G9" i="469"/>
  <c r="E9" i="589"/>
  <c r="G9" i="277"/>
  <c r="F9" i="277"/>
  <c r="G9" i="493"/>
  <c r="F9" i="493"/>
  <c r="G10" i="565"/>
  <c r="F10" i="565"/>
  <c r="D9" i="581"/>
  <c r="F9" i="653"/>
  <c r="G9" i="653"/>
  <c r="D9" i="213"/>
  <c r="F9" i="541"/>
  <c r="G9" i="541"/>
  <c r="D9" i="277"/>
  <c r="E10" i="565"/>
  <c r="G10" i="69"/>
  <c r="F10" i="69"/>
  <c r="D9" i="485"/>
  <c r="D9" i="645"/>
  <c r="E9" i="525"/>
  <c r="E9" i="533"/>
  <c r="E9" i="581"/>
  <c r="E9" i="541"/>
  <c r="F9" i="389"/>
  <c r="G9" i="389"/>
  <c r="G9" i="677"/>
  <c r="F9" i="677"/>
  <c r="E9" i="461"/>
  <c r="G9" i="581"/>
  <c r="F9" i="581"/>
  <c r="E13" i="605"/>
  <c r="G9" i="501"/>
  <c r="F9" i="501"/>
  <c r="F9" i="397"/>
  <c r="G9" i="397"/>
  <c r="G9" i="477"/>
  <c r="F9" i="477"/>
  <c r="D9" i="405"/>
  <c r="D9" i="501"/>
  <c r="F9" i="645"/>
  <c r="G9" i="645"/>
  <c r="E9" i="285"/>
  <c r="E9" i="469"/>
  <c r="D9" i="237"/>
  <c r="D9" i="181"/>
  <c r="G11" i="381"/>
  <c r="F11" i="381"/>
  <c r="E9" i="405"/>
  <c r="D13" i="605"/>
  <c r="D9" i="653"/>
  <c r="E9" i="389"/>
  <c r="G9" i="669"/>
  <c r="F9" i="669"/>
  <c r="E9" i="157"/>
  <c r="G9" i="157"/>
  <c r="F9" i="157"/>
  <c r="E9" i="477"/>
  <c r="E9" i="181"/>
  <c r="G9" i="61"/>
  <c r="F9" i="61"/>
  <c r="F9" i="573"/>
  <c r="G9" i="573"/>
  <c r="G9" i="525"/>
  <c r="F9" i="525"/>
  <c r="E9" i="573"/>
  <c r="D9" i="541"/>
  <c r="F9" i="181"/>
  <c r="G9" i="181"/>
  <c r="E9" i="213"/>
  <c r="E9" i="61"/>
  <c r="D11" i="381"/>
  <c r="D9" i="61"/>
  <c r="G9" i="533"/>
  <c r="F9" i="533"/>
  <c r="D9" i="493"/>
  <c r="E9" i="77"/>
  <c r="D9" i="525"/>
  <c r="D10" i="69"/>
  <c r="E9" i="493"/>
  <c r="E10" i="69"/>
  <c r="D9" i="397"/>
  <c r="D9" i="589"/>
  <c r="F13" i="605"/>
  <c r="G13" i="605"/>
  <c r="D9" i="469"/>
  <c r="D9" i="157"/>
  <c r="D9" i="533"/>
  <c r="D9" i="477"/>
  <c r="D10" i="565"/>
  <c r="D9" i="669"/>
  <c r="D9" i="461"/>
  <c r="D9" i="77"/>
  <c r="E9" i="237"/>
  <c r="D9" i="285"/>
  <c r="D9" i="389"/>
  <c r="E9" i="653"/>
  <c r="D9" i="557"/>
  <c r="E9" i="669"/>
</calcChain>
</file>

<file path=xl/sharedStrings.xml><?xml version="1.0" encoding="utf-8"?>
<sst xmlns="http://schemas.openxmlformats.org/spreadsheetml/2006/main" count="31261" uniqueCount="2693">
  <si>
    <t>Ejecución Financiera de los Programas Presupuestales, al Primer Semestre 2015</t>
  </si>
  <si>
    <t>CLASIFICACIÓN PRESUPUESTAL</t>
  </si>
  <si>
    <t>EJECUCIÓN FINANCIERA</t>
  </si>
  <si>
    <t>PIA
(Mill. de S/.)</t>
  </si>
  <si>
    <t>PIM
(Mill. de S/.)</t>
  </si>
  <si>
    <t>DEVENGADO AL I SEM
(Mill. de S/.)</t>
  </si>
  <si>
    <t>AVANCE AL I SEM
(%)</t>
  </si>
  <si>
    <t>TOTAL PROGRAMAS PRESUPUESTALES</t>
  </si>
  <si>
    <t>Programa Articulado Nutricional</t>
  </si>
  <si>
    <t>Salud Materno Neonatal</t>
  </si>
  <si>
    <t>TBC-VIH/SIDA</t>
  </si>
  <si>
    <t>Enfermedades Metaxénicas y Zoonosis</t>
  </si>
  <si>
    <t>Enfermedades no Transmisibles</t>
  </si>
  <si>
    <t>Prevención y Control del Cáncer</t>
  </si>
  <si>
    <t>Reducción de Delitos y Faltas que Afectan la Seguridad Ciudadana</t>
  </si>
  <si>
    <t>Reducción del Tráfico Ilícito de Drogas</t>
  </si>
  <si>
    <t>Lucha Contra el Terrorismo</t>
  </si>
  <si>
    <t>Contrataciones Públicas Eficientes</t>
  </si>
  <si>
    <t>Gestión Sostenible de Recursos Naturales y Diversidad Biológica</t>
  </si>
  <si>
    <t>Gestión Integral de Residuos Sólidos</t>
  </si>
  <si>
    <t>Mejora de la Sanidad Animal</t>
  </si>
  <si>
    <t>Mejora y Mantenimiento de la Sanidad Vegetal</t>
  </si>
  <si>
    <t>Mejora de la Inocuidad Agroalimentaria</t>
  </si>
  <si>
    <t>Aprovechamiento de los Recursos Hídricos para Uso Agrario</t>
  </si>
  <si>
    <t>Acceso y Uso de la Electrificación Rural</t>
  </si>
  <si>
    <t>Acceso y Uso Adecuado de los Servicios Públicos de Telecomunicaciones e Información Asociados</t>
  </si>
  <si>
    <t>Prevención y Atención de Incendios, Emergencias Médicas, Rescates y Otros</t>
  </si>
  <si>
    <t>Programa Nacional de Apoyo Directo a los más Pobres</t>
  </si>
  <si>
    <t>Prevención y Tratamiento del Consumo De Drogas</t>
  </si>
  <si>
    <t>Conservación de la Diversidad Biológica y Aprovechamiento Sostenible de los Recursos Naturales en Área Natural Protegida</t>
  </si>
  <si>
    <t>Acceso de la Población a la Propiedad Predial Formalizada</t>
  </si>
  <si>
    <t>Bono Familiar Habitacional</t>
  </si>
  <si>
    <t>Generación del Suelo Urbano</t>
  </si>
  <si>
    <t>Reducción del Costo, Tiempo e Inseguridad Vial en el Sistema de Transporte Terrestre</t>
  </si>
  <si>
    <t>Optimización de la Política de Protección y Atención a las Comunidades Peruanas en el Exterior</t>
  </si>
  <si>
    <t>Aprovechamiento de las Oportunidades Comerciales Brindadas por los Principales Socios Comerciales del Perú</t>
  </si>
  <si>
    <t>Formación Universitaria de Pregrado</t>
  </si>
  <si>
    <t>Celeridad en los Procesos Judiciales de Familia</t>
  </si>
  <si>
    <t>Reducción de Vulnerabilidad y Atención de Emergencias por Desastres</t>
  </si>
  <si>
    <t>Programa de Desarrollo Alternativo Integral y Sostenible - PIRDAIS</t>
  </si>
  <si>
    <t>Programa Para la Generación del Empleo Social Inclusivo - Trabaja Perú</t>
  </si>
  <si>
    <t>Gestión Integrada y Efectiva del Control de Oferta de Drogas en el Perú</t>
  </si>
  <si>
    <t>Acceso de la Población a la Identidad</t>
  </si>
  <si>
    <t>Lucha Contra la Violencia Familiar</t>
  </si>
  <si>
    <t>Programa Nacional de Saneamiento Urbano</t>
  </si>
  <si>
    <t>Programa Nacional de Saneamiento Rural</t>
  </si>
  <si>
    <t>Mejora de los Servicios del Sistema de Justicia Penal</t>
  </si>
  <si>
    <t>Incremento de la Competividad del Sector Artesanía</t>
  </si>
  <si>
    <t>Programa Articulado de Modernización de la Gestión Pública</t>
  </si>
  <si>
    <t>Reducción de la Degradación de los Suelos Agrarios</t>
  </si>
  <si>
    <t>Logros de Aprendizaje de Estudiantes de la Educación Básica Regular</t>
  </si>
  <si>
    <t>Incremento en el Acceso de la Población de 3 a 16 Años a los Servicios Educativos Públicos de la Educación Básica Regular</t>
  </si>
  <si>
    <t>Desarrollo Productivo de las Empresas</t>
  </si>
  <si>
    <t>Ordenamiento y Desarrollo de la Acuicultura</t>
  </si>
  <si>
    <t>Fortalecimiento de la Pesca Artesanal</t>
  </si>
  <si>
    <t>Gestión de la Calidad del Aire</t>
  </si>
  <si>
    <t>Programa Nacional de Asistencia Solidaria Pensión 65</t>
  </si>
  <si>
    <t>Cuna Más</t>
  </si>
  <si>
    <t>Celeridad de los Procesos Judiciales Laborales</t>
  </si>
  <si>
    <t>Incremento de la Práctica de Actividades Físicas, Deportivas y Recreativas en la Población Peruana</t>
  </si>
  <si>
    <t>Fortalecimiento de las Condiciones Laborales</t>
  </si>
  <si>
    <t>Reducción de la Mortalidad por Emergencias y Urgencias Médicas</t>
  </si>
  <si>
    <t>Inclusión de Niños, Niñas y Jóvenes con Discapacidad en la Educación Básica y Técnico Productiva</t>
  </si>
  <si>
    <t>Mejora de la Formación en Carreras Docentes en Institutos de Educación Superior no Universitaria</t>
  </si>
  <si>
    <t>Mejoramiento Integral de Barrios</t>
  </si>
  <si>
    <t>Nuestras Ciudades</t>
  </si>
  <si>
    <t>Fiscalización Aduanera</t>
  </si>
  <si>
    <t>Apoyo al Hábitat Rural</t>
  </si>
  <si>
    <t>Servicios Registrales Accesibles y Oportunos con Cobertura Universal</t>
  </si>
  <si>
    <t>Protección al Consumidor</t>
  </si>
  <si>
    <t>Programa Nacional de Alimentación Escolar</t>
  </si>
  <si>
    <t>Mejoramiento de la Empleabilidad E Inserción Laboral-Proempleo</t>
  </si>
  <si>
    <t>Atención Oportuna de Niñas, Niños y Adolescentes en Presunto Estado de Abandono</t>
  </si>
  <si>
    <t>Acceso de Hogares Rurales con Economías de Subsistencia a Mercados Locales</t>
  </si>
  <si>
    <t>Celeridad en Los Procesos Judiciales Civil-Comercial</t>
  </si>
  <si>
    <t>Remediación de Pasivos Ambientales Mineros</t>
  </si>
  <si>
    <t>Mejora de la Articulación de Pequeños Productores al Mercado</t>
  </si>
  <si>
    <t>Acceso y permanencia de población con alto rendimiento académico a una educación superior de calidad</t>
  </si>
  <si>
    <t>Mejora de las competencias de la población penitenciaria para su reinserción social positiva</t>
  </si>
  <si>
    <t>Mejora de la provisión de los servicios de telecomunicaciones</t>
  </si>
  <si>
    <t>Mejora de la eficiencia de los procesos electorales e incremento de la participación política de la ciudadanía</t>
  </si>
  <si>
    <t>Formalización minera de la pequeña minería y minería artesanal</t>
  </si>
  <si>
    <t>Mejora de la competitividad de los destinos turísticos</t>
  </si>
  <si>
    <t>Reducción de la minería ilegal</t>
  </si>
  <si>
    <t>Prevención y manejo de condiciones secundarias de salud en personas con discapacidad</t>
  </si>
  <si>
    <t>Competitividad y aprovechamiento sostenible de los recursos forestales y de la fauna silvestre</t>
  </si>
  <si>
    <t>Control y prevención en salud mental</t>
  </si>
  <si>
    <t>Puesta en valor y uso social del patrimonio cultural</t>
  </si>
  <si>
    <t>Fortalecimiento de la política exterior y de la acción diplomática</t>
  </si>
  <si>
    <t>Promoción de la inversión privada</t>
  </si>
  <si>
    <t>Mejora de las capacidades militares para la defensa y el desarrollo nacional</t>
  </si>
  <si>
    <t>Prevención y recuperación ambiental</t>
  </si>
  <si>
    <t>Desarrollo de la ciencia, tecnología e innovación tecnológica</t>
  </si>
  <si>
    <t>Ejecución Financiera de los Pliegos con Programas Presupuestales según Nivel de Gobierno, al Primer Semestre 2015</t>
  </si>
  <si>
    <t>GOBIERNO NACIONAL</t>
  </si>
  <si>
    <t>Presidencia del Consejo de Ministros</t>
  </si>
  <si>
    <t>Instituto Nacional de Estadística e Informática</t>
  </si>
  <si>
    <t>Ministerio de Cultura</t>
  </si>
  <si>
    <t>Poder Judicial</t>
  </si>
  <si>
    <t>Ministerio del Ambiente</t>
  </si>
  <si>
    <t>Ministerio de Justicia y Derechos Humanos</t>
  </si>
  <si>
    <t>Instituto Nacional de Defensa Civil</t>
  </si>
  <si>
    <t>Ministerio del Interior</t>
  </si>
  <si>
    <t>Ministerio de Relaciones Exteriores</t>
  </si>
  <si>
    <t>Comisión de Promoción del Perú para la Exportación y el Turismo - PROMPERU</t>
  </si>
  <si>
    <t>Ministerio de Educación</t>
  </si>
  <si>
    <t>Ministerio de Salud</t>
  </si>
  <si>
    <t>Ministerio de Trabajo y Promoción del Empleo</t>
  </si>
  <si>
    <t>Comisión Nacional para el Desarrollo y Vida Sin Drogas - DEVIDA</t>
  </si>
  <si>
    <t>Ministerio de Agricultura y Riego</t>
  </si>
  <si>
    <t>Ministerio de Energía y Minas</t>
  </si>
  <si>
    <t>Organismo Supervisor de la Inversión Privada en Telecomunicaciones</t>
  </si>
  <si>
    <t>Ministerio Público</t>
  </si>
  <si>
    <t>Centro Nacional de Estimación, Prevención y Reducción del Riesgo de Desastres - CENEPRED</t>
  </si>
  <si>
    <t>Ministerio de Defensa</t>
  </si>
  <si>
    <t>Oficina Nacional de Procesos Electorales</t>
  </si>
  <si>
    <t>Registro Nacional de Identificación y Estado Civil</t>
  </si>
  <si>
    <t>Ministerio de Comercio Exterior y Turismo</t>
  </si>
  <si>
    <t>Ministerio de Transportes y Comunicaciones</t>
  </si>
  <si>
    <t>Ministerio de Vivienda, Construcción y Saneamiento</t>
  </si>
  <si>
    <t>Ministerio de la Producción</t>
  </si>
  <si>
    <t>Ministerio de la Mujer y Poblaciones Vulnerables</t>
  </si>
  <si>
    <t>Ministerio de Desarrollo e Inclusión Social</t>
  </si>
  <si>
    <t>Servicio Nacional de Áreas Naturales Protegidas por el Estado - SERNANP</t>
  </si>
  <si>
    <t>Organismo de Evaluación y Fiscalización Ambiental - OEFA</t>
  </si>
  <si>
    <t>Agencia de Promoción de la Inversión Privada</t>
  </si>
  <si>
    <t>Instituto de Investigaciones de la Amazonía Peruana</t>
  </si>
  <si>
    <t>Superintendencia Nacional de Aduanas y de Administración Tributaria</t>
  </si>
  <si>
    <t>Organismo Supervisor de las Contrataciones del Estado</t>
  </si>
  <si>
    <t>Fondo Nacional de Desarrollo Pesquero - FONDEPES</t>
  </si>
  <si>
    <t>Instituto Nacional Penitenciario</t>
  </si>
  <si>
    <t>Superintendencia Nacional de los Registros Públicos</t>
  </si>
  <si>
    <t>Cuerpo General de Bomberos Voluntarios del Perú</t>
  </si>
  <si>
    <t>Superintendencia nacional de control de servicios de seguridad, armas, municiones y explosivos de uso civil</t>
  </si>
  <si>
    <t>Instituto Geofísico del Perú</t>
  </si>
  <si>
    <t>Consejo Nacional de Ciencia, Tecnología e Innovación Tecnológica</t>
  </si>
  <si>
    <t>Sistema Nacional de Evaluación, Acreditación y Certificación de la Calidad Educativa</t>
  </si>
  <si>
    <t>Superintendencia Nacional de Fiscalización Laboral</t>
  </si>
  <si>
    <t>Instituto Nacional de Salud</t>
  </si>
  <si>
    <t>Seguro Integral de Salud</t>
  </si>
  <si>
    <t>Instituto Nacional de Enfermedades Neoplásicas - INEN</t>
  </si>
  <si>
    <t>Instituto de gestión de servicios de salud</t>
  </si>
  <si>
    <t>Servicio Nacional de Sanidad Agraria - SENASA</t>
  </si>
  <si>
    <t>Instituto Nacional de Innovación Agraria</t>
  </si>
  <si>
    <t>Autoridad Nacional del Agua - ANA</t>
  </si>
  <si>
    <t>Servicio nacional forestal y de fauna silvestre - SERFOR</t>
  </si>
  <si>
    <t>Centro de Formación en Turismo</t>
  </si>
  <si>
    <t>Instituto Nacional de Defensa de la Competencia y de la Protección de la Propiedad Intelectual</t>
  </si>
  <si>
    <t>Superintendencia de Transporte Terrestre de Personas, Carga y Mercancías - SUTRAN</t>
  </si>
  <si>
    <t>Organismo de Formalización de la Propiedad Informal</t>
  </si>
  <si>
    <t>Instituto Geológico Minero y Metalúrgico</t>
  </si>
  <si>
    <t>Instituto del Mar del Perú - IMARPE</t>
  </si>
  <si>
    <t>Instituto Tecnológico de la Producción - ITP</t>
  </si>
  <si>
    <t>Organismo nacional de sanidad pesquera - SANIPES</t>
  </si>
  <si>
    <t>Servicio Nacional de Meteorología e Hidrología</t>
  </si>
  <si>
    <t>Instituto Peruano del Deporte</t>
  </si>
  <si>
    <t>Universidad Nacional Mayor de San Marcos</t>
  </si>
  <si>
    <t>Universidad Nacional de San Antonio Abad del Cusco</t>
  </si>
  <si>
    <t>Universidad Nacional de Trujillo</t>
  </si>
  <si>
    <t>Universidad Nacional de San Agustín</t>
  </si>
  <si>
    <t>Universidad Nacional de Ingeniería</t>
  </si>
  <si>
    <t>Universidad Nacional San Luis Gonzaga de Ica</t>
  </si>
  <si>
    <t>Universidad Nacional San Cristobal de Huamanga</t>
  </si>
  <si>
    <t>Universidad Nacional del Centro del Perú</t>
  </si>
  <si>
    <t>Universidad Nacional Agraria la Molina</t>
  </si>
  <si>
    <t>Universidad Nacional de la Amazonía Peruana</t>
  </si>
  <si>
    <t>Universidad Nacional del Altiplano</t>
  </si>
  <si>
    <t>Universidad Nacional de Piura</t>
  </si>
  <si>
    <t>Universidad Nacional de Cajamarca</t>
  </si>
  <si>
    <t>Universidad Nacional Pedro Ruiz Gallo</t>
  </si>
  <si>
    <t>Universidad Nacional Federico Villarreal</t>
  </si>
  <si>
    <t>Universidad Nacional Hermilio Valdizán</t>
  </si>
  <si>
    <t>Universidad Nacional Agraria de la Selva</t>
  </si>
  <si>
    <t>Universidad Nacional Daniel Alcides Carrión</t>
  </si>
  <si>
    <t>Universidad Nacional de Educación Enrique Guzman y Valle</t>
  </si>
  <si>
    <t>Universidad Nacional del Callao</t>
  </si>
  <si>
    <t>Universidad Nacional Jose Faustino Sanchez Carrión</t>
  </si>
  <si>
    <t>Universidad Nacional Jorge Basadre Grohmann</t>
  </si>
  <si>
    <t>Universidad Nacional Santiago Antúnez de Mayolo</t>
  </si>
  <si>
    <t>Universidad Nacional de San Martín</t>
  </si>
  <si>
    <t>Universidad Nacional de Ucayali</t>
  </si>
  <si>
    <t>Universidad Nacional de Tumbes</t>
  </si>
  <si>
    <t>Universidad Nacional del Santa</t>
  </si>
  <si>
    <t>Universidad Nacional de Huancavelica</t>
  </si>
  <si>
    <t>Universidad Nacional Amazónica de Madre de Dios</t>
  </si>
  <si>
    <t>Universidad Nacional Micaela Bastidas de Apurímac</t>
  </si>
  <si>
    <t>Universidad Nacional Toribio Rodríguez de Mendoza de Amazonas</t>
  </si>
  <si>
    <t>Universidad Nacional Intercultural de la Amazonía</t>
  </si>
  <si>
    <t>U.N. Tecnológica de Lima Sur</t>
  </si>
  <si>
    <t>Universidad Nacional Jose María Arguedas</t>
  </si>
  <si>
    <t>Universidad Nacional de Moquegua</t>
  </si>
  <si>
    <t>Universidad Nacional de Jaén</t>
  </si>
  <si>
    <t>Universidad Nacional de Cañete</t>
  </si>
  <si>
    <t>Universidad Nacional de Frontera</t>
  </si>
  <si>
    <t>Universidad Nacional de Barranca</t>
  </si>
  <si>
    <t>Universidad Nacional Autónoma de Chota</t>
  </si>
  <si>
    <t>Universidad Nacional Intercultural de la Selva Central Juan Santos Atahualpa</t>
  </si>
  <si>
    <t>Universidad Nacional de Juliaca</t>
  </si>
  <si>
    <t>U.N. Autónoma Altoandina de Tarma</t>
  </si>
  <si>
    <t>U.N. Autónoma de Huanta</t>
  </si>
  <si>
    <t>GOBIERNOS REGIONALES</t>
  </si>
  <si>
    <t>Gobierno Regional de Amazonas</t>
  </si>
  <si>
    <t>Gobierno Regional de Ancash</t>
  </si>
  <si>
    <t>Gobierno Regional de Apurímac</t>
  </si>
  <si>
    <t>Gobierno Regional de Arequipa</t>
  </si>
  <si>
    <t>Gobierno Regional de Ayacucho</t>
  </si>
  <si>
    <t>Gobierno Regional de Cajamarca</t>
  </si>
  <si>
    <t>Gobierno Regional de Cusco</t>
  </si>
  <si>
    <t>Gobierno Regional de Huancavelica</t>
  </si>
  <si>
    <t>Gobierno Regional de Huánuco</t>
  </si>
  <si>
    <t>Gobierno Regional de Ica</t>
  </si>
  <si>
    <t>Gobierno Regional de Junín</t>
  </si>
  <si>
    <t>Gobierno Regional de la Libertad</t>
  </si>
  <si>
    <t>Gobierno Regional de Lambayeque</t>
  </si>
  <si>
    <t>Gobierno Regional de Loreto</t>
  </si>
  <si>
    <t>Gobierno Regional de Madre de Dios</t>
  </si>
  <si>
    <t>Gobierno Regional de Moquegua</t>
  </si>
  <si>
    <t>Gobierno Regional de Pasco</t>
  </si>
  <si>
    <t>Gobierno Regional de Piura</t>
  </si>
  <si>
    <t>Gobierno Regional de Puno</t>
  </si>
  <si>
    <t>Gobierno Regional de San Martín</t>
  </si>
  <si>
    <t>Gobierno Regional de Tacna</t>
  </si>
  <si>
    <t>Gobierno Regional de Tumbes</t>
  </si>
  <si>
    <t>Gobierno Regional de Ucayali</t>
  </si>
  <si>
    <t>Gobierno Regional de Lima</t>
  </si>
  <si>
    <t>Gobierno Regional del Callao</t>
  </si>
  <si>
    <t>Municipalidad Metropolitana de Lima</t>
  </si>
  <si>
    <t>GOBIERNOS LOCALES</t>
  </si>
  <si>
    <t>PP</t>
  </si>
  <si>
    <t>Ejecución Financiera del Programa Presupuestal Programa Articulado Nutricional según Departamento, al Primer Semestre 2015</t>
  </si>
  <si>
    <t>DEPARTAMENTOS</t>
  </si>
  <si>
    <t>UNIDAD DE MEDIDA</t>
  </si>
  <si>
    <t>PLIEGO</t>
  </si>
  <si>
    <t>EJECUTORA</t>
  </si>
  <si>
    <t>DETALLE DE ESPECÍFICA</t>
  </si>
  <si>
    <t>EJECUCIÓN FÍSICA</t>
  </si>
  <si>
    <t>CANTIDAD PROGRAMADA AL I SEMESTRE</t>
  </si>
  <si>
    <t>CANTIDAD EJECUTADA AL I SEMESTRE</t>
  </si>
  <si>
    <t>AVANCE AL I SEMESTRE
(%)</t>
  </si>
  <si>
    <t>TOTAL PROGRAMA PRESUPUESTAL</t>
  </si>
  <si>
    <t>Amazonas</t>
  </si>
  <si>
    <t>Ancash</t>
  </si>
  <si>
    <t>Apurímac</t>
  </si>
  <si>
    <t>Arequipa</t>
  </si>
  <si>
    <t>Ayacucho</t>
  </si>
  <si>
    <t>Cajamarca</t>
  </si>
  <si>
    <t>Provincia Constitucional del Callao</t>
  </si>
  <si>
    <t>Cusco</t>
  </si>
  <si>
    <t>Huancavelica</t>
  </si>
  <si>
    <t>Huánuco</t>
  </si>
  <si>
    <t>Ica</t>
  </si>
  <si>
    <t>Junín</t>
  </si>
  <si>
    <t>La Libertad</t>
  </si>
  <si>
    <t>Lambayeque</t>
  </si>
  <si>
    <t>Lima</t>
  </si>
  <si>
    <t>Loreto</t>
  </si>
  <si>
    <t>Madre de Dios</t>
  </si>
  <si>
    <t>Moquegua</t>
  </si>
  <si>
    <t>Pasco</t>
  </si>
  <si>
    <t>Piura</t>
  </si>
  <si>
    <t>Puno</t>
  </si>
  <si>
    <t>San Martín</t>
  </si>
  <si>
    <t>Tacna</t>
  </si>
  <si>
    <t>Tumbes</t>
  </si>
  <si>
    <t>Ucayali</t>
  </si>
  <si>
    <t>Ejecución Financiera del Programa Presupuestal Programa Articulado Nutricional según Pliego, al Primer Semestre 2015</t>
  </si>
  <si>
    <t>NIVELES DE GOBIERNO Y PLIEGOS</t>
  </si>
  <si>
    <t>Ejecución Financiera del Programa Presupuestal Programa Articulado Nutricional según Principales Productos, al Primer Semestre 2015</t>
  </si>
  <si>
    <t>PRINCIPALES PRODUCTOS Y PROYECTOS</t>
  </si>
  <si>
    <t>PRODUCTOS Y PROYECTOS</t>
  </si>
  <si>
    <t>PRODUCTOS</t>
  </si>
  <si>
    <t>Acciones comunes</t>
  </si>
  <si>
    <t>Servicios de cuidado diurno acceden a control de calidad nutricional de los alimentos</t>
  </si>
  <si>
    <t>Comunidad accede a agua para el consumo humano</t>
  </si>
  <si>
    <t>Población informada sobre el cuidado infantil y prácticas saludables para la prevención de anemia y desnutrición crónica infantil</t>
  </si>
  <si>
    <t>Municipios saludables promueven el cuidado infantil y la adecuada alimentación</t>
  </si>
  <si>
    <t>Comunidades saludables promueven el cuidado infantil y la adecuada alimentación</t>
  </si>
  <si>
    <t>Instituciones educativas saludables promueven el cuidado infantil y la adecuada alimentación</t>
  </si>
  <si>
    <t>Familias saludables con conocimientos para el cuidado infantil, lactancia materna exclusiva y la adecuada alimentación y protección del menor de 36 meses</t>
  </si>
  <si>
    <t>Niños con vacuna completa</t>
  </si>
  <si>
    <t>Niños con CRED completo según edad</t>
  </si>
  <si>
    <t>Niños con suplemento de hierro y vitamina a</t>
  </si>
  <si>
    <t>Atención de infecciones respiratorias agudas</t>
  </si>
  <si>
    <t>Atención de enfermedades diarréicas agudas</t>
  </si>
  <si>
    <t>Atención de infecciones respiratorias agudas con complicaciones</t>
  </si>
  <si>
    <t>Atención de enfermedades diarréicas agudas con complicaciones</t>
  </si>
  <si>
    <t>Atención de otras enfermedades prevalentes</t>
  </si>
  <si>
    <t>Gestante con suplemento de hierro y ácido fólico</t>
  </si>
  <si>
    <t>Atención de niños y niñas con parasitosis intestinal</t>
  </si>
  <si>
    <t>.</t>
  </si>
  <si>
    <t>Reporte técnico</t>
  </si>
  <si>
    <t>Centro poblado</t>
  </si>
  <si>
    <t>Persona informada</t>
  </si>
  <si>
    <t>Municipio</t>
  </si>
  <si>
    <t>Comunidad</t>
  </si>
  <si>
    <t>Institución educativa</t>
  </si>
  <si>
    <t>Familia</t>
  </si>
  <si>
    <t>Niño protegido</t>
  </si>
  <si>
    <t>Niño controlado</t>
  </si>
  <si>
    <t>Niño suplementado</t>
  </si>
  <si>
    <t>Caso tratado</t>
  </si>
  <si>
    <t>Gestante suplementada</t>
  </si>
  <si>
    <t>PROYECTOS</t>
  </si>
  <si>
    <t>Ejecución Financiera del Programa Presupuestal Programa Articulado Nutricional según Principales Actividades, al Primer Semestre 2015</t>
  </si>
  <si>
    <t>PRINCIPALES ACTIVIDADES Y PROYECTOS</t>
  </si>
  <si>
    <t>ACTIVIDADES Y PROYECTOS</t>
  </si>
  <si>
    <t>PRODUCTO ASOCIADO</t>
  </si>
  <si>
    <t>ACTIVIDADES</t>
  </si>
  <si>
    <t>Productos Diversos</t>
  </si>
  <si>
    <t>Vigilancia, investigación y tecnologías en nutrición</t>
  </si>
  <si>
    <t>Desarrollo de normas y guías técnicas en nutrición</t>
  </si>
  <si>
    <t>Monitoreo, supervisión, evaluación y control del programa articulado nutricional</t>
  </si>
  <si>
    <t>Aplicación de vacunas completas</t>
  </si>
  <si>
    <t>Atención a niños con crecimiento y desarrollo - CRED completo para su edad</t>
  </si>
  <si>
    <t>Administrar suplemento de hierro y vitamina a</t>
  </si>
  <si>
    <t>Atender a niños con infecciones respiratorias agudas</t>
  </si>
  <si>
    <t>Atender a niños con diagnóstico de infecciones respiratorias agudas con complicaciones</t>
  </si>
  <si>
    <t>Otras Actividades *</t>
  </si>
  <si>
    <t>Informe</t>
  </si>
  <si>
    <t>Norma</t>
  </si>
  <si>
    <t>Transferencias Financieras entre Unidades del Gobierno en el marco del Programa Presupuestal Programa Articulado Nutricional según Productos, al Primer Semestre 2015</t>
  </si>
  <si>
    <t>CLASIFICACIÓN PRESUPUESTAL DEL GASTO</t>
  </si>
  <si>
    <t>PRODUCTO</t>
  </si>
  <si>
    <t>SEGURO INTEGRAL DE SALUD</t>
  </si>
  <si>
    <t>HOSPITAL REGIONAL DE MOQUEGUA</t>
  </si>
  <si>
    <t>A otras unidades del gobierno nacional</t>
  </si>
  <si>
    <t>A otras unidades del gobierno regional</t>
  </si>
  <si>
    <t>Transferencias Financieras entre Unidades del Gobierno en el marco del Programa Presupuestal Programa Articulado Nutricional según Actividades, al Primer Semestre 2015</t>
  </si>
  <si>
    <t>ACTIVIDAD</t>
  </si>
  <si>
    <t>Atender a niños con enfermedades diarréicas agudas</t>
  </si>
  <si>
    <t>Atender a niños con diagnóstico de enfermedad diarréica aguda complicada</t>
  </si>
  <si>
    <t>Administrar suplemento de hierro y ácido fólico a gestantes</t>
  </si>
  <si>
    <t>Atender a niños y niñas con diagnóstico de parasitosis intestinal</t>
  </si>
  <si>
    <t>Cantidades Programadas y Ejecutadas de Productos compartidos del Programa Presupuestal Programa Articulado Nutricional, al Primer Semestre 2015</t>
  </si>
  <si>
    <t>0</t>
  </si>
  <si>
    <t>Gobiernos Locales</t>
  </si>
  <si>
    <t>Otras Ejecutoras del Ministerio de Salud</t>
  </si>
  <si>
    <t>DIRECCION DE ABASTECIMIENTO DE RECURSOS ESTRATEGICOS DE SALUD - DARES</t>
  </si>
  <si>
    <t>Ejecutoras del Instituto Nacional de Salud</t>
  </si>
  <si>
    <t>Ejecutoras del Seguro Integral de Salud</t>
  </si>
  <si>
    <t>Ejecutoras del Instituto de gestión de servicios de salud</t>
  </si>
  <si>
    <t>Ejecutoras del Gobierno Regional de Amazonas</t>
  </si>
  <si>
    <t>Ejecutoras del Gobierno Regional de Ancash</t>
  </si>
  <si>
    <t>Ejecutoras del Gobierno Regional de Apurímac</t>
  </si>
  <si>
    <t>Ejecutoras del Gobierno Regional de Arequipa</t>
  </si>
  <si>
    <t>Ejecutoras del Gobierno Regional de Ayacucho</t>
  </si>
  <si>
    <t>Ejecutoras del Gobierno Regional de Cajamarca</t>
  </si>
  <si>
    <t>Ejecutoras del Gobierno Regional de Cusco</t>
  </si>
  <si>
    <t>Ejecutoras del Gobierno Regional de Huancavelica</t>
  </si>
  <si>
    <t>Ejecutoras del Gobierno Regional de Huánuco</t>
  </si>
  <si>
    <t>Ejecutoras del Gobierno Regional de Ica</t>
  </si>
  <si>
    <t>Ejecutoras del Gobierno Regional de Junín</t>
  </si>
  <si>
    <t>Ejecutoras del Gobierno Regional de la Libertad</t>
  </si>
  <si>
    <t>Ejecutoras del Gobierno Regional de Lambayeque</t>
  </si>
  <si>
    <t>Ejecutoras del Gobierno Regional de Loreto</t>
  </si>
  <si>
    <t>Ejecutoras del Gobierno Regional de Madre de Dios</t>
  </si>
  <si>
    <t>Ejecutoras del Gobierno Regional de Moquegua</t>
  </si>
  <si>
    <t>Ejecutoras del Gobierno Regional de Pasco</t>
  </si>
  <si>
    <t>Ejecutoras del Gobierno Regional de Piura</t>
  </si>
  <si>
    <t>Ejecutoras del Gobierno Regional de Puno</t>
  </si>
  <si>
    <t>Ejecutoras del Gobierno Regional de San Martín</t>
  </si>
  <si>
    <t>Ejecutoras del Gobierno Regional de Tacna</t>
  </si>
  <si>
    <t>Ejecutoras del Gobierno Regional de Tumbes</t>
  </si>
  <si>
    <t>Ejecutoras del Gobierno Regional de Ucayali</t>
  </si>
  <si>
    <t>Ejecutoras del Gobierno Regional de Lima</t>
  </si>
  <si>
    <t>Ejecutoras del Gobierno Regional del Callao</t>
  </si>
  <si>
    <t>Ejecutoras de Gobiernos Locales</t>
  </si>
  <si>
    <t>Cantidades Programadas y Ejecutadas de Actividades compartidas del Programa Presupuestal Programa Articulado Nutricional, al Primer Semestre 2015</t>
  </si>
  <si>
    <t>Vigilancia de la calidad del agua para el consumo humano</t>
  </si>
  <si>
    <t>Monto Ejecutado</t>
  </si>
  <si>
    <t>Ejecución Financiera</t>
  </si>
  <si>
    <t>Monto Ejecutado y Porcentaje de Ejecución Financiera del Programa Presupuestal Programa Articulado Nutricional según Departamento, al Primer Semestre 2015</t>
  </si>
  <si>
    <t>¡ALERTA! BAJA EJECUCIÓN FINANCIERA</t>
  </si>
  <si>
    <t>Alerta de Niveles Bajos en la Ejecución Financiera (menor a 37.5%) para Principales Productos del Programa Presupuestal Programa Articulado Nutricional, al Primer Semestre 2015</t>
  </si>
  <si>
    <t>PRODUCTOS CON BAJA
EJECUCIÓN FINANCIERA</t>
  </si>
  <si>
    <t>AVANCE ACUMULADO A I SEM
(%)</t>
  </si>
  <si>
    <t>Ejecución Financiera del Programa Presupuestal Salud Materno Neonatal según Departamento, al Primer Semestre 2015</t>
  </si>
  <si>
    <t>Ejecución Financiera del Programa Presupuestal Salud Materno Neonatal según Pliego, al Primer Semestre 2015</t>
  </si>
  <si>
    <t>Ejecución Financiera del Programa Presupuestal Salud Materno Neonatal según Principales Productos, al Primer Semestre 2015</t>
  </si>
  <si>
    <t>Población informada sobre salud sexual, salud reproductiva y métodos de planificación familiar</t>
  </si>
  <si>
    <t>Adolescentes acceden a servicios de salud para prevención del embarazo</t>
  </si>
  <si>
    <t>Atención prenatal reenfocada</t>
  </si>
  <si>
    <t>Municipios saludables que promueven salud sexual y reproductiva</t>
  </si>
  <si>
    <t>Comunidades saludables que promueven salud sexual y reproductiva</t>
  </si>
  <si>
    <t>Instituciones educativas saludables promueven salud sexual y reproductiva</t>
  </si>
  <si>
    <t>Población accede a métodos de planificación familiar</t>
  </si>
  <si>
    <t>Población accede a servicios de consejería en salud sexual y reproductiva</t>
  </si>
  <si>
    <t>Atención de la gestante con complicaciones</t>
  </si>
  <si>
    <t>Atención del parto normal</t>
  </si>
  <si>
    <t>Atención del parto complicado no quirúrgico</t>
  </si>
  <si>
    <t>Atención del parto complicado quirúrgico</t>
  </si>
  <si>
    <t>Atención del puerperio</t>
  </si>
  <si>
    <t>Atención del puerperio con complicaciones</t>
  </si>
  <si>
    <t>Atención obstétrica en unidad de cuidados intensivos</t>
  </si>
  <si>
    <t>Acceso al sistema de referencia institucional</t>
  </si>
  <si>
    <t>Atención del recién nacido normal</t>
  </si>
  <si>
    <t>Atención del recién nacido con complicaciones</t>
  </si>
  <si>
    <t>Atención del recién nacido con complicaciones que requiere unidad de cuidados intensivos neonatales - UCIN</t>
  </si>
  <si>
    <t>Familias saludables informadas respecto de su salud sexual y reproductiva</t>
  </si>
  <si>
    <t>Atención</t>
  </si>
  <si>
    <t>Gestante controlada</t>
  </si>
  <si>
    <t>Pareja protegida</t>
  </si>
  <si>
    <t>Gestante atendida</t>
  </si>
  <si>
    <t>Parto normal</t>
  </si>
  <si>
    <t>Parto complicado</t>
  </si>
  <si>
    <t>Cesárea</t>
  </si>
  <si>
    <t>Atención puerperal</t>
  </si>
  <si>
    <t>Egreso</t>
  </si>
  <si>
    <t>Gestante y/o neonato referido</t>
  </si>
  <si>
    <t>Recién nacido atendido</t>
  </si>
  <si>
    <t>Ejecución Financiera del Programa Presupuestal Salud Materno Neonatal según Principales Actividades, al Primer Semestre 2015</t>
  </si>
  <si>
    <t>Desarrollo de normas y guías técnicas en salud materno neonatal</t>
  </si>
  <si>
    <t>Monitoreo, supervisión, evaluación y control de la salud materno neonatal</t>
  </si>
  <si>
    <t>Brindar Atención prenatal reenfocada</t>
  </si>
  <si>
    <t>Brindar Atención a la gestante con complicaciones</t>
  </si>
  <si>
    <t>Brindar Atención de parto normal</t>
  </si>
  <si>
    <t>Brindar Atención del parto complicado quirúrgico</t>
  </si>
  <si>
    <t>Atender al recién nacido normal</t>
  </si>
  <si>
    <t>Transferencias Financieras entre Unidades del Gobierno en el marco del Programa Presupuestal Salud Materno Neonatal según Productos, al Primer Semestre 2015</t>
  </si>
  <si>
    <t>Transferencias Financieras entre Unidades del Gobierno en el marco del Programa Presupuestal Salud Materno Neonatal según Actividades, al Primer Semestre 2015</t>
  </si>
  <si>
    <t>Brindar Atención del parto complicado no quirúrgico</t>
  </si>
  <si>
    <t>Atender el puerperio</t>
  </si>
  <si>
    <t>Atender el puerperio con complicaciones</t>
  </si>
  <si>
    <t>Atender complicaciones obstétricas en unidad de cuidados intensivos</t>
  </si>
  <si>
    <t>Atender al recién nacido con complicaciones</t>
  </si>
  <si>
    <t>Atender al recién nacido con complicaciones que requiere unidad de cuidados intensivos neonatales - UCIN</t>
  </si>
  <si>
    <t>Brindar información sobre salud sexual, salud reproductiva y métodos de planificación familiar</t>
  </si>
  <si>
    <t>Cantidades Programadas y Ejecutadas de Productos compartidos del Programa Presupuestal Salud Materno Neonatal, al Primer Semestre 2015</t>
  </si>
  <si>
    <t>Cantidades Programadas y Ejecutadas de Actividades compartidas del Programa Presupuestal Salud Materno Neonatal, al Primer Semestre 2015</t>
  </si>
  <si>
    <t>Mejoramiento del acceso de la población a métodos de planificación familiar</t>
  </si>
  <si>
    <t>Mejoramiento del acceso de la población a servicios de consejería en salud sexual y reproductiva</t>
  </si>
  <si>
    <t>Monto Ejecutado y Porcentaje de Ejecución Financiera del Programa Presupuestal Salud Materno Neonatal según Departamento, al Primer Semestre 2015</t>
  </si>
  <si>
    <t>Alerta de Niveles Bajos en la Ejecución Financiera (menor a 37.5%) para Principales Productos del Programa Presupuestal Salud Materno Neonatal, al Primer Semestre 2015</t>
  </si>
  <si>
    <t>TBC VIH-SIDA</t>
  </si>
  <si>
    <t>Ejecución Financiera del Programa Presupuestal TBC VIH-SIDA según Departamento, al Primer Semestre 2015</t>
  </si>
  <si>
    <t>Ejecución Financiera del Programa Presupuestal TBC VIH-SIDA según Pliego, al Primer Semestre 2015</t>
  </si>
  <si>
    <t>Ejecución Financiera del Programa Presupuestal TBC VIH-SIDA según Principales Productos, al Primer Semestre 2015</t>
  </si>
  <si>
    <t>Sintomáticos respiratorios con despistaje de tuberculosis</t>
  </si>
  <si>
    <t>Personas en contacto de casos de tuberculosis con control y tratamiento preventivo (general, indígena, privada de su libertad)</t>
  </si>
  <si>
    <t>Personas con diagnóstico de tuberculosis</t>
  </si>
  <si>
    <t>Personas privadas de su libertad tratadas</t>
  </si>
  <si>
    <t>Pacientes con comorbilidad con despistaje y diagnóstico de tuberculosis</t>
  </si>
  <si>
    <t>Personas afectadas con tuberculosis reciben apoyo nutricional</t>
  </si>
  <si>
    <t>Persona que accede al establecimiento de salud y recibe tratamiento oportuno para tuberculosis y sus complicaciones</t>
  </si>
  <si>
    <t>Población con diagnóstico de hepatitis b crónica que acude a los servicios de salud recibe atención integral</t>
  </si>
  <si>
    <t>Servicios de atención de tuberculosis con medidas de control de infecciones y bioseguridad en el personal de salud</t>
  </si>
  <si>
    <t>Familia con prácticas saludables para la prevención de VIH/SIDA y tuberculosis</t>
  </si>
  <si>
    <t>Instituciones educativas que promueven prácticas saludables para la prevención de VIH/SIDA y tuberculosis</t>
  </si>
  <si>
    <t>Agentes comunitarios que promueven prácticas saludables para prevención de VIH/SIDA y tuberculosis</t>
  </si>
  <si>
    <t>Hogares en áreas de elevado riesgo de transmisión de TBC que acceden a viviendas reordenadas</t>
  </si>
  <si>
    <t>Hogares de personas afectadas de TBCDR con viviendas mejoradas</t>
  </si>
  <si>
    <t>Población informada sobre uso correcto de condón para prevención de infecciones de transmisión sexual y VIH/SIDA</t>
  </si>
  <si>
    <t>Adultos y Jóvenes reciben consejería y tamizaje para infecciones de transmisión sexual y VIH/SIDA</t>
  </si>
  <si>
    <t>Población adolescente informada sobre infecciones de transmisión sexual y VIH/SIDA</t>
  </si>
  <si>
    <t>Población de alto riesgo recibe Información y Atención preventiva</t>
  </si>
  <si>
    <t>Población con infecciones de transmisión sexual reciben tratamiento según guía clínicas</t>
  </si>
  <si>
    <t>Personas diagnosticadas con VIH/SIDA que acuden a los servicios y reciben Atención integral</t>
  </si>
  <si>
    <t>Mujeres gestantes reactivas y niños expuestos al VIH/SIDA reciben tratamiento oportuno</t>
  </si>
  <si>
    <t>Mujeres gestantes reactivas a sífilis y sus contactos y recién nacidos expuestos reciben tratamiento oportuno</t>
  </si>
  <si>
    <t>Persona que accede al EESS y recibe tratamiento oportuno para tuberculosis extremadamente drogo resistente (XDR)</t>
  </si>
  <si>
    <t>Persona con comorbilidad recibe tratamiento para tuberculosis</t>
  </si>
  <si>
    <t>Persona atendida</t>
  </si>
  <si>
    <t>Persona tratada</t>
  </si>
  <si>
    <t>Persona diagnosticada</t>
  </si>
  <si>
    <t>Persona</t>
  </si>
  <si>
    <t>Trabajador protegido</t>
  </si>
  <si>
    <t>Persona capacitada</t>
  </si>
  <si>
    <t>Viviendas</t>
  </si>
  <si>
    <t>Ejecución Financiera del Programa Presupuestal TBC VIH-SIDA según Principales Actividades, al Primer Semestre 2015</t>
  </si>
  <si>
    <t>Monitoreo, supervisión, evaluación y control de VIH/SIDA - tuberculosis</t>
  </si>
  <si>
    <t>Desarrollo de normas y guías técnicas VIH/SIDA y tuberculosis</t>
  </si>
  <si>
    <t>Despistaje de tuberculosis en sintomaticos respiratorios</t>
  </si>
  <si>
    <t>Diagnóstico de casos de tuberculosis</t>
  </si>
  <si>
    <t>Entregar a adultos y jóvenes varones consejería y tamizaje para ITS y VIH/SIDA</t>
  </si>
  <si>
    <t>Brindar información y Atención preventiva a población de alto riesgo</t>
  </si>
  <si>
    <t>Brindar Atención integral a personas con diagnóstico de VIH que acuden a los servicios</t>
  </si>
  <si>
    <t>Transferencias Financieras entre Unidades del Gobierno en el marco del Programa Presupuestal TBC VIH-SIDA según Productos, al Primer Semestre 2015</t>
  </si>
  <si>
    <t>Transferencias Financieras entre Unidades del Gobierno en el marco del Programa Presupuestal TBC VIH-SIDA según Actividades, al Primer Semestre 2015</t>
  </si>
  <si>
    <t>Brindar tratamiento para tuberculosis a personas con comorbilidad</t>
  </si>
  <si>
    <t>Cantidades Programadas y Ejecutadas de Productos compartidos del Programa Presupuestal TBC VIH-SIDA, al Primer Semestre 2015</t>
  </si>
  <si>
    <t>Ejecutoras del Instituto Nacional de Enfermedades Neoplásicas - INEN</t>
  </si>
  <si>
    <t>Cantidades Programadas y Ejecutadas de Actividades compartidas del Programa Presupuestal TBC VIH-SIDA, al Primer Semestre 2015</t>
  </si>
  <si>
    <t>Brindar a población con infecciones de transmisión sexual tratamiento según guía clínicas</t>
  </si>
  <si>
    <t>Brindar tratamiento oportuno a mujeres gestantes reactivas a sífilis y sus contactos y recién nacidos expuestos</t>
  </si>
  <si>
    <t>Brindar tratamiento oportuno a personas que acceden al EESS y recibe tratamiento para tuberculosis extremadamente drogo resistente (XDR)</t>
  </si>
  <si>
    <t>Control y tratamiento preventivo de contactos de casos tuberculosis (general, indígena, privada de su libertad)</t>
  </si>
  <si>
    <t>Despistaje y diagnóstico de tuberculosis para pacientes con comorbilidad</t>
  </si>
  <si>
    <t>BRINDAR TRATAMIENTO OPORTUNO PARA TUBERCULOSIS Y SUS COMPLICACIONES</t>
  </si>
  <si>
    <t>Monto Ejecutado y Porcentaje de Ejecución Financiera del Programa Presupuestal TBC VIH-SIDA según Departamento, al Primer Semestre 2015</t>
  </si>
  <si>
    <t>Alerta de Niveles Bajos en la Ejecución Financiera (menor a 37.5%) para Principales Productos del Programa Presupuestal TBC VIH-SIDA, al Primer Semestre 2015</t>
  </si>
  <si>
    <t>Ejecución Financiera del Programa Presupuestal Enfermedades Metaxénicas y Zoonosis según Departamento, al Primer Semestre 2015</t>
  </si>
  <si>
    <t>Ejecución Financiera del Programa Presupuestal Enfermedades Metaxénicas y Zoonosis según Pliego, al Primer Semestre 2015</t>
  </si>
  <si>
    <t>Ejecución Financiera del Programa Presupuestal Enfermedades Metaxénicas y Zoonosis según Principales Productos, al Primer Semestre 2015</t>
  </si>
  <si>
    <t>Familia con prácticas saludables para la prevención de enfermedades metaxénicas y zoonóticas</t>
  </si>
  <si>
    <t>Instituciones educativas que promueven prácticas saludables para la prevención de enfermedades metaxénicas y zoonóticas</t>
  </si>
  <si>
    <t>Municipios participando en disminución de la transmisión de enfermedades metaxénicas y zoonóticas</t>
  </si>
  <si>
    <t>Pobladores de áreas con riesgo de transmisión informada conoce los mecanismos de transmisión de enfermedades metaxénicas y zoonóticas</t>
  </si>
  <si>
    <t>Viviendas protegidas de los principales condicionantes del riesgo en las áreas de alto y muy alto riesgo de enfermedades metaxénicas y zoonosis</t>
  </si>
  <si>
    <t>Vacunación de animales domésticos</t>
  </si>
  <si>
    <t>Diagnóstico y tratamiento de enfermedades metaxénicas</t>
  </si>
  <si>
    <t>Diagnóstico y tratamiento de casos de enfermedades zoonóticas</t>
  </si>
  <si>
    <t>Comunidad con factores de riesgo controlados</t>
  </si>
  <si>
    <t>Animal vacunado</t>
  </si>
  <si>
    <t>Ejecución Financiera del Programa Presupuestal Enfermedades Metaxénicas y Zoonosis según Principales Actividades, al Primer Semestre 2015</t>
  </si>
  <si>
    <t>Monitoreo, supervisión, Evaluación y control metaxénicas y zoonosis</t>
  </si>
  <si>
    <t>Desarrollo de normas y guías técnicas en metaxenicas y zoonosis</t>
  </si>
  <si>
    <t>Promoción de prácticas saludables para la prevención de enfermedades metaxénicas y zoonóticas en familias de zonas de riesgo</t>
  </si>
  <si>
    <t>Intervenciones en viviendas protegidas de los principales condicionantes del riesgo en las áreas de alto y muy alto riesgo de enfermedades metaxénicas y zoonosis</t>
  </si>
  <si>
    <t>Vacunar a animales domésticos</t>
  </si>
  <si>
    <t>Evaluación, diagnóstico y tratamiento de enfermedades metaxénicas</t>
  </si>
  <si>
    <t>Evaluación, diagnóstico y tratamiento de casos de enfermedades zoonóticas</t>
  </si>
  <si>
    <t>Transferencias Financieras entre Unidades del Gobierno en el marco del Programa Presupuestal Enfermedades Metaxénicas y Zoonosis según Productos, al Primer Semestre 2015</t>
  </si>
  <si>
    <t>Transferencias Financieras entre Unidades del Gobierno en el marco del Programa Presupuestal Enfermedades Metaxénicas y Zoonosis según Actividades, al Primer Semestre 2015</t>
  </si>
  <si>
    <t>Cantidades Programadas y Ejecutadas de Productos compartidos del Programa Presupuestal Enfermedades Metaxénicas y Zoonosis, al Primer Semestre 2015</t>
  </si>
  <si>
    <t>Cantidades Programadas y Ejecutadas de Actividades compartidas del Programa Presupuestal Enfermedades Metaxénicas y Zoonosis, al Primer Semestre 2015</t>
  </si>
  <si>
    <t>Monto Ejecutado y Porcentaje de Ejecución Financiera del Programa Presupuestal Enfermedades Metaxénicas y Zoonosis según Departamento, al Primer Semestre 2015</t>
  </si>
  <si>
    <t>Alerta de Niveles Bajos en la Ejecución Financiera (menor a 37.5%) para Principales Productos del Programa Presupuestal Enfermedades Metaxénicas y Zoonosis, al Primer Semestre 2015</t>
  </si>
  <si>
    <t>Ejecución Financiera del Programa Presupuestal Enfermedades no Transmisibles según Departamento, al Primer Semestre 2015</t>
  </si>
  <si>
    <t>Ejecución Financiera del Programa Presupuestal Enfermedades no Transmisibles según Pliego, al Primer Semestre 2015</t>
  </si>
  <si>
    <t>Ejecución Financiera del Programa Presupuestal Enfermedades no Transmisibles según Principales Productos, al Primer Semestre 2015</t>
  </si>
  <si>
    <t>Tamizaje y diagnóstico de paciente con retinopatía oftalmológica del prematuro</t>
  </si>
  <si>
    <t>Control y tratamiento de paciente con retinopatía oftalmológica del prematuro</t>
  </si>
  <si>
    <t>Tamizaje y diagnóstico de pacientes con cataratas</t>
  </si>
  <si>
    <t>Tratamiento y control de pacientes con cataratas</t>
  </si>
  <si>
    <t>Tamizaje y diagnóstico de pacientes con errores refractivos</t>
  </si>
  <si>
    <t>Tratamiento y control de pacientes con errores refractivos</t>
  </si>
  <si>
    <t>Valoración clínica y tamizaje laboratorial de enfermedades crónicas no transmisibles</t>
  </si>
  <si>
    <t>Tratamiento y control de personas con hipertensión arterial</t>
  </si>
  <si>
    <t>Tratamiento y control de personas con diabetes</t>
  </si>
  <si>
    <t>Atención estomatológica preventiva</t>
  </si>
  <si>
    <t>Atención estomatológica recuperativa</t>
  </si>
  <si>
    <t>Atención estomatológica especilizada</t>
  </si>
  <si>
    <t>Población informada y sensibilizada en el cuidado de la salud de las enfermedades no transmisibles (mental, bucal, ocular, metales pesados, hipertensión arterial y diabetes mellitus)</t>
  </si>
  <si>
    <t>Familia en zonas de riesgo informada que realizan prácticas higiénicas sanitarias para prevenir las enfermedades no transmisibles ( mental, bucal, ocular, metales pesados, hipertensión arterial y diabetes mellitus )</t>
  </si>
  <si>
    <t>Instituciones educativas que promueven prácticas higiénicas sanitarias para prevenir las enfermedades no transmisibles (mental, bucal, ocular, metales pesados, hipertensión arterial y diabetes mellitus)</t>
  </si>
  <si>
    <t>Municipio que desarrollan acciones dirigidas a prevenir las enfermedades no transmisibles (mental, bucal, ocular, metales pesados, hipertensión arterial y diabetes mellitus)</t>
  </si>
  <si>
    <t>Tamizaje y tratamiento de pacientes con problemas y trastornos de salud mental</t>
  </si>
  <si>
    <t>Tamizaje y tratamiento de pacientes afectados por metales pesados</t>
  </si>
  <si>
    <t>Persona tamizada</t>
  </si>
  <si>
    <t>Ejecución Financiera del Programa Presupuestal Enfermedades no Transmisibles según Principales Actividades, al Primer Semestre 2015</t>
  </si>
  <si>
    <t>Monitoreo, supervisión, evaluación y control de enfermedades no transmisibles</t>
  </si>
  <si>
    <t>Desarrollo de normas y guías técnicas en enfermedades no transmisibles</t>
  </si>
  <si>
    <t>Evaluación clínica y tamizaje laboratorial de personas con riesgo de padecer enfermedades crónicas no transmisibles</t>
  </si>
  <si>
    <t>Brindar tratamiento a personas con diagnóstico de hipertensión arterial</t>
  </si>
  <si>
    <t>Brindar tratamiento a personas con diagnóstico de diabetes mellitus</t>
  </si>
  <si>
    <t>Atención estomatológica preventiva básica en niños, gestantes y adultos mayores</t>
  </si>
  <si>
    <t>Atención estomatológica recuperativa básica en niños, gestantes y adultos mayores</t>
  </si>
  <si>
    <t>Información y sensibilización de la población en para el cuidado de la salud de las enfermedades no transmisibles (mental, bucal, ocular, metales pesados, hipertensión arterial y diabetes mellitus)</t>
  </si>
  <si>
    <t>Transferencias Financieras entre Unidades del Gobierno en el marco del Programa Presupuestal Enfermedades no Transmisibles según Productos, al Primer Semestre 2015</t>
  </si>
  <si>
    <t>Transferencias Financieras entre Unidades del Gobierno en el marco del Programa Presupuestal Enfermedades no Transmisibles según Actividades, al Primer Semestre 2015</t>
  </si>
  <si>
    <t>Cantidades Programadas y Ejecutadas de Productos compartidos del Programa Presupuestal Enfermedades no Transmisibles, al Primer Semestre 2015</t>
  </si>
  <si>
    <t>Cantidades Programadas y Ejecutadas de Actividades compartidas del Programa Presupuestal Enfermedades no Transmisibles, al Primer Semestre 2015</t>
  </si>
  <si>
    <t>Exámenes de tamizaje y tratamiento de personas afectadas por intoxicación de metales pesados</t>
  </si>
  <si>
    <t>Brindar tratamiento a pacientes con diagnóstico de cataratas</t>
  </si>
  <si>
    <t>Monto Ejecutado y Porcentaje de Ejecución Financiera del Programa Presupuestal Enfermedades no Transmisibles según Departamento, al Primer Semestre 2015</t>
  </si>
  <si>
    <t>Alerta de Niveles Bajos en la Ejecución Financiera (menor a 37.5%) para Principales Productos del Programa Presupuestal Enfermedades no Transmisibles, al Primer Semestre 2015</t>
  </si>
  <si>
    <t>Ejecución Financiera del Programa Presupuestal Prevención y Control del Cáncer según Departamento, al Primer Semestre 2015</t>
  </si>
  <si>
    <t>Embajadas en el Exterior</t>
  </si>
  <si>
    <t>Ejecución Financiera del Programa Presupuestal Prevención y Control del Cáncer según Pliego, al Primer Semestre 2015</t>
  </si>
  <si>
    <t>Ejecución Financiera del Programa Presupuestal Prevención y Control del Cáncer según Principales Productos, al Primer Semestre 2015</t>
  </si>
  <si>
    <t>Comunidades saludables promueven estilos de vida saludable para la prevención de los principales tipos de cáncer</t>
  </si>
  <si>
    <t>Mujer tamizada en cáncer de cuello uterino</t>
  </si>
  <si>
    <t>Instituciones educativas saludables que promueven la prevención del cáncer de cuello uterino, mama, estomago, próstata, pulmón, colon, recto, hígado, leucemia, linfoma, piel y otros</t>
  </si>
  <si>
    <t>Familias saludables con conocimiento de la prevención del cáncer de cuello uterino, mama, estomago, próstata, pulmón colon, recto, hígado, leucemia, linfoma, piel y otros</t>
  </si>
  <si>
    <t>Municipios saludables que promueven la prevención del cáncer de cuello uterino, mama, estomago, próstata, pulmón y colon, recto, hígado, leucemia, linfoma, piel y otros</t>
  </si>
  <si>
    <t>Personas con consejería en la prevención del cáncer de: colon y recto, hígado, leucemia, linfoma, piel y otros</t>
  </si>
  <si>
    <t>Personas con evaluación médica preventiva en cáncer de: colon y recto, hígado, leucemia, linfoma, piel</t>
  </si>
  <si>
    <t>Atención del cáncer de cuello uterino para el estadiaje y tratamiento</t>
  </si>
  <si>
    <t>Atención del cáncer de mama para el estadiaje y tratamiento</t>
  </si>
  <si>
    <t>Atención del cáncer de estómago para el estadiaje y tratamiento</t>
  </si>
  <si>
    <t>Atención del cáncer de próstata para el diagnóstico, estadiaje y tratamiento</t>
  </si>
  <si>
    <t>Atención del cáncer de pulmón que incluye: diagnostico, estadiaje y tratamiento</t>
  </si>
  <si>
    <t>Atención del cáncer de colon y recto que incluye: diagnostico, estadiaje y tratamiento</t>
  </si>
  <si>
    <t>Atención del cáncer de hígado que incluye: diagnostico, estadiaje y tratamiento</t>
  </si>
  <si>
    <t>Atención de la leucemia que incluye: diagnóstico y tratamiento</t>
  </si>
  <si>
    <t>Atención de la linfoma que incluye: diagnóstico y tratamiento</t>
  </si>
  <si>
    <t>Atención del cáncer de piel no melanomas que incluye: diagnostico, estadiaje y tratamiento</t>
  </si>
  <si>
    <t>Mujeres con citología anormal con colposcopía</t>
  </si>
  <si>
    <t>Mujeres con citología anormal con examen de crioterapia o CONO LEEP</t>
  </si>
  <si>
    <t>Niña protegida con vacuna vph</t>
  </si>
  <si>
    <t>Población informada y sensibilizada en el cuidado de la salud del cáncer de cérvix, cáncer de mama, cáncer gástrico, cáncer de próstata y cáncer de pulmón</t>
  </si>
  <si>
    <t>Mujeres mayores de 18 años con consejería en cáncer de cérvix</t>
  </si>
  <si>
    <t>Mujeres mayores de 18 años con consejería en cáncer de mama</t>
  </si>
  <si>
    <t>Mujeres de 40 a 65 años con mamografía bilateral</t>
  </si>
  <si>
    <t>Personas con consejería en la prevención del cáncer gástrico</t>
  </si>
  <si>
    <t>Varones mayores de 18 años con consejería en la prevención del cáncer de próstata</t>
  </si>
  <si>
    <t>Varones de 50 a 70 años con examen de tacto prostático por vía rectal</t>
  </si>
  <si>
    <t>Varones de 50 a 70 años con dosaje de PSA</t>
  </si>
  <si>
    <t>Población en edad escolar con consejería en prevención del cáncer de pulmón</t>
  </si>
  <si>
    <t>Población laboral con consejería en prevención del cáncer de pulmón</t>
  </si>
  <si>
    <t>Personas de 45 a 65 años con endoscopia digestiva alta</t>
  </si>
  <si>
    <t>Ejecución Financiera del Programa Presupuestal Prevención y Control del Cáncer según Principales Actividades, al Primer Semestre 2015</t>
  </si>
  <si>
    <t>Monitoreo, supervisión, evaluación y control de prevención y control del cáncer</t>
  </si>
  <si>
    <t>Desarrollo de normas y guías técnicas en prevención y control del cáncer</t>
  </si>
  <si>
    <t>Tamizaje en mujeres para detección de cáncer de cuello uterino</t>
  </si>
  <si>
    <t>Determinación del estadio clínico y tratamiento del cáncer de cuello uterino</t>
  </si>
  <si>
    <t>Determinación del estadio clínico y tratamiento del cáncer de mama</t>
  </si>
  <si>
    <t>Diagnóstico y tratamiento médico de leucemia</t>
  </si>
  <si>
    <t>Proteger a la niña con aplicación de vacuna vph</t>
  </si>
  <si>
    <t>Transferencias Financieras entre Unidades del Gobierno en el marco del Programa Presupuestal Prevención y Control del Cáncer según Productos, al Primer Semestre 2015</t>
  </si>
  <si>
    <t>FONDO INTANGIBLE SOLIDARIO DE SALUD - FISSAL</t>
  </si>
  <si>
    <t>Transferencias Financieras entre Unidades del Gobierno en el marco del Programa Presupuestal Prevención y Control del Cáncer según Actividades, al Primer Semestre 2015</t>
  </si>
  <si>
    <t>Información y sensibilización de la población en el cuidado de la salud del cáncer de cérvix, mama, gástrico, próstata y de pulmón</t>
  </si>
  <si>
    <t>Evaluación médica preventiva en cáncer de colon y recto, hígado, leucemia, linfoma, piel</t>
  </si>
  <si>
    <t>Determinación del estadio clínico y tratamiento del cáncer de estómago</t>
  </si>
  <si>
    <t>Determinación del diagnóstico, estadio clínico y tratamiento del cáncer de próstata</t>
  </si>
  <si>
    <t>Diagnostico, estadiaje y tratamiento del cáncer de colon y recto</t>
  </si>
  <si>
    <t>Diagnóstico y tratamiento médico de linfoma</t>
  </si>
  <si>
    <t>Cantidades Programadas y Ejecutadas de Productos compartidos del Programa Presupuestal Prevención y Control del Cáncer, al Primer Semestre 2015</t>
  </si>
  <si>
    <t>Cantidades Programadas y Ejecutadas de Actividades compartidas del Programa Presupuestal Prevención y Control del Cáncer, al Primer Semestre 2015</t>
  </si>
  <si>
    <t>Monto Ejecutado y Porcentaje de Ejecución Financiera del Programa Presupuestal Prevención y Control del Cáncer según Departamento, al Primer Semestre 2015</t>
  </si>
  <si>
    <t>Alerta de Niveles Bajos en la Ejecución Financiera (menor a 37.5%) para Principales Productos del Programa Presupuestal Prevención y Control del Cáncer, al Primer Semestre 2015</t>
  </si>
  <si>
    <t>Ejecución Financiera del Programa Presupuestal Reducción de Delitos y Faltas que Afectan la Seguridad Ciudadana según Departamento, al Primer Semestre 2015</t>
  </si>
  <si>
    <t>Ejecución Financiera del Programa Presupuestal Reducción de Delitos y Faltas que Afectan la Seguridad Ciudadana según Pliego, al Primer Semestre 2015</t>
  </si>
  <si>
    <t>Ejecución Financiera del Programa Presupuestal Reducción de Delitos y Faltas que Afectan la Seguridad Ciudadana según Principales Productos, al Primer Semestre 2015</t>
  </si>
  <si>
    <t>Patrullaje por sector</t>
  </si>
  <si>
    <t>Comunidad organizada a favor de la seguridad ciudadana</t>
  </si>
  <si>
    <t>Operaciones policiales para reducir los delitos y faltas</t>
  </si>
  <si>
    <t>Comisarías con las condiciones básicas para el servicio a la comunidad</t>
  </si>
  <si>
    <t>Sub unidades especializadas con las condiciones básicas para operaciones policiales</t>
  </si>
  <si>
    <t>Sector</t>
  </si>
  <si>
    <t>Operación</t>
  </si>
  <si>
    <t>Comisaria</t>
  </si>
  <si>
    <t>Sub unidad especializada</t>
  </si>
  <si>
    <t>Ejecución Financiera del Programa Presupuestal Reducción de Delitos y Faltas que Afectan la Seguridad Ciudadana según Principales Actividades, al Primer Semestre 2015</t>
  </si>
  <si>
    <t>Gestión del programa</t>
  </si>
  <si>
    <t>Seguimiento y evaluación del programa</t>
  </si>
  <si>
    <t>Patrullaje policial por sector</t>
  </si>
  <si>
    <t>Planificación del patrullaje por sector</t>
  </si>
  <si>
    <t>Patrullaje municipal por sector - serenazgo</t>
  </si>
  <si>
    <t>Mantenimiento y reposición de vehículo para patrullaje por sector</t>
  </si>
  <si>
    <t>Asistencia técnica y administrativa a los comites de seguridad ciudadana</t>
  </si>
  <si>
    <t>Capacitación al personal de las OPC para el desarrollo de acciones preventivas</t>
  </si>
  <si>
    <t>Comunidad recibe acciones de prevención en el marco del plan de seguridad ciudadana</t>
  </si>
  <si>
    <t>Comisarias aplican acciones de prevención mediante sus oficinas de participación ciudadana</t>
  </si>
  <si>
    <t>Operaciones policiales de las comisarías para reducir los delitos y faltas</t>
  </si>
  <si>
    <t>Operaciones policiales de las sub unidades especializadas para reducir los delitos y faltas</t>
  </si>
  <si>
    <t>Mantenimiento y reposición de mobiliario y equipos informáticos de las comisarías</t>
  </si>
  <si>
    <t>Mantenimiento y reposición de armamento, munición y equipo policial de las comisarías</t>
  </si>
  <si>
    <t>Acceso a sistemas policiales y de otras entidades</t>
  </si>
  <si>
    <t>Mantenimiento preventivo y correctivo de la infraestructura de las comisarías</t>
  </si>
  <si>
    <t>Mantenimiento y reposición de mobiliario y equipos informáticos de las sub unidades especializadas</t>
  </si>
  <si>
    <t>Mantenimiento y acondicionamiento de la infraestructura de las sub unidades especializadas</t>
  </si>
  <si>
    <t>Mantenimiento y reposición de vehículos para operaciones policiales</t>
  </si>
  <si>
    <t>Acción</t>
  </si>
  <si>
    <t>Documento</t>
  </si>
  <si>
    <t>Vehículos</t>
  </si>
  <si>
    <t>Comité</t>
  </si>
  <si>
    <t>Equipo</t>
  </si>
  <si>
    <t>Transferencias Financieras entre Unidades del Gobierno en el marco del Programa Presupuestal Reducción de Delitos y Faltas que Afectan la Seguridad Ciudadana según Productos, al Primer Semestre 2015</t>
  </si>
  <si>
    <t>Tarma</t>
  </si>
  <si>
    <t>MUNICIPALIDAD PROVINCIAL DE TARMA</t>
  </si>
  <si>
    <t>A otras unidades del gobierno local</t>
  </si>
  <si>
    <t>Transferencias Financieras entre Unidades del Gobierno en el marco del Programa Presupuestal Reducción de Delitos y Faltas que Afectan la Seguridad Ciudadana según Actividades, al Primer Semestre 2015</t>
  </si>
  <si>
    <t>Monto Ejecutado y Porcentaje de Ejecución Financiera del Programa Presupuestal Reducción de Delitos y Faltas que Afectan la Seguridad Ciudadana según Departamento, al Primer Semestre 2015</t>
  </si>
  <si>
    <t>Alerta de Niveles Bajos en la Ejecución Financiera (menor a 37.5%) para Principales Productos del Programa Presupuestal Reducción de Delitos y Faltas que Afectan la Seguridad Ciudadana, al Primer Semestre 2015</t>
  </si>
  <si>
    <t>Ejecución Financiera del Programa Presupuestal Reducción del Tráfico Ilícito de Drogas según Departamento, al Primer Semestre 2015</t>
  </si>
  <si>
    <t>Ejecución Financiera del Programa Presupuestal Reducción del Tráfico Ilícito de Drogas según Pliego, al Primer Semestre 2015</t>
  </si>
  <si>
    <t>Ejecución Financiera del Programa Presupuestal Reducción del Tráfico Ilícito de Drogas según Principales Productos, al Primer Semestre 2015</t>
  </si>
  <si>
    <t>Operaciones de interdicción contra el tráfico ilícito de drogas</t>
  </si>
  <si>
    <t>Droga destruida y custodia de insumos químicos y productos fiscalizados</t>
  </si>
  <si>
    <t>Hectáreas reducidas de cultivos ilícitos de hoja de coca</t>
  </si>
  <si>
    <t>Bienes registrables incautados por lavado de activos</t>
  </si>
  <si>
    <t>Procesos judiciales con intervención de la procuraduría pública contra el tráfico ilícito de drogas y lavado de activos</t>
  </si>
  <si>
    <t>Kilogramo</t>
  </si>
  <si>
    <t>Hectárea</t>
  </si>
  <si>
    <t>Bien</t>
  </si>
  <si>
    <t>Proceso</t>
  </si>
  <si>
    <t>Ejecución Financiera del Programa Presupuestal Reducción del Tráfico Ilícito de Drogas según Principales Actividades, al Primer Semestre 2015</t>
  </si>
  <si>
    <t>Mantenimiento de vehículos de bases y locales antidrogas a nivel nacional</t>
  </si>
  <si>
    <t>Mantenimiento preventivo y correctivo de bases y locales antidrogas a nivel nacional</t>
  </si>
  <si>
    <t>Reposición de equipamiento básico y especializado</t>
  </si>
  <si>
    <t>Investigaciones científicas para la detección de innovaciones tecnológicas en la producción de drogas ilícitas</t>
  </si>
  <si>
    <t>Diligencias periciales de apoyo a la investigación policial contra el tráfico ilícito de drogas</t>
  </si>
  <si>
    <t>Búsqueda y análisis de información para acciones de inteligencia</t>
  </si>
  <si>
    <t>Planeamiento y ejecución de operaciones policiales contra el tráfico ilícito de drogas</t>
  </si>
  <si>
    <t>Control e intervención de garitas</t>
  </si>
  <si>
    <t>Investigaciones policiales contra el tráfico ilícito de drogas e insumos químicos y productos fiscalizados</t>
  </si>
  <si>
    <t>Soporte aéreo para la interdicción contra el tráfico ilícito de drogas</t>
  </si>
  <si>
    <t>Control y almacenamiento temporal de drogas ilícitas, insumos químicos y productos fiscalizados</t>
  </si>
  <si>
    <t>Almacenamiento, control y destrucción por incineración de la droga decomisada</t>
  </si>
  <si>
    <t>Almacenamiento, control, transferencia y/o devolución de insumos químicos y productos fiscalizados</t>
  </si>
  <si>
    <t>Operaciones de seguridad para la reducción de las áreas de cultivo ilícito de hoja de coca</t>
  </si>
  <si>
    <t>Reducción de hectáreas de plantaciones ilegales de coca y destrucción de almacigos de coca</t>
  </si>
  <si>
    <t>Soporte aéreo para la reducción de las áreas de cultivo ilícito de hoja de coca</t>
  </si>
  <si>
    <t>Asistencia a la población por el programa de responsabilidad social</t>
  </si>
  <si>
    <t>Diligencias periciales de apoyo a la investigación policial contra el lavado de activos</t>
  </si>
  <si>
    <t>Investigaciones policiales contra el lavado de activos</t>
  </si>
  <si>
    <t>Intervención de la procuraduría pública contra el tráfico ilícito de drogas y lavado de activos en las diligencias de investigación preliminar</t>
  </si>
  <si>
    <t>Intervención de la procuraduría pública contra el tráfico ilícito de drogas y lavado de activos en las diligencias del proceso judicial</t>
  </si>
  <si>
    <t>Intervención de la procuraduría pública contra el tráfico ilícito de drogas y lavado de activos en la ejecución de sentencia</t>
  </si>
  <si>
    <t>Local</t>
  </si>
  <si>
    <t>Investigación</t>
  </si>
  <si>
    <t>Peritaje</t>
  </si>
  <si>
    <t>Hora de vuelo</t>
  </si>
  <si>
    <t>Monto Ejecutado y Porcentaje de Ejecución Financiera del Programa Presupuestal Reducción del Tráfico Ilícito de Drogas según Departamento, al Primer Semestre 2015</t>
  </si>
  <si>
    <t>Alerta de Niveles Bajos en la Ejecución Financiera (menor a 37.5%) para Principales Productos del Programa Presupuestal Reducción del Tráfico Ilícito de Drogas, al Primer Semestre 2015</t>
  </si>
  <si>
    <t>Ejecución Financiera del Programa Presupuestal Lucha Contra el Terrorismo según Departamento, al Primer Semestre 2015</t>
  </si>
  <si>
    <t>Ejecución Financiera del Programa Presupuestal Lucha Contra el Terrorismo según Pliego, al Primer Semestre 2015</t>
  </si>
  <si>
    <t>Ejecución Financiera del Programa Presupuestal Lucha Contra el Terrorismo según Principales Productos, al Primer Semestre 2015</t>
  </si>
  <si>
    <t>Fuerzas del orden con capacidades operativas adecuadas</t>
  </si>
  <si>
    <t>Operaciones y acciones militares y policiales</t>
  </si>
  <si>
    <t>Unidad implementada</t>
  </si>
  <si>
    <t>Ejecución Financiera del Programa Presupuestal Lucha Contra el Terrorismo según Principales Actividades, al Primer Semestre 2015</t>
  </si>
  <si>
    <t>Reposición del armamento, material y equipo para las fuerzas del orden</t>
  </si>
  <si>
    <t>Mantenimiento y reparación de armamento, material y equipos</t>
  </si>
  <si>
    <t>Captación y capacitación del personal de las fuerzas del orden</t>
  </si>
  <si>
    <t>Mantenimiento de instalaciones militares y policiales</t>
  </si>
  <si>
    <t>Planeamiento y ejecución de las operaciones y acciones policiales</t>
  </si>
  <si>
    <t>Planeamiento y ejecución de las operaciones y acciones militares</t>
  </si>
  <si>
    <t>Organización de la población para la autodefensa</t>
  </si>
  <si>
    <t>Operaciones de información y sensibilización</t>
  </si>
  <si>
    <t>Instalación</t>
  </si>
  <si>
    <t>Monto Ejecutado y Porcentaje de Ejecución Financiera del Programa Presupuestal Lucha Contra el Terrorismo según Departamento, al Primer Semestre 2015</t>
  </si>
  <si>
    <t>Alerta de Niveles Bajos en la Ejecución Financiera (menor a 37.5%) para Principales Productos del Programa Presupuestal Lucha Contra el Terrorismo, al Primer Semestre 2015</t>
  </si>
  <si>
    <t>Ejecución Financiera del Programa Presupuestal Contrataciones Públicas Eficientes según Departamento, al Primer Semestre 2015</t>
  </si>
  <si>
    <t>Ejecución Financiera del Programa Presupuestal Contrataciones Públicas Eficientes según Pliego, al Primer Semestre 2015</t>
  </si>
  <si>
    <t>Ejecución Financiera del Programa Presupuestal Contrataciones Públicas Eficientes según Principales Productos, al Primer Semestre 2015</t>
  </si>
  <si>
    <t>Servidores públicos y proveedores del estado con capacidades para la gestión de las contrataciones con el estado</t>
  </si>
  <si>
    <t>Instrumentos implementados para la contratación pública a nivel nacional</t>
  </si>
  <si>
    <t>Expedientes supervisados mejoran contrataciones públicas y generan valor agregado</t>
  </si>
  <si>
    <t>Proveedores habilitados para participar en las contrataciones públicas</t>
  </si>
  <si>
    <t>Instrumentos</t>
  </si>
  <si>
    <t>Expediente</t>
  </si>
  <si>
    <t>Proveedor</t>
  </si>
  <si>
    <t>Ejecución Financiera del Programa Presupuestal Contrataciones Públicas Eficientes según Principales Actividades, al Primer Semestre 2015</t>
  </si>
  <si>
    <t>Investigación, difusión y orientación para mejorar las contrataciones públicas</t>
  </si>
  <si>
    <t>Implementación de nuevos servicios en las oficinas desconcentradas</t>
  </si>
  <si>
    <t>Mantenimiento e implementación de sistemas de las contrataciones públicas</t>
  </si>
  <si>
    <t>Acompañamiento técnico a las entidades públicas contratantes seleccionadas</t>
  </si>
  <si>
    <t>Capacitación de los operadores públicos en materia de contrataciones</t>
  </si>
  <si>
    <t>Aprobación y/o actualización de fichas técnicas y Difusión de la modalidad de subasta inversa para la Adquisición de bienes y servicios comunes.</t>
  </si>
  <si>
    <t>Diseñar y promover mecanismos adicionales que generen mejores prácticas en los usuarios del sistema de compras públicas</t>
  </si>
  <si>
    <t>Implementación de catálogos electrónicos de convenio marco</t>
  </si>
  <si>
    <t>Mejoramiento de los módulos del SEACE</t>
  </si>
  <si>
    <t>Mantenimiento del catálogo único de bienes, servicios y obras</t>
  </si>
  <si>
    <t>Monitoreo del sistema de Contratación pública a través de acciones de supervisión a procesos de compra</t>
  </si>
  <si>
    <t>Atención de denuncias en materia de contratación pública presentadas ante el OSCE</t>
  </si>
  <si>
    <t>Resolución de expedientes administrativos sancionadores y recursos de reconsideración</t>
  </si>
  <si>
    <t>Difusión de las actas de conciliación, laudos, sentencias que resuelven el recurso de anulación</t>
  </si>
  <si>
    <t>Solución de controversias durante el proceso de selección</t>
  </si>
  <si>
    <t>Desarrollo de procedimientos registrales estandarizados</t>
  </si>
  <si>
    <t>Atención de operaciones registrales</t>
  </si>
  <si>
    <t>Atención de solicitudes de información registral</t>
  </si>
  <si>
    <t>Fiscalización de veracidad de la información de los expedientes de proveedores</t>
  </si>
  <si>
    <t>Informe técnico</t>
  </si>
  <si>
    <t>Institución</t>
  </si>
  <si>
    <t>Catálogo electrónico</t>
  </si>
  <si>
    <t>Items</t>
  </si>
  <si>
    <t>Control realizado</t>
  </si>
  <si>
    <t>Denuncia atendida</t>
  </si>
  <si>
    <t>Expediente resuelto</t>
  </si>
  <si>
    <t>Procedimientos</t>
  </si>
  <si>
    <t>Expediente tramitado</t>
  </si>
  <si>
    <t>Expediente procesado</t>
  </si>
  <si>
    <t>Monto Ejecutado y Porcentaje de Ejecución Financiera del Programa Presupuestal Contrataciones Públicas Eficientes según Departamento, al Primer Semestre 2015</t>
  </si>
  <si>
    <t>Alerta de Niveles Bajos en la Ejecución Financiera (menor a 37.5%) para Principales Productos del Programa Presupuestal Contrataciones Públicas Eficientes, al Primer Semestre 2015</t>
  </si>
  <si>
    <t>Ejecución Financiera del Programa Presupuestal Gestión Sostenible de Recursos Naturales y Diversidad Biológica según Departamento, al Primer Semestre 2015</t>
  </si>
  <si>
    <t>Ejecución Financiera del Programa Presupuestal Gestión Sostenible de Recursos Naturales y Diversidad Biológica según Pliego, al Primer Semestre 2015</t>
  </si>
  <si>
    <t>Ejecución Financiera del Programa Presupuestal Gestión Sostenible de Recursos Naturales y Diversidad Biológica según Principales Productos, al Primer Semestre 2015</t>
  </si>
  <si>
    <t>Instituciones públicas con capacidades para la conservación y/o aprovechamiento sostenible de los recursos naturales y la diversidad biológica</t>
  </si>
  <si>
    <t>Organizaciones cuentan con información sistematizada sobre conservación y aprovechamiento</t>
  </si>
  <si>
    <t>Instituciones cuentan con alternativas de aprovechamiento sostenible de los recursos naturales y diversidad biológica</t>
  </si>
  <si>
    <t>Organizaciones cuentan con financiamiento para la conservación de los recursos naturales y la diversidad biológica</t>
  </si>
  <si>
    <t>Gobiernos sub nacionales cuentan con zonificación económica ecológica y ordenamiento territorial</t>
  </si>
  <si>
    <t>Organizaciones capacitadas en la conservación y/o aprovechamiento de los recursos naturales y la diversidad biológica</t>
  </si>
  <si>
    <t>Bosques con acciones de conservación</t>
  </si>
  <si>
    <t>Empresas supervisadas y fiscalizadas en el cumplimiento de los compromisos y la legislación ambiental</t>
  </si>
  <si>
    <t>Organización</t>
  </si>
  <si>
    <t>Empresas y establecimientos</t>
  </si>
  <si>
    <t>Ejecución Financiera del Programa Presupuestal Gestión Sostenible de Recursos Naturales y Diversidad Biológica según Principales Actividades, al Primer Semestre 2015</t>
  </si>
  <si>
    <t>Capacitación y asistencia técnica en gestión de los recursos naturales y de la diversidad biológica en los tres niveles de gobierno</t>
  </si>
  <si>
    <t>Generación, administración y difusión del sistema nacional de acceso a los recursos genéticos</t>
  </si>
  <si>
    <t>Generación, administración y difusión del sistema de monitoreo del estado de los recursos naturales y diversidad biológica</t>
  </si>
  <si>
    <t>Implementación de procesos de ordenamiento territorial</t>
  </si>
  <si>
    <t>Conservación de bosques por parte de las comunidades a través de transferencias directamente condicionadas y otros mecanismos de incentivos.</t>
  </si>
  <si>
    <t>Capacitación y asistencia tecnica para proyectos económicos y prácticas de conservación de bosques</t>
  </si>
  <si>
    <t>Seguimiento y monitoreo a la conservación de bosques</t>
  </si>
  <si>
    <t>Supervisión ambiental directa al administrado</t>
  </si>
  <si>
    <t>Aplicación del procedimiento administrativo sancionador o incentivos</t>
  </si>
  <si>
    <t>Elaboración y difusión de instrumentos técnicos normativos para la evaluación, supervisión y fiscalización ambiental</t>
  </si>
  <si>
    <t>Vigilancia y monitoreo de la calidad ambiental y control de agentes contaminantes</t>
  </si>
  <si>
    <t>Supervisión</t>
  </si>
  <si>
    <t>Resolución</t>
  </si>
  <si>
    <t>Monto Ejecutado y Porcentaje de Ejecución Financiera del Programa Presupuestal Gestión Sostenible de Recursos Naturales y Diversidad Biológica según Departamento, al Primer Semestre 2015</t>
  </si>
  <si>
    <t>Alerta de Niveles Bajos en la Ejecución Financiera (menor a 37.5%) para Principales Productos del Programa Presupuestal Gestión Sostenible de Recursos Naturales y Diversidad Biológica, al Primer Semestre 2015</t>
  </si>
  <si>
    <t>Ejecución Financiera del Programa Presupuestal Gestión Integral de Residuos Sólidos según Departamento, al Primer Semestre 2015</t>
  </si>
  <si>
    <t>Ejecución Financiera del Programa Presupuestal Gestión Integral de Residuos Sólidos según Pliego, al Primer Semestre 2015</t>
  </si>
  <si>
    <t>Ejecución Financiera del Programa Presupuestal Gestión Integral de Residuos Sólidos según Principales Productos, al Primer Semestre 2015</t>
  </si>
  <si>
    <t>Empresas cuentan con información para el cambio de patrones de producción y consumo</t>
  </si>
  <si>
    <t>Entidades con sistema de gestión integral de residuos sólidos</t>
  </si>
  <si>
    <t>Consumidores con educación ambiental para la participación ciudadana en el manejo de residuos sólidos</t>
  </si>
  <si>
    <t>Entidades fiscalizadas para el cumplimiento de la legislación ambiental en materia de residuos sólidos</t>
  </si>
  <si>
    <t>Gobiernos locales ejecutan actividades de segregación y recolección selectiva de residuos sólidos</t>
  </si>
  <si>
    <t>Empresa</t>
  </si>
  <si>
    <t>Entidad</t>
  </si>
  <si>
    <t>Ejecución Financiera del Programa Presupuestal Gestión Integral de Residuos Sólidos según Principales Actividades, al Primer Semestre 2015</t>
  </si>
  <si>
    <t>Promoción de instrumentos económicos, financieros y la ecoeficiencia en gestión de residuos sólidos</t>
  </si>
  <si>
    <t>Sensibilización a productores respecto al ciclo de vida de productos y degradación ambiental por el uso intensivo de los recursos naturales</t>
  </si>
  <si>
    <t>Capacitación en la gestión y manejo de residuos sólidos</t>
  </si>
  <si>
    <t>Asistencia técnica a los gobiernos locales para la gestión y manejo adecuado de residuos sólidos municipales</t>
  </si>
  <si>
    <t>Manejo de residuos sólidos municipales</t>
  </si>
  <si>
    <t>Manejo de residuos sólidos no municipales</t>
  </si>
  <si>
    <t>Difusión de la educación ambiental y participación ciudadana en el manejo de residuos sólidos</t>
  </si>
  <si>
    <t>Monitoreo de la gestión y manejo de residuos sólidos municipales</t>
  </si>
  <si>
    <t>Fiscalización y control en materia de residuos sólidos</t>
  </si>
  <si>
    <t>Segregacion en la fuente y recolección selectiva de residuos sólidos municipales</t>
  </si>
  <si>
    <t>Difusión del sistema de bolsa de residuos y otros instrumentos para incentivar mercados de reciclaje</t>
  </si>
  <si>
    <t>Eventos</t>
  </si>
  <si>
    <t>Campaña</t>
  </si>
  <si>
    <t>Monto Ejecutado y Porcentaje de Ejecución Financiera del Programa Presupuestal Gestión Integral de Residuos Sólidos según Departamento, al Primer Semestre 2015</t>
  </si>
  <si>
    <t>Alerta de Niveles Bajos en la Ejecución Financiera (menor a 37.5%) para Principales Productos del Programa Presupuestal Gestión Integral de Residuos Sólidos, al Primer Semestre 2015</t>
  </si>
  <si>
    <t>Ejecución Financiera del Programa Presupuestal Mejora de la Sanidad Animal según Departamento, al Primer Semestre 2015</t>
  </si>
  <si>
    <t>Ejecución Financiera del Programa Presupuestal Mejora de la Sanidad Animal según Pliego, al Primer Semestre 2015</t>
  </si>
  <si>
    <t>Ejecución Financiera del Programa Presupuestal Mejora de la Sanidad Animal según Principales Productos, al Primer Semestre 2015</t>
  </si>
  <si>
    <t>Productores pecuarios con animales protegidos de la introducción y diseminación de enfermedades reglamentadas (bajo el control del SENASA)</t>
  </si>
  <si>
    <t>Productor pecuario con menor presencia de enfermedades en sus animales por el control sanitario</t>
  </si>
  <si>
    <t>Productor pecuario con mercancías pecuarias que cuentan con acceso a mercados para la exportación con adecuadas condiciones sanitarias</t>
  </si>
  <si>
    <t>Productor</t>
  </si>
  <si>
    <t>Ejecución Financiera del Programa Presupuestal Mejora de la Sanidad Animal según Principales Actividades, al Primer Semestre 2015</t>
  </si>
  <si>
    <t>Control de importación, tránsito internacional y movimiento interno de mercancías pecuarias</t>
  </si>
  <si>
    <t>Diagnóstico de enfermedades exóticas y re-emergentes</t>
  </si>
  <si>
    <t>Vigilancia activa zoosanitaria de las enfermedades exóticas</t>
  </si>
  <si>
    <t>Control de establecimientos pecuarios</t>
  </si>
  <si>
    <t>Diagnóstico de enfermedades presentes</t>
  </si>
  <si>
    <t>Vigilancia activa zoosanitaria de las enfermedades</t>
  </si>
  <si>
    <t>Vigilancia pasiva zoosanitaria de las enfermedades presentes</t>
  </si>
  <si>
    <t>Prevención, control y erradicación de enfermedades en los animales</t>
  </si>
  <si>
    <t>Control de mercancías pecuarias para la exportación</t>
  </si>
  <si>
    <t>Gestiones para la apertura y mantenimiento de mercados</t>
  </si>
  <si>
    <t>Certificado</t>
  </si>
  <si>
    <t>Diagnostico</t>
  </si>
  <si>
    <t>Animal</t>
  </si>
  <si>
    <t>Establecimiento</t>
  </si>
  <si>
    <t>Animal atendido</t>
  </si>
  <si>
    <t>Unidad</t>
  </si>
  <si>
    <t>Monto Ejecutado y Porcentaje de Ejecución Financiera del Programa Presupuestal Mejora de la Sanidad Animal según Departamento, al Primer Semestre 2015</t>
  </si>
  <si>
    <t>Alerta de Niveles Bajos en la Ejecución Financiera (menor a 37.5%) para Principales Productos del Programa Presupuestal Mejora de la Sanidad Animal, al Primer Semestre 2015</t>
  </si>
  <si>
    <t>Ejecución Financiera del Programa Presupuestal Mejora y Mantenimiento de la Sanidad Vegetal según Departamento, al Primer Semestre 2015</t>
  </si>
  <si>
    <t>Ejecución Financiera del Programa Presupuestal Mejora y Mantenimiento de la Sanidad Vegetal según Pliego, al Primer Semestre 2015</t>
  </si>
  <si>
    <t>Ejecución Financiera del Programa Presupuestal Mejora y Mantenimiento de la Sanidad Vegetal según Principales Productos, al Primer Semestre 2015</t>
  </si>
  <si>
    <t>Productores agrícolas con menor presencia de plagas priorizadas</t>
  </si>
  <si>
    <t>Productores agrícolas con cultivos protegidos de la introducción y dispersión de plagas reglamentadas</t>
  </si>
  <si>
    <t>Productores con capacidad disponible para el cumplimiento de restricciones fitosanitarias de los mercados de destino</t>
  </si>
  <si>
    <t>Ejecución Financiera del Programa Presupuestal Mejora y Mantenimiento de la Sanidad Vegetal según Principales Actividades, al Primer Semestre 2015</t>
  </si>
  <si>
    <t>Control y/o erradicación de plagas priorizadas</t>
  </si>
  <si>
    <t>Diagnostico de plagas de productos vegetales</t>
  </si>
  <si>
    <t>Vigilancia fitosanitaria de plagas presentes</t>
  </si>
  <si>
    <t>Análisis de riesgo de plagas</t>
  </si>
  <si>
    <t>Atención de alertas o emergencias fitosanitarias</t>
  </si>
  <si>
    <t>Diagnostico de plagas de productos vegetales importados</t>
  </si>
  <si>
    <t>Inspección y control del ingreso de plantas, productos vegetales y otros artículos reglamentados</t>
  </si>
  <si>
    <t>Vigilancia fitosanitaria preventiva de plagas no presentes</t>
  </si>
  <si>
    <t>Certificación fitosanitaria</t>
  </si>
  <si>
    <t>Gestión de acceso de nuevos productos a mercados internacionales</t>
  </si>
  <si>
    <t>Estudios de tratamientos fitosanitarios</t>
  </si>
  <si>
    <t>Estudio</t>
  </si>
  <si>
    <t>Brote</t>
  </si>
  <si>
    <t>Inspección</t>
  </si>
  <si>
    <t>Monto Ejecutado y Porcentaje de Ejecución Financiera del Programa Presupuestal Mejora y Mantenimiento de la Sanidad Vegetal según Departamento, al Primer Semestre 2015</t>
  </si>
  <si>
    <t>Alerta de Niveles Bajos en la Ejecución Financiera (menor a 37.5%) para Principales Productos del Programa Presupuestal Mejora y Mantenimiento de la Sanidad Vegetal, al Primer Semestre 2015</t>
  </si>
  <si>
    <t>Ejecución Financiera del Programa Presupuestal Mejora de la Inocuidad Agroalimentaria según Departamento, al Primer Semestre 2015</t>
  </si>
  <si>
    <t>Ejecución Financiera del Programa Presupuestal Mejora de la Inocuidad Agroalimentaria según Pliego, al Primer Semestre 2015</t>
  </si>
  <si>
    <t>Ejecución Financiera del Programa Presupuestal Mejora de la Inocuidad Agroalimentaria según Principales Productos, al Primer Semestre 2015</t>
  </si>
  <si>
    <t>Actores de la cadena agroalimentaria aplicando buenas prácticas de producción, higiene, procesamiento, almacenamiento y distribución</t>
  </si>
  <si>
    <t>Consumidores informados sobre alimentos agropecuarios primarios y piensos que cumplan con estándares sanitarios (inocuos)</t>
  </si>
  <si>
    <t>Ejecución Financiera del Programa Presupuestal Mejora de la Inocuidad Agroalimentaria según Principales Actividades, al Primer Semestre 2015</t>
  </si>
  <si>
    <t>Autorización en la cadena agroalimentaria</t>
  </si>
  <si>
    <t>Capacitación agroalimentaria sin considerar consumidores</t>
  </si>
  <si>
    <t>Implementación y Difusión de normas</t>
  </si>
  <si>
    <t>Vigilancia sanitaria de alimentos agropecuarios primarios y piensos</t>
  </si>
  <si>
    <t>Servicio de analisis de alimentos</t>
  </si>
  <si>
    <t>Registro</t>
  </si>
  <si>
    <t>Análisis</t>
  </si>
  <si>
    <t>Monto Ejecutado y Porcentaje de Ejecución Financiera del Programa Presupuestal Mejora de la Inocuidad Agroalimentaria según Departamento, al Primer Semestre 2015</t>
  </si>
  <si>
    <t>Alerta de Niveles Bajos en la Ejecución Financiera (menor a 37.5%) para Principales Productos del Programa Presupuestal Mejora de la Inocuidad Agroalimentaria, al Primer Semestre 2015</t>
  </si>
  <si>
    <t>Ejecución Financiera del Programa Presupuestal Aprovechamiento de los Recursos Hídricos para Uso Agrario según Departamento, al Primer Semestre 2015</t>
  </si>
  <si>
    <t>Ejecución Financiera del Programa Presupuestal Aprovechamiento de los Recursos Hídricos para Uso Agrario según Pliego, al Primer Semestre 2015</t>
  </si>
  <si>
    <t>Ejecución Financiera del Programa Presupuestal Aprovechamiento de los Recursos Hídricos para Uso Agrario según Principales Productos, al Primer Semestre 2015</t>
  </si>
  <si>
    <t>Productores agrarios con competencias para el aprovechamiento del recurso hídrico para uso agrario</t>
  </si>
  <si>
    <t>Productores agrarios informados sobre el aprovechamiento del recurso hídrico para uso agrario</t>
  </si>
  <si>
    <t>Ejecución Financiera del Programa Presupuestal Aprovechamiento de los Recursos Hídricos para Uso Agrario según Principales Actividades, al Primer Semestre 2015</t>
  </si>
  <si>
    <t>Asistencia técnica a productores agrarios en prácticas de riego</t>
  </si>
  <si>
    <t>Programa de riego tecnificado</t>
  </si>
  <si>
    <t>Sensibilización a productores agrarios para el aprovechamiento del recurso hídrico para uso agrario</t>
  </si>
  <si>
    <t>Desarrollo de capacidades a productores agrarios</t>
  </si>
  <si>
    <t>Promoción de la infraestructura hidráulica</t>
  </si>
  <si>
    <t>Generación de información y estudios de investigación para aprovechamiento del recurso hídrico para uso agrario</t>
  </si>
  <si>
    <t>Difusión de campañas informativas a productores agrarios</t>
  </si>
  <si>
    <t>Asistencia técnica</t>
  </si>
  <si>
    <t>Taller</t>
  </si>
  <si>
    <t>Capacitación</t>
  </si>
  <si>
    <t>Monto Ejecutado y Porcentaje de Ejecución Financiera del Programa Presupuestal Aprovechamiento de los Recursos Hídricos para Uso Agrario según Departamento, al Primer Semestre 2015</t>
  </si>
  <si>
    <t>Alerta de Niveles Bajos en la Ejecución Financiera (menor a 37.5%) para Principales Productos del Programa Presupuestal Aprovechamiento de los Recursos Hídricos para Uso Agrario, al Primer Semestre 2015</t>
  </si>
  <si>
    <t>Ejecución Financiera del Programa Presupuestal Acceso y Uso de la Electrificación Rural según Departamento, al Primer Semestre 2015</t>
  </si>
  <si>
    <t>Ejecución Financiera del Programa Presupuestal Acceso y Uso de la Electrificación Rural según Pliego, al Primer Semestre 2015</t>
  </si>
  <si>
    <t>Ejecución Financiera del Programa Presupuestal Acceso y Uso de la Electrificación Rural según Principales Productos, al Primer Semestre 2015</t>
  </si>
  <si>
    <t>Poblador rural capacitado en uso eficiente de la energía eléctrica</t>
  </si>
  <si>
    <t>Poblador rural capacitado en usos productivos de la energía eléctrica</t>
  </si>
  <si>
    <t>Hogar con suministro eléctrico en el ámbito rural</t>
  </si>
  <si>
    <t>Hogar</t>
  </si>
  <si>
    <t>Hogar con conexión</t>
  </si>
  <si>
    <t>Ejecución Financiera del Programa Presupuestal Acceso y Uso de la Electrificación Rural según Principales Actividades, al Primer Semestre 2015</t>
  </si>
  <si>
    <t>Transferencia para mejoramiento de la electrificación rural - FONER II</t>
  </si>
  <si>
    <t>Transferencia a entidades para proyectos de electrificación</t>
  </si>
  <si>
    <t>Capacitaciones a los pobladores rurales en temas de uso eficiente</t>
  </si>
  <si>
    <t>Capacitaciones a las unidades productivas familiares en temas de usos productivos</t>
  </si>
  <si>
    <t>Asistencia técnica a unidades formuladoras y evaluadoras para implementacion de los proyectos</t>
  </si>
  <si>
    <t>Identificación y priorización de localidades de intervenciones con proyectos</t>
  </si>
  <si>
    <t>Transferencias financieras</t>
  </si>
  <si>
    <t>Hogar capacitado</t>
  </si>
  <si>
    <t>Monto Ejecutado y Porcentaje de Ejecución Financiera del Programa Presupuestal Acceso y Uso de la Electrificación Rural según Departamento, al Primer Semestre 2015</t>
  </si>
  <si>
    <t>Alerta de Niveles Bajos en la Ejecución Financiera (menor a 37.5%) para Principales Productos del Programa Presupuestal Acceso y Uso de la Electrificación Rural, al Primer Semestre 2015</t>
  </si>
  <si>
    <t>Ejecución Financiera del Programa Presupuestal Acceso y Uso Adecuado de los Servicios Públicos de Telecomunicaciones e Información Asociados según Departamento, al Primer Semestre 2015</t>
  </si>
  <si>
    <t>Ejecución Financiera del Programa Presupuestal Acceso y Uso Adecuado de los Servicios Públicos de Telecomunicaciones e Información Asociados según Pliego, al Primer Semestre 2015</t>
  </si>
  <si>
    <t>Ejecución Financiera del Programa Presupuestal Acceso y Uso Adecuado de los Servicios Públicos de Telecomunicaciones e Información Asociados según Principales Productos, al Primer Semestre 2015</t>
  </si>
  <si>
    <t>Localidades con servicios públicos de telecomunicaciones con financiamiento no reembolsable mediante concurso en zonas focalizadas</t>
  </si>
  <si>
    <t>Estaciones de servicios públicos de telecomunicaciones controlados y supervisados</t>
  </si>
  <si>
    <t>Operadores y usuarios informados sobre normatividad para el desarrollo de los servicios públicos de telecomunicaciones</t>
  </si>
  <si>
    <t>Operadores de servicios públicos de telecomunicaciones con concesión vigente</t>
  </si>
  <si>
    <t>Localidad</t>
  </si>
  <si>
    <t>Estación</t>
  </si>
  <si>
    <t>Operador</t>
  </si>
  <si>
    <t>Ejecución Financiera del Programa Presupuestal Acceso y Uso Adecuado de los Servicios Públicos de Telecomunicaciones e Información Asociados según Principales Actividades, al Primer Semestre 2015</t>
  </si>
  <si>
    <t>Evaluación de incumplimientos legales y contractuales</t>
  </si>
  <si>
    <t>Fiscalización de pagos de tasas, tributos, entre otros en relación a estados contables de las empresas</t>
  </si>
  <si>
    <t>Red nacional de conectividad del estado-REDNACE</t>
  </si>
  <si>
    <t>Instalación y operación de servicios de telecomunicaciones de internet</t>
  </si>
  <si>
    <t>Instalación y operación de servicios de telecomunicaciones de telefonía fija</t>
  </si>
  <si>
    <t>Instalación y operación de servicios de telecomunicaciones de telefonía móvil</t>
  </si>
  <si>
    <t>Instalación y operación de servicios de telefonía fija de uso público</t>
  </si>
  <si>
    <t>Supervisión de los proyectos de las localidades</t>
  </si>
  <si>
    <t>Capacitación en conocimientos básicos de tecnologías de información para garantizar el uso y funcionamiento de los servicios</t>
  </si>
  <si>
    <t>Difusión sobre la utilidad del servicio de internet</t>
  </si>
  <si>
    <t>Promoción de proyectos de telecomunicaciones</t>
  </si>
  <si>
    <t>Inspecciones técnicas de supervisión y control para el uso correcto del espectro radioeléctrico</t>
  </si>
  <si>
    <t>Difusión sobre normatividad vigente para los servicios públicos de telecomunicaciones y aspectos asociados</t>
  </si>
  <si>
    <t>Elaboración de estudios para la formulación de normas para el desarrollo de los servicios públicos de telecomunicaciones</t>
  </si>
  <si>
    <t>Gestión de concesiones</t>
  </si>
  <si>
    <t>Gestión de registro de servicios y asignación de frecuencias para explotación de servicios</t>
  </si>
  <si>
    <t>Otorgamiento de permisos de instalación y operación de estaciones</t>
  </si>
  <si>
    <t>Fiscalización realizada</t>
  </si>
  <si>
    <t>Solicitud</t>
  </si>
  <si>
    <t>Proyecto</t>
  </si>
  <si>
    <t>Autorización</t>
  </si>
  <si>
    <t>Monto Ejecutado y Porcentaje de Ejecución Financiera del Programa Presupuestal Acceso y Uso Adecuado de los Servicios Públicos de Telecomunicaciones e Información Asociados según Departamento, al Primer Semestre 2015</t>
  </si>
  <si>
    <t>Alerta de Niveles Bajos en la Ejecución Financiera (menor a 37.5%) para Principales Productos del Programa Presupuestal Acceso y Uso Adecuado de los Servicios Públicos de Telecomunicaciones e Información Asociados, al Primer Semestre 2015</t>
  </si>
  <si>
    <t>Ejecución Financiera del Programa Presupuestal Prevención y Atención de Incendios, Emergencias Médicas, Rescates y Otros según Departamento, al Primer Semestre 2015</t>
  </si>
  <si>
    <t>Ejecución Financiera del Programa Presupuestal Prevención y Atención de Incendios, Emergencias Médicas, Rescates y Otros según Pliego, al Primer Semestre 2015</t>
  </si>
  <si>
    <t>Ejecución Financiera del Programa Presupuestal Prevención y Atención de Incendios, Emergencias Médicas, Rescates y Otros según Principales Productos, al Primer Semestre 2015</t>
  </si>
  <si>
    <t>Cuarteles operativos con equipamiento e infraestructura moderna en permanente servicio</t>
  </si>
  <si>
    <t>Bomberos voluntarios y aspirantes desarrollan capacidades a través de la escuela nacional del cuerpo general de bomberos voluntarios del Perú</t>
  </si>
  <si>
    <t>Capacidades de prevención de emergencias desarrolladas en la sociedad civil</t>
  </si>
  <si>
    <t>Cuartel</t>
  </si>
  <si>
    <t>Ejecución Financiera del Programa Presupuestal Prevención y Atención de Incendios, Emergencias Médicas, Rescates y Otros según Principales Actividades, al Primer Semestre 2015</t>
  </si>
  <si>
    <t>Renovación del parque automotor</t>
  </si>
  <si>
    <t>Renovación de equipos, muebles y maquinas</t>
  </si>
  <si>
    <t>Mantenimiento de sistemas informáticos y de comunicación a nivel nacional</t>
  </si>
  <si>
    <t>Mantenimiento del parque automotor y equipos de la compañía</t>
  </si>
  <si>
    <t>Mantenimiento de la infraestructura de la compañía</t>
  </si>
  <si>
    <t>Capacitación a bomberos voluntarios</t>
  </si>
  <si>
    <t>Fortalecimiento de Capacidades</t>
  </si>
  <si>
    <t>Campañas de prevención</t>
  </si>
  <si>
    <t>Inspección de sistemas contra incendios</t>
  </si>
  <si>
    <t>Región</t>
  </si>
  <si>
    <t>Monto Ejecutado y Porcentaje de Ejecución Financiera del Programa Presupuestal Prevención y Atención de Incendios, Emergencias Médicas, Rescates y Otros según Departamento, al Primer Semestre 2015</t>
  </si>
  <si>
    <t>Alerta de Niveles Bajos en la Ejecución Financiera (menor a 37.5%) para Principales Productos del Programa Presupuestal Prevención y Atención de Incendios, Emergencias Médicas, Rescates y Otros, al Primer Semestre 2015</t>
  </si>
  <si>
    <t>Ejecución Financiera del Programa Presupuestal Programa Nacional de Apoyo Directo a los más Pobres según Departamento, al Primer Semestre 2015</t>
  </si>
  <si>
    <t>Ejecución Financiera del Programa Presupuestal Programa Nacional de Apoyo Directo a los más Pobres según Pliego, al Primer Semestre 2015</t>
  </si>
  <si>
    <t>Ejecución Financiera del Programa Presupuestal Programa Nacional de Apoyo Directo a los más Pobres según Principales Productos, al Primer Semestre 2015</t>
  </si>
  <si>
    <t>Hogares con gestantes, niños, adolescentes y jóvenes hasta 19 años en situación de pobreza reciben incentivos monetarios por cumplir corresponsabilidades con orientación y acompañamiento</t>
  </si>
  <si>
    <t>Ejecución Financiera del Programa Presupuestal Programa Nacional de Apoyo Directo a los más Pobres según Principales Actividades, al Primer Semestre 2015</t>
  </si>
  <si>
    <t>Verificación el cumplimiento de corresponsabilidades</t>
  </si>
  <si>
    <t>Incorporación de hogares y mantenimiento del padrón de hogares usuarios en situación de pobreza</t>
  </si>
  <si>
    <t>Acompañamiento de los hogares adscritos para informarlos y orientarlos en el cumplimiento de sus corresponsabilidades</t>
  </si>
  <si>
    <t>Entrega de incentivos monetarios condicionados a hogares usuarios en situación de pobreza</t>
  </si>
  <si>
    <t>Entrega de incentivos monetarios condicionados a estudiantes de hogares usuarios</t>
  </si>
  <si>
    <t>Estudiantes</t>
  </si>
  <si>
    <t>Monto Ejecutado y Porcentaje de Ejecución Financiera del Programa Presupuestal Programa Nacional de Apoyo Directo a los más Pobres según Departamento, al Primer Semestre 2015</t>
  </si>
  <si>
    <t>Alerta de Niveles Bajos en la Ejecución Financiera (menor a 37.5%) para Principales Productos del Programa Presupuestal Programa Nacional de Apoyo Directo a los más Pobres, al Primer Semestre 2015</t>
  </si>
  <si>
    <t>Ejecución Financiera del Programa Presupuestal Prevención y Tratamiento del Consumo De Drogas según Departamento, al Primer Semestre 2015</t>
  </si>
  <si>
    <t>Ejecución Financiera del Programa Presupuestal Prevención y Tratamiento del Consumo De Drogas según Pliego, al Primer Semestre 2015</t>
  </si>
  <si>
    <t>Ejecución Financiera del Programa Presupuestal Prevención y Tratamiento del Consumo De Drogas según Principales Productos, al Primer Semestre 2015</t>
  </si>
  <si>
    <t>Población general atendida en adicciones por consumo de drogas</t>
  </si>
  <si>
    <t>Comunidad organizada para prevenir el consumo de drogas y otros problemas psicosociales</t>
  </si>
  <si>
    <t>Población desarrolla competencias para la prevención del consumo de drogas</t>
  </si>
  <si>
    <t>Población atendida en adicciones por consumo de drogas</t>
  </si>
  <si>
    <t>Ejecución Financiera del Programa Presupuestal Prevención y Tratamiento del Consumo De Drogas según Principales Actividades, al Primer Semestre 2015</t>
  </si>
  <si>
    <t>Transferencia de recursos para la ejecución de proyectos de inversión</t>
  </si>
  <si>
    <t>Transferencia de recursos para la ejecución de actividades</t>
  </si>
  <si>
    <t>Atención terapéutica en modalidad ambulatoria, de día y residencial para consumidores y dependientes a drogas</t>
  </si>
  <si>
    <t>Intervención comunitaria para la prevención del consumo de drogas y otros problemas psicosociales</t>
  </si>
  <si>
    <t>Servicio de orientación y consejería habla franco</t>
  </si>
  <si>
    <t>Difusión de contenidos preventivos del consumo de drogas en zonas urbanas y rurales</t>
  </si>
  <si>
    <t>Prevención del consumo de drogas en el ámbito familiar</t>
  </si>
  <si>
    <t>Prevención del consumo de drogas en el ámbito educativo</t>
  </si>
  <si>
    <t>Prevención del consumo de drogas en el ámbito comunitario</t>
  </si>
  <si>
    <t>Atención terapéutica en los establecimientos penitenciarios y centros de medio libre</t>
  </si>
  <si>
    <t>Atención terapéutica en los centros juveniles de diagnóstico y rehabilitación y servicios de orientación al adolescente (SOA)</t>
  </si>
  <si>
    <t>Atención de personas afectadas por hechos de violencia familiar asociadas al consumo de drogas</t>
  </si>
  <si>
    <t>Transferencia</t>
  </si>
  <si>
    <t>Transferencias Financieras entre Unidades del Gobierno en el marco del Programa Presupuestal Prevención y Tratamiento del Consumo De Drogas según Productos, al Primer Semestre 2015</t>
  </si>
  <si>
    <t>DEVIDA</t>
  </si>
  <si>
    <t>Transferencias Financieras entre Unidades del Gobierno en el marco del Programa Presupuestal Prevención y Tratamiento del Consumo De Drogas según Actividades, al Primer Semestre 2015</t>
  </si>
  <si>
    <t>Monto Ejecutado y Porcentaje de Ejecución Financiera del Programa Presupuestal Prevención y Tratamiento del Consumo De Drogas según Departamento, al Primer Semestre 2015</t>
  </si>
  <si>
    <t>Alerta de Niveles Bajos en la Ejecución Financiera (menor a 37.5%) para Principales Productos del Programa Presupuestal Prevención y Tratamiento del Consumo De Drogas, al Primer Semestre 2015</t>
  </si>
  <si>
    <t>Ejecución Financiera del Programa Presupuestal Conservación de la Diversidad Biológica y Aprovechamiento Sostenible de los Recursos Naturales en Área Natural Protegida según Departamento, al Primer Semestre 2015</t>
  </si>
  <si>
    <t>Ejecución Financiera del Programa Presupuestal Conservación de la Diversidad Biológica y Aprovechamiento Sostenible de los Recursos Naturales en Área Natural Protegida según Pliego, al Primer Semestre 2015</t>
  </si>
  <si>
    <t>Ejecución Financiera del Programa Presupuestal Conservación de la Diversidad Biológica y Aprovechamiento Sostenible de los Recursos Naturales en Área Natural Protegida según Principales Productos, al Primer Semestre 2015</t>
  </si>
  <si>
    <t>Áreas naturales protegidas con saneamiento físico y legal</t>
  </si>
  <si>
    <t>Áreas naturales protegidas con control y vigilancia permanente</t>
  </si>
  <si>
    <t>Agentes con derechos para el aprovechamiento sostenible de recursos naturales</t>
  </si>
  <si>
    <t>Restauración de áreas degradadas</t>
  </si>
  <si>
    <t>Representatividad de ecosistemas en el sistema de áreas naturales protegidas mejorada</t>
  </si>
  <si>
    <t>Área protegida</t>
  </si>
  <si>
    <t>Hectárea controlada</t>
  </si>
  <si>
    <t>Agente</t>
  </si>
  <si>
    <t>Ejecución Financiera del Programa Presupuestal Conservación de la Diversidad Biológica y Aprovechamiento Sostenible de los Recursos Naturales en Área Natural Protegida según Principales Actividades, al Primer Semestre 2015</t>
  </si>
  <si>
    <t>Gestión de la defensa legal del área natural protegida</t>
  </si>
  <si>
    <t>Instrumentos de planificación y desarrollo en áreas naturales protegidas elaborados</t>
  </si>
  <si>
    <t>Saneamiento físico y legal de áreas naturales protegidas</t>
  </si>
  <si>
    <t>Patrullaje y vigilancia para la protección de áreas naturales</t>
  </si>
  <si>
    <t>Operación y mantenimiento de infraestructura</t>
  </si>
  <si>
    <t>Vigilancia participativa</t>
  </si>
  <si>
    <t>Monitoreo y seguimiento de los derechos otorgados</t>
  </si>
  <si>
    <t>Otorgamiento y renovación de derechos para el aprovechamiento de recursos renovables en áreas naturales protegidas</t>
  </si>
  <si>
    <t>Otorgamiento y renovación de derechos para el aprovechamiento del recurso paisaje en áreas naturales protegidas</t>
  </si>
  <si>
    <t>Reforestación y otras estrategias para la restauración de ámbitos degradados en ANP</t>
  </si>
  <si>
    <t>Evaluación de zonas degradadas en proceso de restauración</t>
  </si>
  <si>
    <t>Propuestas de creación y/o categorización de áreas naturales protegidas elaboradas</t>
  </si>
  <si>
    <t>Plan</t>
  </si>
  <si>
    <t>Patrullaje</t>
  </si>
  <si>
    <t>Monto Ejecutado y Porcentaje de Ejecución Financiera del Programa Presupuestal Conservación de la Diversidad Biológica y Aprovechamiento Sostenible de los Recursos Naturales en Área Natural Protegida según Departamento, al Primer Semestre 2015</t>
  </si>
  <si>
    <t>Alerta de Niveles Bajos en la Ejecución Financiera (menor a 37.5%) para Principales Productos del Programa Presupuestal Conservación de la Diversidad Biológica y Aprovechamiento Sostenible de los Recursos Naturales en Área Natural Protegida, al Primer Semestre 2015</t>
  </si>
  <si>
    <t>Ejecución Financiera del Programa Presupuestal Acceso de la Población a la Propiedad Predial Formalizada según Departamento, al Primer Semestre 2015</t>
  </si>
  <si>
    <t>Ejecución Financiera del Programa Presupuestal Acceso de la Población a la Propiedad Predial Formalizada según Pliego, al Primer Semestre 2015</t>
  </si>
  <si>
    <t>Ejecución Financiera del Programa Presupuestal Acceso de la Población a la Propiedad Predial Formalizada según Principales Productos, al Primer Semestre 2015</t>
  </si>
  <si>
    <t>Predios urbanos formalizados</t>
  </si>
  <si>
    <t>Predio catastral generado con fines de formalización</t>
  </si>
  <si>
    <t>Título</t>
  </si>
  <si>
    <t>Unidad catastral</t>
  </si>
  <si>
    <t>Ejecución Financiera del Programa Presupuestal Acceso de la Población a la Propiedad Predial Formalizada según Principales Actividades, al Primer Semestre 2015</t>
  </si>
  <si>
    <t>Difusión de los beneficios de la formalización y titulación de predios</t>
  </si>
  <si>
    <t>Capacitación y asistencia técnica en formalización a las municipalidades provinciales</t>
  </si>
  <si>
    <t>Formalización -Titulación masiva de predios</t>
  </si>
  <si>
    <t>Formalización de programas de vivienda y urbanizaciones populares</t>
  </si>
  <si>
    <t>Formalización de lotes suspendidos</t>
  </si>
  <si>
    <t>Formalización de lotes en litigio</t>
  </si>
  <si>
    <t>Administración y mantenimiento de la información catastral de la propiedad predial</t>
  </si>
  <si>
    <t>Generación de base de datos catastral predial urbana</t>
  </si>
  <si>
    <t>Caso notificado / Confirmación</t>
  </si>
  <si>
    <t>Gobierno local</t>
  </si>
  <si>
    <t>Ficha catastral</t>
  </si>
  <si>
    <t>Monto Ejecutado y Porcentaje de Ejecución Financiera del Programa Presupuestal Acceso de la Población a la Propiedad Predial Formalizada según Departamento, al Primer Semestre 2015</t>
  </si>
  <si>
    <t>Alerta de Niveles Bajos en la Ejecución Financiera (menor a 37.5%) para Principales Productos del Programa Presupuestal Acceso de la Población a la Propiedad Predial Formalizada, al Primer Semestre 2015</t>
  </si>
  <si>
    <t>Ejecución Financiera del Programa Presupuestal Bono Familiar Habitacional según Departamento, al Primer Semestre 2015</t>
  </si>
  <si>
    <t>Ejecución Financiera del Programa Presupuestal Bono Familiar Habitacional según Pliego, al Primer Semestre 2015</t>
  </si>
  <si>
    <t>Ejecución Financiera del Programa Presupuestal Bono Familiar Habitacional según Principales Productos, al Primer Semestre 2015</t>
  </si>
  <si>
    <t>Familias de bajos recursos aptas, para acceder a vivienda de interés social en condiciones adecuadas</t>
  </si>
  <si>
    <t>Ejecución Financiera del Programa Presupuestal Bono Familiar Habitacional según Principales Actividades, al Primer Semestre 2015</t>
  </si>
  <si>
    <t>Asignación del bono familiar habitacional para vivienda nueva</t>
  </si>
  <si>
    <t>Asignación del bono familiar habitacional para mejoramiento de vivienda</t>
  </si>
  <si>
    <t>Asignación del bono familiar habitacional para construcción en sitio propio</t>
  </si>
  <si>
    <t>Registro, evaluación y sistematización de la oferta de vivienda de interés social</t>
  </si>
  <si>
    <t>Organización y movilización de familias involucradas en proyectos de viviendas de interés social</t>
  </si>
  <si>
    <t>Bonos</t>
  </si>
  <si>
    <t>Monto Ejecutado y Porcentaje de Ejecución Financiera del Programa Presupuestal Bono Familiar Habitacional según Departamento, al Primer Semestre 2015</t>
  </si>
  <si>
    <t>Alerta de Niveles Bajos en la Ejecución Financiera (menor a 37.5%) para Principales Productos del Programa Presupuestal Bono Familiar Habitacional, al Primer Semestre 2015</t>
  </si>
  <si>
    <t>Ejecución Financiera del Programa Presupuestal Generación del Suelo Urbano según Departamento, al Primer Semestre 2015</t>
  </si>
  <si>
    <t>Ejecución Financiera del Programa Presupuestal Generación del Suelo Urbano según Pliego, al Primer Semestre 2015</t>
  </si>
  <si>
    <t>Ejecución Financiera del Programa Presupuestal Generación del Suelo Urbano según Principales Productos, al Primer Semestre 2015</t>
  </si>
  <si>
    <t>Suelo habilitado para vivienda social y sus servicios complementarios</t>
  </si>
  <si>
    <t>Suelo recuperado para vivienda social y sus servicios complementarios</t>
  </si>
  <si>
    <t>Ejecución Financiera del Programa Presupuestal Generación del Suelo Urbano según Principales Actividades, al Primer Semestre 2015</t>
  </si>
  <si>
    <t>Identificación y evaluación de suelos para disponibilidad de terrenos</t>
  </si>
  <si>
    <t>Saneamiento y valoración de terrenos</t>
  </si>
  <si>
    <t>Desarrollo de perfiles inmobiliarios y estudios</t>
  </si>
  <si>
    <t>Comercialización de macrolotes y/o terrenos eriazos condicionados a habilitación y edificación</t>
  </si>
  <si>
    <t>Identificación y/o saneamientos y/o valoración de áreas de atención especial</t>
  </si>
  <si>
    <t>Elaboración y/o evaluación de iniciativas y lineamientos básicos orientadores para la recuperación de suelo urbano</t>
  </si>
  <si>
    <t>Promoción para la constitución de unidades de gestión</t>
  </si>
  <si>
    <t>Promoción</t>
  </si>
  <si>
    <t>Monto Ejecutado y Porcentaje de Ejecución Financiera del Programa Presupuestal Generación del Suelo Urbano según Departamento, al Primer Semestre 2015</t>
  </si>
  <si>
    <t>Alerta de Niveles Bajos en la Ejecución Financiera (menor a 37.5%) para Principales Productos del Programa Presupuestal Generación del Suelo Urbano, al Primer Semestre 2015</t>
  </si>
  <si>
    <t>Ejecución Financiera del Programa Presupuestal Reducción del Costo, Tiempo e Inseguridad Vial en el Sistema de Transporte Terrestre según Departamento, al Primer Semestre 2015</t>
  </si>
  <si>
    <t>Ejecución Financiera del Programa Presupuestal Reducción del Costo, Tiempo e Inseguridad Vial en el Sistema de Transporte Terrestre según Pliego, al Primer Semestre 2015</t>
  </si>
  <si>
    <t>Ejecución Financiera del Programa Presupuestal Reducción del Costo, Tiempo e Inseguridad Vial en el Sistema de Transporte Terrestre según Principales Productos, al Primer Semestre 2015</t>
  </si>
  <si>
    <t>Camino nacional con mantenimiento vial</t>
  </si>
  <si>
    <t>Camino departamental con mantenimiento vial</t>
  </si>
  <si>
    <t>Camino vecinal con mantenimiento vial</t>
  </si>
  <si>
    <t>Camino de herradura con mantenimiento vial</t>
  </si>
  <si>
    <t>Usuario de la vía con mayor conocimiento de seguridad vial</t>
  </si>
  <si>
    <t>Vehículo habilitado para el servicio de transporte de personas y mercancías</t>
  </si>
  <si>
    <t>Transportista que presta servicio de transporte terrestre y entidades complementarias autorizados</t>
  </si>
  <si>
    <t>Servicios de transporte terrestre y complementarios fiscalizados</t>
  </si>
  <si>
    <t>Persona autorizada para conducir vehículos automotores</t>
  </si>
  <si>
    <t>Red vial auditada o inspeccionada en seguridad vial</t>
  </si>
  <si>
    <t>Plataforma logística</t>
  </si>
  <si>
    <t>Kilometro</t>
  </si>
  <si>
    <t>Transportista</t>
  </si>
  <si>
    <t>Intervención</t>
  </si>
  <si>
    <t>Licencia otorgada</t>
  </si>
  <si>
    <t>Ejecución Financiera del Programa Presupuestal Reducción del Costo, Tiempo e Inseguridad Vial en el Sistema de Transporte Terrestre según Principales Actividades, al Primer Semestre 2015</t>
  </si>
  <si>
    <t>Elaboración y/o actualización de normas legales administrativas y técnicas de infraestructura vial</t>
  </si>
  <si>
    <t>Elaboración y/o actualización de normas legales administrativas y técnicas de transporte y tránsito terrestre</t>
  </si>
  <si>
    <t>Transferencias financieras para el mantenimiento de caminos vecinales</t>
  </si>
  <si>
    <t>Transferencias financieras para proyectos de inversión pública de infraestructura vial en caminos vecinales</t>
  </si>
  <si>
    <t>Maquinaria y equipo para infraestructura vial</t>
  </si>
  <si>
    <t>fortalecimiento institucional para la gestión vial descentralizada</t>
  </si>
  <si>
    <t>Conservación por niveles de servicio de la red pavimentada y no pavimentada</t>
  </si>
  <si>
    <t>Mantenimiento periódico de la red vial nacional pavimentada</t>
  </si>
  <si>
    <t>Mantenimiento rutinario red vial nacional pavimentada</t>
  </si>
  <si>
    <t>Mantenimiento rutinario red vial nacional no pavimentada</t>
  </si>
  <si>
    <t>Prevención y Atención de emergencias viales</t>
  </si>
  <si>
    <t>Conservación vial por niveles de servicio de la red concesionada</t>
  </si>
  <si>
    <t>Estudio de tráfico anual</t>
  </si>
  <si>
    <t>Control del cumplimiento de normas de gestión y desarrollo de infraestructura vial</t>
  </si>
  <si>
    <t>Estudios básicos de ingeniería</t>
  </si>
  <si>
    <t>Funcionamiento de unidades de peajes</t>
  </si>
  <si>
    <t>Inventario vial de carácter básico</t>
  </si>
  <si>
    <t>Mantenimiento periódico de la red vial departamental pavimentada</t>
  </si>
  <si>
    <t>Mantenimiento rutinario de la red vial departamental pavimentada</t>
  </si>
  <si>
    <t>Mantenimiento rutinario de la red vial departamental no pavimentada</t>
  </si>
  <si>
    <t>Mantenimiento periódico de la red vial departamental no pavimentada</t>
  </si>
  <si>
    <t>Mantenimiento de puentes</t>
  </si>
  <si>
    <t>Mantenimiento rutinario de caminos vecinales no pavimentados</t>
  </si>
  <si>
    <t>Mantenimiento periódico de caminos vecinales no pavimentados</t>
  </si>
  <si>
    <t>Mantenimiento rutinario de caminos vecinales pavimentados</t>
  </si>
  <si>
    <t>Mantenimiento periódico de caminos vecinales pavimentados</t>
  </si>
  <si>
    <t>Fiscalización al servicio de transporte terrestre de personas</t>
  </si>
  <si>
    <t>Fiscalización al servicio de transporte terrestre de mercancías</t>
  </si>
  <si>
    <t>Fiscalización al servicio de transporte terrestre de mercancías y personas controlado por peso y dimensiones en la red vial nacional</t>
  </si>
  <si>
    <t>Fiscalización a las entidades de infraestructura complementaria de transporte terrestre</t>
  </si>
  <si>
    <t>Fiscalización a las entidades de servicios complementarios de transporte terrestre</t>
  </si>
  <si>
    <t>Procedimiento sancionador al servicio de transporte terrestre de personas, mercancías, tránsito y servicios complementarios</t>
  </si>
  <si>
    <t>Capacitación preventiva a transportistas, conductores y entidades prestadoras de servicios complementarios</t>
  </si>
  <si>
    <t>Fiscalización del tránsito a vehículos de transporte terrestre</t>
  </si>
  <si>
    <t>Emisión de licencias de conducir de clase A</t>
  </si>
  <si>
    <t>Emisión de licencias de conducir de vehículos menores</t>
  </si>
  <si>
    <t>Maquinaria</t>
  </si>
  <si>
    <t>Vehículo controlado</t>
  </si>
  <si>
    <t>Puente</t>
  </si>
  <si>
    <t>Resolución notificada</t>
  </si>
  <si>
    <t>Transferencias Financieras entre Unidades del Gobierno en el marco del Programa Presupuestal Reducción del Costo, Tiempo e Inseguridad Vial en el Sistema de Transporte Terrestre según Productos, al Primer Semestre 2015</t>
  </si>
  <si>
    <t>Huancayo</t>
  </si>
  <si>
    <t>Abancay</t>
  </si>
  <si>
    <t>Huamanga</t>
  </si>
  <si>
    <t>Atalaya</t>
  </si>
  <si>
    <t>Ayabaca</t>
  </si>
  <si>
    <t>Acobamba</t>
  </si>
  <si>
    <t>Ambo</t>
  </si>
  <si>
    <t>Ascope</t>
  </si>
  <si>
    <t>Alto Amazonas</t>
  </si>
  <si>
    <t>Cangallo</t>
  </si>
  <si>
    <t>Cajabamba</t>
  </si>
  <si>
    <t>Concepción</t>
  </si>
  <si>
    <t>Camaná</t>
  </si>
  <si>
    <t>Andahuaylas</t>
  </si>
  <si>
    <t>Huancabamba</t>
  </si>
  <si>
    <t>Oxapampa</t>
  </si>
  <si>
    <t>Angaraes</t>
  </si>
  <si>
    <t>Celendín</t>
  </si>
  <si>
    <t>Chepén</t>
  </si>
  <si>
    <t>Chota</t>
  </si>
  <si>
    <t>Huanta</t>
  </si>
  <si>
    <t>Castrovirreyna</t>
  </si>
  <si>
    <t>Bolognesi</t>
  </si>
  <si>
    <t>Luya</t>
  </si>
  <si>
    <t>La Mar</t>
  </si>
  <si>
    <t>Cotabambas</t>
  </si>
  <si>
    <t>Churcampa</t>
  </si>
  <si>
    <t>Canas</t>
  </si>
  <si>
    <t>Caylloma</t>
  </si>
  <si>
    <t>Leoncio Prado</t>
  </si>
  <si>
    <t>Satipo</t>
  </si>
  <si>
    <t>Mariscal Cáceres</t>
  </si>
  <si>
    <t>Canchis</t>
  </si>
  <si>
    <t>Tayacaja</t>
  </si>
  <si>
    <t>Parinacochas</t>
  </si>
  <si>
    <t>Páucar del Sara Sara</t>
  </si>
  <si>
    <t>Jaén</t>
  </si>
  <si>
    <t>Corongo</t>
  </si>
  <si>
    <t>Chupaca</t>
  </si>
  <si>
    <t>Huari</t>
  </si>
  <si>
    <t>Santiago de Chuco</t>
  </si>
  <si>
    <t>San Marcos</t>
  </si>
  <si>
    <t>Paruro</t>
  </si>
  <si>
    <t>Víctor Fajardo</t>
  </si>
  <si>
    <t>Gran Chimú</t>
  </si>
  <si>
    <t>San Pablo</t>
  </si>
  <si>
    <t>Santa Cruz</t>
  </si>
  <si>
    <t>Recuay</t>
  </si>
  <si>
    <t>Santa</t>
  </si>
  <si>
    <t>Sihuas</t>
  </si>
  <si>
    <t>Yungay</t>
  </si>
  <si>
    <t>Aija</t>
  </si>
  <si>
    <t>Padre Abad</t>
  </si>
  <si>
    <t>Bongara</t>
  </si>
  <si>
    <t>Dos de Mayo</t>
  </si>
  <si>
    <t>Anta</t>
  </si>
  <si>
    <t>Palpa</t>
  </si>
  <si>
    <t>Jauja</t>
  </si>
  <si>
    <t>El Collao</t>
  </si>
  <si>
    <t>Huamalíes</t>
  </si>
  <si>
    <t>Carhuaz</t>
  </si>
  <si>
    <t>Picota</t>
  </si>
  <si>
    <t>Yauli</t>
  </si>
  <si>
    <t>Casma</t>
  </si>
  <si>
    <t>Sucre</t>
  </si>
  <si>
    <t>San Ignacio</t>
  </si>
  <si>
    <t>Vilcas Huamán</t>
  </si>
  <si>
    <t>San Miguel</t>
  </si>
  <si>
    <t>Paucartambo</t>
  </si>
  <si>
    <t>Pomabamba</t>
  </si>
  <si>
    <t>Antabamba</t>
  </si>
  <si>
    <t>Aymaraes</t>
  </si>
  <si>
    <t>Chanchamayo</t>
  </si>
  <si>
    <t>MUNICIPALIDAD PROVINCIAL DE HUANCAYO</t>
  </si>
  <si>
    <t>MUNICIPALIDAD DISTRITAL DE CUENCA</t>
  </si>
  <si>
    <t>MUNICIPALIDAD DISTRITAL DE SAN PEDRO DE CACHORA</t>
  </si>
  <si>
    <t>MUNICIPALIDAD DISTRITAL DE SANTA MARIA DEL VALLE</t>
  </si>
  <si>
    <t>MUNICIPALIDAD DISTRITAL DE SOCOS</t>
  </si>
  <si>
    <t>MUNICIPALIDAD DISTRITAL DE CULLHUAS</t>
  </si>
  <si>
    <t>MUNICIPALIDAD DISTRITAL DE VINCHOS</t>
  </si>
  <si>
    <t>MUNICIPALIDAD DISTRITAL DE ASCENSION</t>
  </si>
  <si>
    <t>MUNICIPALIDAD DISTRITAL DE HUASICANCHA</t>
  </si>
  <si>
    <t>MUNICIPALIDAD PROVINCIAL DE ATALAYA -RAYMONDI</t>
  </si>
  <si>
    <t>MUNICIPALIDAD PROVINCIAL DE AYABACA</t>
  </si>
  <si>
    <t>MUNICIPALIDAD PROVINCIAL DE ACOBAMBA</t>
  </si>
  <si>
    <t>MUNICIPALIDAD PROVINCIAL DE AMBO</t>
  </si>
  <si>
    <t>MUNICIPALIDAD PROVINCIAL DE ASCOPE</t>
  </si>
  <si>
    <t>MUNICIPALIDAD PROVINCIAL DE ALTO AMAZONAS -YURIMAGUAS</t>
  </si>
  <si>
    <t>MUNICIPALIDAD PROVINCIAL DE CANGALLO</t>
  </si>
  <si>
    <t>MUNICIPALIDAD DISTRITAL DE CHUSCHI</t>
  </si>
  <si>
    <t>MUNICIPALIDAD DISTRITAL DE ANTA</t>
  </si>
  <si>
    <t>MUNICIPALIDAD DISTRITAL DE CONDEBAMBA</t>
  </si>
  <si>
    <t>MUNICIPALIDAD DISTRITAL DE ANDAMARCA</t>
  </si>
  <si>
    <t>MUNICIPALIDAD DISTRITAL DE SITACOCHA</t>
  </si>
  <si>
    <t>MUNICIPALIDAD DISTRITAL DE MARISCAL CACERES</t>
  </si>
  <si>
    <t>MUNICIPALIDAD DISTRITAL DE COCHAS</t>
  </si>
  <si>
    <t>MUNICIPALIDAD DISTRITAL DE OCOÑA</t>
  </si>
  <si>
    <t>MUNICIPALIDAD DISTRITAL DE POMACOCHA</t>
  </si>
  <si>
    <t>MUNICIPALIDAD DISTRITAL DE ROSARIO</t>
  </si>
  <si>
    <t>MUNICIPALIDAD DISTRITAL DE MARISCAL CASTILLA</t>
  </si>
  <si>
    <t>MUNICIPALIDAD DISTRITAL DE KAQUIABAMBA</t>
  </si>
  <si>
    <t>MUNICIPALIDAD PROVINCIAL DE HUANCABAMBA</t>
  </si>
  <si>
    <t>MUNICIPALIDAD DISTRITAL DE CHONTABAMBA</t>
  </si>
  <si>
    <t>MUNICIPALIDAD DISTRITAL DE CALLANMARCA</t>
  </si>
  <si>
    <t>MUNICIPALIDAD DISTRITAL DE HUANCABAMBA</t>
  </si>
  <si>
    <t>MUNICIPALIDAD DISTRITAL DE PALCAZU</t>
  </si>
  <si>
    <t>MUNICIPALIDAD DISTRITAL DE CCOCHACCASA</t>
  </si>
  <si>
    <t>MUNICIPALIDAD DISTRITAL DE POZUZO</t>
  </si>
  <si>
    <t>MUNICIPALIDAD DISTRITAL DE VILLA RICA</t>
  </si>
  <si>
    <t>MUNICIPALIDAD DISTRITAL DE JULCAMARCA</t>
  </si>
  <si>
    <t>MUNICIPALIDAD DISTRITAL DE SUCRE</t>
  </si>
  <si>
    <t>MUNICIPALIDAD PROVINCIAL DE CHEPEN</t>
  </si>
  <si>
    <t>MUNICIPALIDAD PROVINCIAL DE CHOTA</t>
  </si>
  <si>
    <t>MUNICIPALIDAD DISTRITAL DE HUAMANGUILLA</t>
  </si>
  <si>
    <t>MUNICIPALIDAD DISTRITAL DE SIVIA</t>
  </si>
  <si>
    <t>MUNICIPALIDAD DISTRITAL DE SAN JUAN</t>
  </si>
  <si>
    <t>MUNICIPALIDAD PROVINCIAL DE BOLOGNESI -CHIQUIAN</t>
  </si>
  <si>
    <t>MUNICIPALIDAD PROVINCIAL DE LUYA -LAMUD</t>
  </si>
  <si>
    <t>MUNICIPALIDAD DISTRITAL DE ANCO</t>
  </si>
  <si>
    <t>MUNICIPALIDAD DISTRITAL DE COYLLURQUI</t>
  </si>
  <si>
    <t>MUNICIPALIDAD DISTRITAL DE CHINCHIHUASI</t>
  </si>
  <si>
    <t>MUNICIPALIDAD DISTRITAL DE LANGUI</t>
  </si>
  <si>
    <t>MUNICIPALIDAD DISTRITAL DE SIBAYO</t>
  </si>
  <si>
    <t>MUNICIPALIDAD PROVINCIAL DE LEONCIO PRADO -RUPA-RUPA</t>
  </si>
  <si>
    <t>MUNICIPALIDAD PROVINCIAL DE SATIPO</t>
  </si>
  <si>
    <t>MUNICIPALIDAD PROVINCIAL DE MARISCAL CACERES -JUANJUI</t>
  </si>
  <si>
    <t>MUNICIPALIDAD DISTRITAL DE MARANGANI</t>
  </si>
  <si>
    <t>MUNICIPALIDAD DISTRITAL DE SAN PEDRO</t>
  </si>
  <si>
    <t>MUNICIPALIDAD PROVINCIAL DE TAYACAJA -PAMPAS</t>
  </si>
  <si>
    <t>MUNICIPALIDAD PROVINCIAL DE PARINACOCHAS -CORACORA</t>
  </si>
  <si>
    <t>MUNICIPALIDAD DISTRITAL DE SURCUBAMBA</t>
  </si>
  <si>
    <t>MUNICIPALIDAD DISTRITAL DE LAMPA</t>
  </si>
  <si>
    <t>MUNICIPALIDAD DISTRITAL DE OYOLO</t>
  </si>
  <si>
    <t>MUNICIPALIDAD DISTRITAL DE LAS PIRIAS</t>
  </si>
  <si>
    <t>MUNICIPALIDAD DISTRITAL DE SAN JOSE DE USHUA</t>
  </si>
  <si>
    <t>MUNICIPALIDAD DISTRITAL DE SARA SARA</t>
  </si>
  <si>
    <t>MUNICIPALIDAD PROVINCIAL DE CORONGO</t>
  </si>
  <si>
    <t>MUNICIPALIDAD PROVINCIAL DE CHUPACA</t>
  </si>
  <si>
    <t>MUNICIPALIDAD DISTRITAL DE AHUAC</t>
  </si>
  <si>
    <t>MUNICIPALIDAD DISTRITAL DE LA BANDA DE SHILCAYO</t>
  </si>
  <si>
    <t>MUNICIPALIDAD PROVINCIAL DE HUARI</t>
  </si>
  <si>
    <t>MUNICIPALIDAD PROVINCIAL DE SANTIAGO DE CHUCO</t>
  </si>
  <si>
    <t>MUNICIPALIDAD PROVINCIAL DE SAN MARCOS -PEDRO GALVEZ</t>
  </si>
  <si>
    <t>MUNICIPALIDAD DISTRITAL DE CHANCAY</t>
  </si>
  <si>
    <t>MUNICIPALIDAD DISTRITAL DE GREGORIO PITA</t>
  </si>
  <si>
    <t>MUNICIPALIDAD DISTRITAL DE JOSE SABOGAL</t>
  </si>
  <si>
    <t>MUNICIPALIDAD DISTRITAL DE YAURISQUE</t>
  </si>
  <si>
    <t>MUNICIPALIDAD DISTRITAL DE HUAYA</t>
  </si>
  <si>
    <t>MUNICIPALIDAD PROVINCIAL DE GRAN CHIMU -CASCAS</t>
  </si>
  <si>
    <t>MUNICIPALIDAD DISTRITAL DE SAN BERNARDINO</t>
  </si>
  <si>
    <t>MUNICIPALIDAD DISTRITAL DE CHANCAYBAÑOS</t>
  </si>
  <si>
    <t>MUNICIPALIDAD PROVINCIAL DE RECUAY</t>
  </si>
  <si>
    <t>MUNICIPALIDAD PROVINCIAL DE SANTA -CHIMBOTE</t>
  </si>
  <si>
    <t>MUNICIPALIDAD DISTRITAL DE RAGASH</t>
  </si>
  <si>
    <t>MUNICIPALIDAD DISTRITAL DE QUILLO</t>
  </si>
  <si>
    <t>MUNICIPALIDAD DISTRITAL DE YANAMA</t>
  </si>
  <si>
    <t>PROVIAS NACIONAL</t>
  </si>
  <si>
    <t>MUNICIPALIDAD PROVINCIAL DE ABANCAY</t>
  </si>
  <si>
    <t>MUNICIPALIDAD PROVINCIAL DE HUANUCO</t>
  </si>
  <si>
    <t>MUNICIPALIDAD PROVINCIAL DE CONCEPCION</t>
  </si>
  <si>
    <t>MUNICIPALIDAD DISTRITAL DE CORIS</t>
  </si>
  <si>
    <t>MUNICIPALIDAD DISTRITAL DE CACHACHI</t>
  </si>
  <si>
    <t>MUNICIPALIDAD PROVINCIAL DE PADRE ABAD</t>
  </si>
  <si>
    <t>MUNICIPALIDAD PROVINCIAL DE BONGARA -JUMBILLA</t>
  </si>
  <si>
    <t>MUNICIPALIDAD PROVINCIAL DE DOS DE MAYO -LA UNION</t>
  </si>
  <si>
    <t>MUNICIPALIDAD DISTRITAL DE ANCAHUASI</t>
  </si>
  <si>
    <t>MUNICIPALIDAD DISTRITAL DE MARIAS</t>
  </si>
  <si>
    <t>MUNICIPALIDAD DISTRITAL DE SILLAPATA</t>
  </si>
  <si>
    <t>MUNICIPALIDAD PROVINCIAL DE PALPA</t>
  </si>
  <si>
    <t>MUNICIPALIDAD PROVINCIAL DE CASTROVIRREYNA</t>
  </si>
  <si>
    <t>MUNICIPALIDAD PROVINCIAL DE HUANTA</t>
  </si>
  <si>
    <t>MUNICIPALIDAD DISTRITAL DE MONOBAMBA</t>
  </si>
  <si>
    <t>MUNICIPALIDAD PROVINCIAL DE EL COLLAO -ILAVE</t>
  </si>
  <si>
    <t>MUNICIPALIDAD PROVINCIAL DE CAYLLOMA -CHIVAY</t>
  </si>
  <si>
    <t>MUNICIPALIDAD PROVINCIAL DE JUNIN</t>
  </si>
  <si>
    <t>MUNICIPALIDAD PROVINCIAL DE HUAMALIES -LLATA</t>
  </si>
  <si>
    <t>MUNICIPALIDAD PROVINCIAL DE CARHUAZ</t>
  </si>
  <si>
    <t>MUNICIPALIDAD DISTRITAL DE COVIRIALI</t>
  </si>
  <si>
    <t>MUNICIPALIDAD DISTRITAL DE COMBAPATA</t>
  </si>
  <si>
    <t>MUNICIPALIDAD PROVINCIAL DE PICOTA</t>
  </si>
  <si>
    <t>MUNICIPALIDAD DISTRITAL DE PALCAMAYO</t>
  </si>
  <si>
    <t>MUNICIPALIDAD PROVINCIAL DE YAULI -LA OROYA</t>
  </si>
  <si>
    <t>MUNICIPALIDAD PROVINCIAL DE CASMA</t>
  </si>
  <si>
    <t>MUNICIPALIDAD PROVINCIAL DE SUCRE -QUEROBAMBA</t>
  </si>
  <si>
    <t>MUNICIPALIDAD PROVINCIAL DE SAN IGNACIO</t>
  </si>
  <si>
    <t>MUNICIPALIDAD PROVINCIAL DE VILCAS HUAMAN</t>
  </si>
  <si>
    <t>MUNICIPALIDAD PROVINCIAL DE SAN MIGUEL</t>
  </si>
  <si>
    <t>MUNICIPALIDAD DISTRITAL DE COLQUEPATA</t>
  </si>
  <si>
    <t>MUNICIPALIDAD PROVINCIAL DE POMABAMBA</t>
  </si>
  <si>
    <t>MUNICIPALIDAD DISTRITAL DE CATAC</t>
  </si>
  <si>
    <t>MUNICIPALIDAD DISTRITAL DE HUANCARAMA</t>
  </si>
  <si>
    <t>MUNICIPALIDAD DISTRITAL DE EL ORO</t>
  </si>
  <si>
    <t>MUNICIPALIDAD DISTRITAL DE CAPAYA</t>
  </si>
  <si>
    <t>MUNICIPALIDAD DISTRITAL DE POCOHUANCA</t>
  </si>
  <si>
    <t>MUNICIPALIDAD PROVINCIAL DE CALLAO</t>
  </si>
  <si>
    <t>MUNICIPALIDAD DISTRITAL DE PICHANAQUI</t>
  </si>
  <si>
    <t>Transferencias Financieras entre Unidades del Gobierno en el marco del Programa Presupuestal Reducción del Costo, Tiempo e Inseguridad Vial en el Sistema de Transporte Terrestre según Actividades, al Primer Semestre 2015</t>
  </si>
  <si>
    <t>Mantenimiento de caminos de herradura</t>
  </si>
  <si>
    <t>Monto Ejecutado y Porcentaje de Ejecución Financiera del Programa Presupuestal Reducción del Costo, Tiempo e Inseguridad Vial en el Sistema de Transporte Terrestre según Departamento, al Primer Semestre 2015</t>
  </si>
  <si>
    <t>Alerta de Niveles Bajos en la Ejecución Financiera (menor a 37.5%) para Principales Productos del Programa Presupuestal Reducción del Costo, Tiempo e Inseguridad Vial en el Sistema de Transporte Terrestre, al Primer Semestre 2015</t>
  </si>
  <si>
    <t>Ejecución Financiera del Programa Presupuestal Optimización de la Política de Protección y Atención a las Comunidades Peruanas en el Exterior según Departamento, al Primer Semestre 2015</t>
  </si>
  <si>
    <t>Ejecución Financiera del Programa Presupuestal Optimización de la Política de Protección y Atención a las Comunidades Peruanas en el Exterior según Pliego, al Primer Semestre 2015</t>
  </si>
  <si>
    <t>Ejecución Financiera del Programa Presupuestal Optimización de la Política de Protección y Atención a las Comunidades Peruanas en el Exterior según Principales Productos, al Primer Semestre 2015</t>
  </si>
  <si>
    <t>Personas reciben servicios consulares en el exterior</t>
  </si>
  <si>
    <t>Migrantes protegidos y asistidos</t>
  </si>
  <si>
    <t>Servicio</t>
  </si>
  <si>
    <t>Ejecución Financiera del Programa Presupuestal Optimización de la Política de Protección y Atención a las Comunidades Peruanas en el Exterior según Principales Actividades, al Primer Semestre 2015</t>
  </si>
  <si>
    <t>Atención de trámites consulares y difusión de derechos y deberes de los migrantes</t>
  </si>
  <si>
    <t>Dotación de ambientes y equipos a las oficinas consulares</t>
  </si>
  <si>
    <t>Negociación de acuerdos migratorios</t>
  </si>
  <si>
    <t>Asistencia legal y humanitaria</t>
  </si>
  <si>
    <t>Trámite</t>
  </si>
  <si>
    <t>Oficina</t>
  </si>
  <si>
    <t>Monto Ejecutado y Porcentaje de Ejecución Financiera del Programa Presupuestal Optimización de la Política de Protección y Atención a las Comunidades Peruanas en el Exterior según Departamento, al Primer Semestre 2015</t>
  </si>
  <si>
    <t>Alerta de Niveles Bajos en la Ejecución Financiera (menor a 37.5%) para Principales Productos del Programa Presupuestal Optimización de la Política de Protección y Atención a las Comunidades Peruanas en el Exterior, al Primer Semestre 2015</t>
  </si>
  <si>
    <t>Ejecución Financiera del Programa Presupuestal Aprovechamiento de las Oportunidades Comerciales Brindadas por los Principales Socios Comerciales del Perú según Departamento, al Primer Semestre 2015</t>
  </si>
  <si>
    <t>Ejecución Financiera del Programa Presupuestal Aprovechamiento de las Oportunidades Comerciales Brindadas por los Principales Socios Comerciales del Perú según Pliego, al Primer Semestre 2015</t>
  </si>
  <si>
    <t>Ejecución Financiera del Programa Presupuestal Aprovechamiento de las Oportunidades Comerciales Brindadas por los Principales Socios Comerciales del Perú según Principales Productos, al Primer Semestre 2015</t>
  </si>
  <si>
    <t>Actores del sector comercio exterior realizan operaciones a través de plataformas de servicios electrónicos</t>
  </si>
  <si>
    <t>Actores del sector comercio exterior disponen de información especializada</t>
  </si>
  <si>
    <t>Empresas acceden a servicios para mejorar su potencial exportador</t>
  </si>
  <si>
    <t>Operación realizada</t>
  </si>
  <si>
    <t>Empresa asesorada</t>
  </si>
  <si>
    <t>Ejecución Financiera del Programa Presupuestal Aprovechamiento de las Oportunidades Comerciales Brindadas por los Principales Socios Comerciales del Perú según Principales Actividades, al Primer Semestre 2015</t>
  </si>
  <si>
    <t>Gestión de las oficinas comerciales del Perú en el exterior</t>
  </si>
  <si>
    <t>Implementación de ventanilla única de comercio exterior</t>
  </si>
  <si>
    <t>Implementación de otros servicios o plataformas electrónicas</t>
  </si>
  <si>
    <t>Elaboración y difusión de información especializada</t>
  </si>
  <si>
    <t>Asistencia técnica a empresas priorizadas en gestión exportadora</t>
  </si>
  <si>
    <t>Promoción comercial a empresas priorizadas</t>
  </si>
  <si>
    <t>Monto Ejecutado y Porcentaje de Ejecución Financiera del Programa Presupuestal Aprovechamiento de las Oportunidades Comerciales Brindadas por los Principales Socios Comerciales del Perú según Departamento, al Primer Semestre 2015</t>
  </si>
  <si>
    <t>Alerta de Niveles Bajos en la Ejecución Financiera (menor a 37.5%) para Principales Productos del Programa Presupuestal Aprovechamiento de las Oportunidades Comerciales Brindadas por los Principales Socios Comerciales del Perú, al Primer Semestre 2015</t>
  </si>
  <si>
    <t>Ejecución Financiera del Programa Presupuestal Formación Universitaria de Pregrado según Departamento, al Primer Semestre 2015</t>
  </si>
  <si>
    <t>Ejecución Financiera del Programa Presupuestal Formación Universitaria de Pregrado según Pliego, al Primer Semestre 2015</t>
  </si>
  <si>
    <t>Ejecución Financiera del Programa Presupuestal Formación Universitaria de Pregrado según Principales Productos, al Primer Semestre 2015</t>
  </si>
  <si>
    <t>Universidades cuentan con un proceso de incorporación e integración de estudiantes efectivo</t>
  </si>
  <si>
    <t>Programa de fortalecimiento de capacidades y evaluación del desempeño docente</t>
  </si>
  <si>
    <t>Currículos de las carreras profesionales de pre-grado actualizados y articulados a los procesos productivos y sociales</t>
  </si>
  <si>
    <t>Dotación de aulas, laboratorios y bibliotecas para los estudiantes de pre-grado</t>
  </si>
  <si>
    <t>Gestión de la calidad de las carreras profesionales</t>
  </si>
  <si>
    <t>Docente</t>
  </si>
  <si>
    <t>Currículo</t>
  </si>
  <si>
    <t>Carreras profesionales</t>
  </si>
  <si>
    <t>Ejecución Financiera del Programa Presupuestal Formación Universitaria de Pregrado según Principales Actividades, al Primer Semestre 2015</t>
  </si>
  <si>
    <t>Desarrollo de la educación universitaria de pregrado</t>
  </si>
  <si>
    <t>Gestión administrativa para el apoyo a la actividad académica</t>
  </si>
  <si>
    <t>Servicio del comedor universitario</t>
  </si>
  <si>
    <t>Servicio médico al alumno</t>
  </si>
  <si>
    <t>Apoyo al alumno con residencia</t>
  </si>
  <si>
    <t>Servicio de transporte universitario</t>
  </si>
  <si>
    <t>Incorporación de nuevos estudiantes de acuerdo al perfil del ingresante</t>
  </si>
  <si>
    <t>Implementación de mecanismos de orientación, tutoría y a poyo académico para ingresantes</t>
  </si>
  <si>
    <t>Programa de fortalecimiento de capacidades de los docentes en metodologías, investigación y uso de tecnologías para la enseñanza</t>
  </si>
  <si>
    <t>Implementación de un sistema de Selección seguimiento y Evaluación docente</t>
  </si>
  <si>
    <t>Implementación de un programa de fomento para la investigación formativa, desarrollados por estudiantes y docentes de pre-grado</t>
  </si>
  <si>
    <t>Revisión y actualización periódica y oportuna de los currículos</t>
  </si>
  <si>
    <t>Dotación de infraestructura y equipamiento básico de aulas</t>
  </si>
  <si>
    <t>Dotación de laboratorios, equipos e insumos</t>
  </si>
  <si>
    <t>Dotación de bibliotecas actualizadas</t>
  </si>
  <si>
    <t>Evaluación y acreditación de carreras profesionales</t>
  </si>
  <si>
    <t>Programa de capacitación para los miembros de los comités de acreditación, docentes y administrativos de las carreras profesionales</t>
  </si>
  <si>
    <t>Alumno</t>
  </si>
  <si>
    <t>Ración</t>
  </si>
  <si>
    <t>Usuario</t>
  </si>
  <si>
    <t>Currícula</t>
  </si>
  <si>
    <t>Aula</t>
  </si>
  <si>
    <t>Laboratorio</t>
  </si>
  <si>
    <t>Biblioteca</t>
  </si>
  <si>
    <t>Carrera profesional</t>
  </si>
  <si>
    <t>Transferencias Financieras entre Unidades del Gobierno en el marco del Programa Presupuestal Formación Universitaria de Pregrado según Productos, al Primer Semestre 2015</t>
  </si>
  <si>
    <t>UNIVERSIDAD NACIONAL INTERCULTURAL DE LA SELVA CENTRAL JUAN SANTOS ATAHUALPA</t>
  </si>
  <si>
    <t>Transferencias Financieras entre Unidades del Gobierno en el marco del Programa Presupuestal Formación Universitaria de Pregrado según Actividades, al Primer Semestre 2015</t>
  </si>
  <si>
    <t>Monto Ejecutado y Porcentaje de Ejecución Financiera del Programa Presupuestal Formación Universitaria de Pregrado según Departamento, al Primer Semestre 2015</t>
  </si>
  <si>
    <t>Alerta de Niveles Bajos en la Ejecución Financiera (menor a 37.5%) para Principales Productos del Programa Presupuestal Formación Universitaria de Pregrado, al Primer Semestre 2015</t>
  </si>
  <si>
    <t>Ejecución Financiera del Programa Presupuestal Celeridad en los Procesos Judiciales de Familia según Departamento, al Primer Semestre 2015</t>
  </si>
  <si>
    <t>Ejecución Financiera del Programa Presupuestal Celeridad en los Procesos Judiciales de Familia según Pliego, al Primer Semestre 2015</t>
  </si>
  <si>
    <t>Ejecución Financiera del Programa Presupuestal Celeridad en los Procesos Judiciales de Familia según Principales Productos, al Primer Semestre 2015</t>
  </si>
  <si>
    <t>Proceso judicial tramitado y calificado</t>
  </si>
  <si>
    <t>Personal Judicial con Competencias Adecuadas</t>
  </si>
  <si>
    <t>Despachos Judiciales Debidamente Implementados</t>
  </si>
  <si>
    <t>Despacho Judicial</t>
  </si>
  <si>
    <t>Ejecución Financiera del Programa Presupuestal Celeridad en los Procesos Judiciales de Familia según Principales Actividades, al Primer Semestre 2015</t>
  </si>
  <si>
    <t>Mejoramiento de capacidad operativa de los equipos multidisciplinarios</t>
  </si>
  <si>
    <t>Actuaciones en los procesos judiciales</t>
  </si>
  <si>
    <t>Implementación de procedimientos operativos mejorados en mesa de partes</t>
  </si>
  <si>
    <t>Implementación de procedimientos mejorados en los equipos multidisciplinarios</t>
  </si>
  <si>
    <t>Fortalecimiento de capacidades a personal judicial</t>
  </si>
  <si>
    <t>Realización de eventos jurisdiccionales</t>
  </si>
  <si>
    <t>Implementación de procedimientos operativos mejorados en despachos</t>
  </si>
  <si>
    <t>Adecuación de Despachos Judiciales</t>
  </si>
  <si>
    <t>Mesa de partes</t>
  </si>
  <si>
    <t>Despacho judicial</t>
  </si>
  <si>
    <t>Monto Ejecutado y Porcentaje de Ejecución Financiera del Programa Presupuestal Celeridad en los Procesos Judiciales de Familia según Departamento, al Primer Semestre 2015</t>
  </si>
  <si>
    <t>Alerta de Niveles Bajos en la Ejecución Financiera (menor a 37.5%) para Principales Productos del Programa Presupuestal Celeridad en los Procesos Judiciales de Familia, al Primer Semestre 2015</t>
  </si>
  <si>
    <t>Ejecución Financiera del Programa Presupuestal Reducción de Vulnerabilidad y Atención de Emergencias por Desastres según Departamento, al Primer Semestre 2015</t>
  </si>
  <si>
    <t>Ejecución Financiera del Programa Presupuestal Reducción de Vulnerabilidad y Atención de Emergencias por Desastres según Pliego, al Primer Semestre 2015</t>
  </si>
  <si>
    <t>Ejecución Financiera del Programa Presupuestal Reducción de Vulnerabilidad y Atención de Emergencias por Desastres según Principales Productos, al Primer Semestre 2015</t>
  </si>
  <si>
    <t>Zonas geográficas monitoreadas y alertadas ante peligros hidrometeoro lógicos</t>
  </si>
  <si>
    <t>Población con prácticas seguras en salud frente a ocurrencia de peligros naturales</t>
  </si>
  <si>
    <t>Zonas costeras monitoreadas y alertadas ante peligro de tsunami</t>
  </si>
  <si>
    <t>Entidades con fortalecimiento de capacidades en manejo de desastres</t>
  </si>
  <si>
    <t>Entidades con capacidades para la preparación y monitoreo ante emergencias por desastres</t>
  </si>
  <si>
    <t>Entidades públicas con gestión de riesgo de desastre en sus procesos de planificación y administración para el desarrollo</t>
  </si>
  <si>
    <t>Entidades públicas con registros de Información para la gestión del riesgo de desastre</t>
  </si>
  <si>
    <t>Población recibe asistencia en situaciones de emergencias y desastres</t>
  </si>
  <si>
    <t>Zonas geográficas con información sobre peligros por sismos, volcanes y fallas</t>
  </si>
  <si>
    <t>Zonas geográficas con información sobre peligros por movimientos de masa</t>
  </si>
  <si>
    <t>Entidades informadas en forma permanente y con pronósticos frente al fenómeno el niño</t>
  </si>
  <si>
    <t>Población con capacidades de resistencia ante bajas temperaturas</t>
  </si>
  <si>
    <t>Municipios promueven la adecuada ocupación y uso del territorio frente al riesgo de desastres</t>
  </si>
  <si>
    <t>Comunidades con sistema de alerta temprana</t>
  </si>
  <si>
    <t>Servicios de salud con capacidades complementarias para la atención frente a emergencias y desastres</t>
  </si>
  <si>
    <t>Servicios esenciales seguros ante emergencias y desastres</t>
  </si>
  <si>
    <t>Población con medidas de protección física ante peligros hidrometereológicos</t>
  </si>
  <si>
    <t>Población con monitoreo, vigilancia y control de daños a la salud frente a emergencia y desastres</t>
  </si>
  <si>
    <t>Brigada</t>
  </si>
  <si>
    <t>Kit entregado</t>
  </si>
  <si>
    <t>Ejecución Financiera del Programa Presupuestal Reducción de Vulnerabilidad y Atención de Emergencias por Desastres según Principales Actividades, al Primer Semestre 2015</t>
  </si>
  <si>
    <t>Desarrollar capacidades en la gestión reactiva frente a emergencias y desastres</t>
  </si>
  <si>
    <t>Conformación e implementación de brigadas para la atención de emergencias</t>
  </si>
  <si>
    <t>Desarrollo de los centros de operación de emergencias</t>
  </si>
  <si>
    <t>Comunidades alejadas con módulos de conectividad para la alerta permanente</t>
  </si>
  <si>
    <t>Desarrollo de campañas y simulacros en gestión reactiva</t>
  </si>
  <si>
    <t>Desarrollo de capacidades y asistencia técnica en gestión del riesgo de desastres</t>
  </si>
  <si>
    <t>Monitoreo,supervisión y evaluación de productos y actividades en gestión de riesgo de desastres</t>
  </si>
  <si>
    <t>Desarrollo de instrumentos estratégicos para la gestión del riesgo de desastres</t>
  </si>
  <si>
    <t>Entrega adecuada y oportuna de bienes de ayuda humanitaria por parte de las entidades gubernamentales</t>
  </si>
  <si>
    <t>Afianzamiento del soporte infraestructural y de equipamiento para respuesta a desastres y emergencias</t>
  </si>
  <si>
    <t>Afianzamiento del soporte pedagógico para respuesta a desastres y emergencias</t>
  </si>
  <si>
    <t>Asistencia con insumos para la actividad agrícola</t>
  </si>
  <si>
    <t>Asistencia con insumos para la actividad pecuaria</t>
  </si>
  <si>
    <t>Establecer puentes aéreos en zonas de emergencia</t>
  </si>
  <si>
    <t>Entrega de módulos temporales de vivienda ante la ocurrencia de desastres</t>
  </si>
  <si>
    <t>Seguridad funcional de los establecimientos de salud</t>
  </si>
  <si>
    <t>Formulación y actualización de los Análisis de la vulnerabilidad de las prestadoras de servicios de saneamiento</t>
  </si>
  <si>
    <t>Análisis de la vulnerabilidad de establecimientos de salud</t>
  </si>
  <si>
    <t>Evaluación de la infraestructura de locales escolares</t>
  </si>
  <si>
    <t>Desarrollo e implementación de metodologías para la evaluación de la gestión de riesgos en el sector saneamiento</t>
  </si>
  <si>
    <t>Implementación de dispositivos de emergencia y acondicionamiento de locales escolares</t>
  </si>
  <si>
    <t>Seguridad estructural y no estructural de establecimientos de salud</t>
  </si>
  <si>
    <t>Asistencia técnica para el tratamiento de cuencas altas</t>
  </si>
  <si>
    <t>Monumentación y control de la faja marginal</t>
  </si>
  <si>
    <t>Tratamiento de cuencas altas</t>
  </si>
  <si>
    <t>Desarrollo de capacidades para la gestión del recurso hídrico en los ríos y bienes asociados relacionadas a la gestión de riesgos</t>
  </si>
  <si>
    <t>Identificación y control de zonas críticas en cauces de ríos.</t>
  </si>
  <si>
    <t>Mantenimiento y consolidación de cauces, defensas ribereñas, canales y drenajes en zonas urbanas y agrícolas</t>
  </si>
  <si>
    <t>Coe operativo</t>
  </si>
  <si>
    <t>Módulo</t>
  </si>
  <si>
    <t>Módulo entregado</t>
  </si>
  <si>
    <t>Establecimiento de salud</t>
  </si>
  <si>
    <t>Local escolar</t>
  </si>
  <si>
    <t>Reporte</t>
  </si>
  <si>
    <t>Transferencias Financieras entre Unidades del Gobierno en el marco del Programa Presupuestal Reducción de Vulnerabilidad y Atención de Emergencias por Desastres según Productos, al Primer Semestre 2015</t>
  </si>
  <si>
    <t>Hualgayoc</t>
  </si>
  <si>
    <t>MUNICIPALIDAD PROVINCIAL DE HUALGAYOC -BAMBAMARCA</t>
  </si>
  <si>
    <t>Transferencias Financieras entre Unidades del Gobierno en el marco del Programa Presupuestal Reducción de Vulnerabilidad y Atención de Emergencias por Desastres según Actividades, al Primer Semestre 2015</t>
  </si>
  <si>
    <t>Cantidades Programadas y Ejecutadas de Productos compartidos del Programa Presupuestal Reducción de Vulnerabilidad y Atención de Emergencias por Desastres, al Primer Semestre 2015</t>
  </si>
  <si>
    <t>Ejecutoras del Instituto Nacional de Defensa Civil</t>
  </si>
  <si>
    <t>Ejecutoras del Ministerio de Educación</t>
  </si>
  <si>
    <t>PROGRAMA EDUCACION BASICA PARA TODOS</t>
  </si>
  <si>
    <t>Ejecutoras del Ministerio de Agricultura y Riego</t>
  </si>
  <si>
    <t>Ejecutoras del Centro Nacional de Estimación, Prevención y Reducción del Riesgo de Desastres - CENEPRED</t>
  </si>
  <si>
    <t>Ejecutoras del Ministerio de Vivienda, Construcción y Saneamiento</t>
  </si>
  <si>
    <t>Ejecutoras del Autoridad Nacional del Agua - ANA</t>
  </si>
  <si>
    <t>Ejecutoras del Ministerio de Defensa</t>
  </si>
  <si>
    <t>Ejecutoras del Municipalidad Metropolitana de Lima</t>
  </si>
  <si>
    <t>Cantidades Programadas y Ejecutadas de Actividades compartidas del Programa Presupuestal Reducción de Vulnerabilidad y Atención de Emergencias por Desastres, al Primer Semestre 2015</t>
  </si>
  <si>
    <t>Atención de salud y movilización de brigadas frente a emergencias y desastres</t>
  </si>
  <si>
    <t>Monto Ejecutado y Porcentaje de Ejecución Financiera del Programa Presupuestal Reducción de Vulnerabilidad y Atención de Emergencias por Desastres según Departamento, al Primer Semestre 2015</t>
  </si>
  <si>
    <t>Alerta de Niveles Bajos en la Ejecución Financiera (menor a 37.5%) para Principales Productos del Programa Presupuestal Reducción de Vulnerabilidad y Atención de Emergencias por Desastres, al Primer Semestre 2015</t>
  </si>
  <si>
    <t>Ejecución Financiera del Programa Presupuestal Programa de Desarrollo Alternativo Integral y Sostenible - PIRDAIS según Departamento, al Primer Semestre 2015</t>
  </si>
  <si>
    <t>Ejecución Financiera del Programa Presupuestal Programa de Desarrollo Alternativo Integral y Sostenible - PIRDAIS según Pliego, al Primer Semestre 2015</t>
  </si>
  <si>
    <t>Ejecución Financiera del Programa Presupuestal Programa de Desarrollo Alternativo Integral y Sostenible - PIRDAIS según Principales Productos, al Primer Semestre 2015</t>
  </si>
  <si>
    <t>Familias incorporadas al desarrollo alternativo integral y sostenible</t>
  </si>
  <si>
    <t>Ejecución Financiera del Programa Presupuestal Programa de Desarrollo Alternativo Integral y Sostenible - PIRDAIS según Principales Actividades, al Primer Semestre 2015</t>
  </si>
  <si>
    <t>Formalización y titulación de predios rurales</t>
  </si>
  <si>
    <t>Mantenimiento de caminos vecinales</t>
  </si>
  <si>
    <t>Capacitación y asistencia técnica en buenas prácticas de producción agraria</t>
  </si>
  <si>
    <t>Atención de la población post erradicación</t>
  </si>
  <si>
    <t>Promoción de la asociatividad</t>
  </si>
  <si>
    <t>Capacitación y sensibilización para la conservación y aprovechamiento sostenible de los recursos naturales</t>
  </si>
  <si>
    <t>Transferencias Financieras entre Unidades del Gobierno en el marco del Programa Presupuestal Programa de Desarrollo Alternativo Integral y Sostenible - PIRDAIS según Productos, al Primer Semestre 2015</t>
  </si>
  <si>
    <t>UNIDAD DE GESTION DEL PROGRAMA DE DESARROLLO ALTERNATIVO SATIPO</t>
  </si>
  <si>
    <t>Transferencias Financieras entre Unidades del Gobierno en el marco del Programa Presupuestal Programa de Desarrollo Alternativo Integral y Sostenible - PIRDAIS según Actividades, al Primer Semestre 2015</t>
  </si>
  <si>
    <t>Monto Ejecutado y Porcentaje de Ejecución Financiera del Programa Presupuestal Programa de Desarrollo Alternativo Integral y Sostenible - PIRDAIS según Departamento, al Primer Semestre 2015</t>
  </si>
  <si>
    <t>Alerta de Niveles Bajos en la Ejecución Financiera (menor a 37.5%) para Principales Productos del Programa Presupuestal Programa de Desarrollo Alternativo Integral y Sostenible - PIRDAIS, al Primer Semestre 2015</t>
  </si>
  <si>
    <t>Ejecución Financiera del Programa Presupuestal Programa Para la Generación del Empleo Social Inclusivo - Trabaja Perú según Departamento, al Primer Semestre 2015</t>
  </si>
  <si>
    <t>Ejecución Financiera del Programa Presupuestal Programa Para la Generación del Empleo Social Inclusivo - Trabaja Perú según Pliego, al Primer Semestre 2015</t>
  </si>
  <si>
    <t>Ejecución Financiera del Programa Presupuestal Programa Para la Generación del Empleo Social Inclusivo - Trabaja Perú según Principales Productos, al Primer Semestre 2015</t>
  </si>
  <si>
    <t>Empleo temporal generado</t>
  </si>
  <si>
    <t>Empleo temporal</t>
  </si>
  <si>
    <t>Ejecución Financiera del Programa Presupuestal Programa Para la Generación del Empleo Social Inclusivo - Trabaja Perú según Principales Actividades, al Primer Semestre 2015</t>
  </si>
  <si>
    <t>Promoción de modalidades de intervención del programa para desarrollo de proyectos intensivos en mano de obra no calificada</t>
  </si>
  <si>
    <t>Seguimiento de los proyectos en ejecución</t>
  </si>
  <si>
    <t>Transferencias Financieras entre Unidades del Gobierno en el marco del Programa Presupuestal Programa Para la Generación del Empleo Social Inclusivo - Trabaja Perú según Productos, al Primer Semestre 2015</t>
  </si>
  <si>
    <t>PROGRAMA PARA LA GENERACION DE EMPLEO SOCIAL INCLUSIVO "TRABAJA PERÚ"</t>
  </si>
  <si>
    <t>Transferencias Financieras entre Unidades del Gobierno en el marco del Programa Presupuestal Programa Para la Generación del Empleo Social Inclusivo - Trabaja Perú según Actividades, al Primer Semestre 2015</t>
  </si>
  <si>
    <t>Monto Ejecutado y Porcentaje de Ejecución Financiera del Programa Presupuestal Programa Para la Generación del Empleo Social Inclusivo - Trabaja Perú según Departamento, al Primer Semestre 2015</t>
  </si>
  <si>
    <t>Alerta de Niveles Bajos en la Ejecución Financiera (menor a 37.5%) para Principales Productos del Programa Presupuestal Programa Para la Generación del Empleo Social Inclusivo - Trabaja Perú, al Primer Semestre 2015</t>
  </si>
  <si>
    <t>Ejecución Financiera del Programa Presupuestal Gestión Integrada y Efectiva del Control de Oferta de Drogas en el Perú según Departamento, al Primer Semestre 2015</t>
  </si>
  <si>
    <t>Ejecución Financiera del Programa Presupuestal Gestión Integrada y Efectiva del Control de Oferta de Drogas en el Perú según Pliego, al Primer Semestre 2015</t>
  </si>
  <si>
    <t>Ejecución Financiera del Programa Presupuestal Gestión Integrada y Efectiva del Control de Oferta de Drogas en el Perú según Principales Productos, al Primer Semestre 2015</t>
  </si>
  <si>
    <t>Entidades públicas con mecanismos de coordinación para la planeación y evaluación de intervenciones para el control de la oferta de drogas</t>
  </si>
  <si>
    <t>Unidades especializadas en el control de la oferta de drogas con capacidades operativas</t>
  </si>
  <si>
    <t>Plan de intervención</t>
  </si>
  <si>
    <t>Unidad especializada</t>
  </si>
  <si>
    <t>Ejecución Financiera del Programa Presupuestal Gestión Integrada y Efectiva del Control de Oferta de Drogas en el Perú según Principales Actividades, al Primer Semestre 2015</t>
  </si>
  <si>
    <t>Diseño, conducción e implementación de comités y otros espacios de coordinación para intervenciones conjuntas</t>
  </si>
  <si>
    <t>Elaboración de estudios relacionados al control de la oferta de drogas</t>
  </si>
  <si>
    <t>Diseño e implementación de campañas de sensibilización para desalentar el accionar relacionado con la cadena delictiva de la oferta de drogas</t>
  </si>
  <si>
    <t>Provisión de recursos tecnológicos y adecuación de infraestructura</t>
  </si>
  <si>
    <t>Dotación de personal especializado</t>
  </si>
  <si>
    <t>Capacitación del personal de las unidades especializadas</t>
  </si>
  <si>
    <t>Transferencias para las intervenciones de reducción de cultivos con fines ilícitos</t>
  </si>
  <si>
    <t>Transferencias para las operaciones conjuntas para el control de la oferta de drogas</t>
  </si>
  <si>
    <t>Transferencias Financieras entre Unidades del Gobierno en el marco del Programa Presupuestal Gestión Integrada y Efectiva del Control de Oferta de Drogas en el Perú según Productos, al Primer Semestre 2015</t>
  </si>
  <si>
    <t>Transferencias Financieras entre Unidades del Gobierno en el marco del Programa Presupuestal Gestión Integrada y Efectiva del Control de Oferta de Drogas en el Perú según Actividades, al Primer Semestre 2015</t>
  </si>
  <si>
    <t>Monto Ejecutado y Porcentaje de Ejecución Financiera del Programa Presupuestal Gestión Integrada y Efectiva del Control de Oferta de Drogas en el Perú según Departamento, al Primer Semestre 2015</t>
  </si>
  <si>
    <t>Alerta de Niveles Bajos en la Ejecución Financiera (menor a 37.5%) para Principales Productos del Programa Presupuestal Gestión Integrada y Efectiva del Control de Oferta de Drogas en el Perú, al Primer Semestre 2015</t>
  </si>
  <si>
    <t>Ejecución Financiera del Programa Presupuestal Acceso de la Población a la Identidad según Departamento, al Primer Semestre 2015</t>
  </si>
  <si>
    <t>Ejecución Financiera del Programa Presupuestal Acceso de la Población a la Identidad según Pliego, al Primer Semestre 2015</t>
  </si>
  <si>
    <t>Ejecución Financiera del Programa Presupuestal Acceso de la Población a la Identidad según Principales Productos, al Primer Semestre 2015</t>
  </si>
  <si>
    <t>Población cuenta con actas registrales</t>
  </si>
  <si>
    <t>Población con documento nacional de identidad</t>
  </si>
  <si>
    <t>Población cuenta con acceso a certificado digital</t>
  </si>
  <si>
    <t>Población cuenta con actas de nacimiento</t>
  </si>
  <si>
    <t>Población de 0 - 3 años con documento nacional de identidad - apoyo social</t>
  </si>
  <si>
    <t>Población de 4 - 17 años con documento nacional de identidad - apoyo social</t>
  </si>
  <si>
    <t>Población de 18 - 64 años con documento nacional de identidad - apoyo social</t>
  </si>
  <si>
    <t>Población de 65 años a más con documento nacional de identidad - apoyo social</t>
  </si>
  <si>
    <t>Acta registral</t>
  </si>
  <si>
    <t>DNI emitido</t>
  </si>
  <si>
    <t>Acta de nacimiento</t>
  </si>
  <si>
    <t>Ejecución Financiera del Programa Presupuestal Acceso de la Población a la Identidad según Principales Actividades, al Primer Semestre 2015</t>
  </si>
  <si>
    <t>Procesamiento de actas registrales</t>
  </si>
  <si>
    <t>Gestión técnica, normativa y fiscalización de registros civiles</t>
  </si>
  <si>
    <t>Tramitación y entrega de copias certificadas de actas registrales</t>
  </si>
  <si>
    <t>Otorgamiento de documento nacional de identidad</t>
  </si>
  <si>
    <t>Generación y entrega de certificación digital</t>
  </si>
  <si>
    <t>Proceso de emisión del DNI de la población de 0 - 3 años</t>
  </si>
  <si>
    <t>Proceso de emisión del DNI de la población de 18 - 64 años</t>
  </si>
  <si>
    <t>Monto Ejecutado y Porcentaje de Ejecución Financiera del Programa Presupuestal Acceso de la Población a la Identidad según Departamento, al Primer Semestre 2015</t>
  </si>
  <si>
    <t>Alerta de Niveles Bajos en la Ejecución Financiera (menor a 37.5%) para Principales Productos del Programa Presupuestal Acceso de la Población a la Identidad, al Primer Semestre 2015</t>
  </si>
  <si>
    <t>Ejecución Financiera del Programa Presupuestal Lucha Contra la Violencia Familiar según Departamento, al Primer Semestre 2015</t>
  </si>
  <si>
    <t>Ejecución Financiera del Programa Presupuestal Lucha Contra la Violencia Familiar según Pliego, al Primer Semestre 2015</t>
  </si>
  <si>
    <t>Ejecución Financiera del Programa Presupuestal Lucha Contra la Violencia Familiar según Principales Productos, al Primer Semestre 2015</t>
  </si>
  <si>
    <t>Personas afectadas por hechos de violencia familiar con servicios de Atención</t>
  </si>
  <si>
    <t>Población cuenta con servicios de prevención de la violencia familiar</t>
  </si>
  <si>
    <t>Ejecución Financiera del Programa Presupuestal Lucha Contra la Violencia Familiar según Principales Actividades, al Primer Semestre 2015</t>
  </si>
  <si>
    <t>Fortalecimiento de las capacidades a los operadores del programa</t>
  </si>
  <si>
    <t>Registro nacional de hogares refugio</t>
  </si>
  <si>
    <t>Servicio de atención psicológica a albergados en hogares de refugio temporal</t>
  </si>
  <si>
    <t>Fortalecimiento de los servicios de Atención</t>
  </si>
  <si>
    <t>Implementación de la estrategia de prevención y atención en zonas rurales</t>
  </si>
  <si>
    <t>Atención integral y especializada a las personas que ejercen violencia</t>
  </si>
  <si>
    <t>Capacitación de mesas y/o redes contra la violencia familiar</t>
  </si>
  <si>
    <t>Desarrollo de habilidades para fortalecer autoestima y capacidad de decisión frente a situaciones de violencia</t>
  </si>
  <si>
    <t>Desarrollo de programas de emprendimientos económicos como una estrategia preventiva</t>
  </si>
  <si>
    <t>Orientación a varones para la construcción de una nueva forma de masculinidad que no permita la transmisión del ciclo de la violencia</t>
  </si>
  <si>
    <t>Implementación de una estrategia comunicacional para la prevencion de la violencia</t>
  </si>
  <si>
    <t>Capacitación a líderes y lideresas de organizaciones sociales</t>
  </si>
  <si>
    <t>Prevención de la violencia familiar en la comunidad educativa de educación básica regular y superior</t>
  </si>
  <si>
    <t>Monto Ejecutado y Porcentaje de Ejecución Financiera del Programa Presupuestal Lucha Contra la Violencia Familiar según Departamento, al Primer Semestre 2015</t>
  </si>
  <si>
    <t>Alerta de Niveles Bajos en la Ejecución Financiera (menor a 37.5%) para Principales Productos del Programa Presupuestal Lucha Contra la Violencia Familiar, al Primer Semestre 2015</t>
  </si>
  <si>
    <t>Ejecución Financiera del Programa Presupuestal Programa Nacional de Saneamiento Urbano según Departamento, al Primer Semestre 2015</t>
  </si>
  <si>
    <t>Ejecución Financiera del Programa Presupuestal Programa Nacional de Saneamiento Urbano según Pliego, al Primer Semestre 2015</t>
  </si>
  <si>
    <t>Ejecución Financiera del Programa Presupuestal Programa Nacional de Saneamiento Urbano según Principales Productos, al Primer Semestre 2015</t>
  </si>
  <si>
    <t>Conexiones domiciliarias de agua potable y alcantarillado</t>
  </si>
  <si>
    <t>Prestadores de servicios capacitados en actividades de educación sanitaria</t>
  </si>
  <si>
    <t>Prestadores de servicios fortalecidos institucional y operativamente</t>
  </si>
  <si>
    <t>Conexiones</t>
  </si>
  <si>
    <t>Ejecución Financiera del Programa Presupuestal Programa Nacional de Saneamiento Urbano según Principales Actividades, al Primer Semestre 2015</t>
  </si>
  <si>
    <t>Transferencia de recursos para agua y saneamiento urbano</t>
  </si>
  <si>
    <t>Verificación y seguimiento de proyectos ejecutados por gobiernos regionales y locales financiados mediante transferencias</t>
  </si>
  <si>
    <t>Estudios de base</t>
  </si>
  <si>
    <t>Asistencia técnica a unidades formuladoras, evaluadoras y ejecutoras para implementación de los proyectos</t>
  </si>
  <si>
    <t>Asistencia técnica a los prestadores en diseño y ejecución de programas de educación sanitaria</t>
  </si>
  <si>
    <t>Diseño y ejecución del programa de educación sanitaria</t>
  </si>
  <si>
    <t>Diseño y ejecución de programas de fortalecimiento institucional, comercial y operativo (FICOS) para EPS</t>
  </si>
  <si>
    <t>Diseño y ejecución de programas de fortalecimiento institucional, comercial y operativo (FICOS) para unidades de gestión en pequeñas ciudades</t>
  </si>
  <si>
    <t>Transferencias Financieras entre Unidades del Gobierno en el marco del Programa Presupuestal Programa Nacional de Saneamiento Urbano según Productos, al Primer Semestre 2015</t>
  </si>
  <si>
    <t>PROGRAMA NACIONAL DE SANEAMIENTO URBANO</t>
  </si>
  <si>
    <t>Transferencias Financieras entre Unidades del Gobierno en el marco del Programa Presupuestal Programa Nacional de Saneamiento Urbano según Actividades, al Primer Semestre 2015</t>
  </si>
  <si>
    <t>Monto Ejecutado y Porcentaje de Ejecución Financiera del Programa Presupuestal Programa Nacional de Saneamiento Urbano según Departamento, al Primer Semestre 2015</t>
  </si>
  <si>
    <t>Alerta de Niveles Bajos en la Ejecución Financiera (menor a 37.5%) para Principales Productos del Programa Presupuestal Programa Nacional de Saneamiento Urbano, al Primer Semestre 2015</t>
  </si>
  <si>
    <t>Ejecución Financiera del Programa Presupuestal Programa Nacional de Saneamiento Rural según Departamento, al Primer Semestre 2015</t>
  </si>
  <si>
    <t>Ejecución Financiera del Programa Presupuestal Programa Nacional de Saneamiento Rural según Pliego, al Primer Semestre 2015</t>
  </si>
  <si>
    <t>Ejecución Financiera del Programa Presupuestal Programa Nacional de Saneamiento Rural según Principales Productos, al Primer Semestre 2015</t>
  </si>
  <si>
    <t>Servicio de agua potable y saneamiento para hogares rurales</t>
  </si>
  <si>
    <t>Ejecución Financiera del Programa Presupuestal Programa Nacional de Saneamiento Rural según Principales Actividades, al Primer Semestre 2015</t>
  </si>
  <si>
    <t>Transferencia de recursos para agua y saneamiento rural</t>
  </si>
  <si>
    <t>Desarrollo de instrumentos técnicos y normativos sectoriales para ámbitos rurales</t>
  </si>
  <si>
    <t>Capacitaciones a los pobladores rurales en educación sanitaria</t>
  </si>
  <si>
    <t>Capacitación en gestión para gobiernos locales y operadores</t>
  </si>
  <si>
    <t>Seguimiento y evaluación de la prestación del servicio de agua y saneamiento</t>
  </si>
  <si>
    <t>Transferencias Financieras entre Unidades del Gobierno en el marco del Programa Presupuestal Programa Nacional de Saneamiento Rural según Productos, al Primer Semestre 2015</t>
  </si>
  <si>
    <t>PROGRAMA NACIONAL DE SANEAMIENTO RURAL</t>
  </si>
  <si>
    <t>SEDE  AMAZONAS</t>
  </si>
  <si>
    <t>Transferencias Financieras entre Unidades del Gobierno en el marco del Programa Presupuestal Programa Nacional de Saneamiento Rural según Actividades, al Primer Semestre 2015</t>
  </si>
  <si>
    <t>Monto Ejecutado y Porcentaje de Ejecución Financiera del Programa Presupuestal Programa Nacional de Saneamiento Rural según Departamento, al Primer Semestre 2015</t>
  </si>
  <si>
    <t>Alerta de Niveles Bajos en la Ejecución Financiera (menor a 37.5%) para Principales Productos del Programa Presupuestal Programa Nacional de Saneamiento Rural, al Primer Semestre 2015</t>
  </si>
  <si>
    <t>Ejecución Financiera del Programa Presupuestal Mejora de los Servicios del Sistema de Justicia Penal según Departamento, al Primer Semestre 2015</t>
  </si>
  <si>
    <t>Ejecución Financiera del Programa Presupuestal Mejora de los Servicios del Sistema de Justicia Penal según Pliego, al Primer Semestre 2015</t>
  </si>
  <si>
    <t>Ejecución Financiera del Programa Presupuestal Mejora de los Servicios del Sistema de Justicia Penal según Principales Productos, al Primer Semestre 2015</t>
  </si>
  <si>
    <t>Delitos y faltas con investigación policial</t>
  </si>
  <si>
    <t>Casos resueltos en primera y segunda instancia con el código procesal penal</t>
  </si>
  <si>
    <t>Víctimas, testigos, peritos y colaboradores con asistencia y protección</t>
  </si>
  <si>
    <t>Personas atendidas por el servicio de defensa pública</t>
  </si>
  <si>
    <t>Casos resueltos por los juzgados de investigación preparatoria, juzgados de juzgamiento y salas penales de apelaciones</t>
  </si>
  <si>
    <t>Detenciones por mandato</t>
  </si>
  <si>
    <t>Casos resueltos</t>
  </si>
  <si>
    <t>Detención</t>
  </si>
  <si>
    <t>Ejecución Financiera del Programa Presupuestal Mejora de los Servicios del Sistema de Justicia Penal según Principales Actividades, al Primer Semestre 2015</t>
  </si>
  <si>
    <t>Capacitación a jueces, fiscales, defensores públicos y policias</t>
  </si>
  <si>
    <t>Difusión de información dirigida a entidades no operadores vinculadas a procesos penales en distritos judiciales donde se incia la implementacion del ncpp</t>
  </si>
  <si>
    <t>Análisis de las evidencias en laboratorio</t>
  </si>
  <si>
    <t>Investigación policial por la presunta comisión de un delito</t>
  </si>
  <si>
    <t>Servicios médicos legales</t>
  </si>
  <si>
    <t>Resolver apelaciones, quejas de derecho, denuncias contra altos funcionarios.</t>
  </si>
  <si>
    <t>Resolver casos en las etapas de investigación preliminar, preparatoria, intermedia y juzgamiento</t>
  </si>
  <si>
    <t>Evaluación socioeconómica</t>
  </si>
  <si>
    <t>Asesoría Técnico -Legal Gratuita</t>
  </si>
  <si>
    <t>Supervisión funcional y monitoreo</t>
  </si>
  <si>
    <t>Actuaciones en las etapas de investigación, intermedia y ejecución de sentencias</t>
  </si>
  <si>
    <t>Actuaciones en la etapa de juzgamiento</t>
  </si>
  <si>
    <t>Actuaciones en la fase de apelación</t>
  </si>
  <si>
    <t>Captura, detención y traslado de personas requisitoriadas</t>
  </si>
  <si>
    <t>Detención por disposición de autoridad competente</t>
  </si>
  <si>
    <t>Asesoría técnica</t>
  </si>
  <si>
    <t>Acta</t>
  </si>
  <si>
    <t>Monto Ejecutado y Porcentaje de Ejecución Financiera del Programa Presupuestal Mejora de los Servicios del Sistema de Justicia Penal según Departamento, al Primer Semestre 2015</t>
  </si>
  <si>
    <t>Alerta de Niveles Bajos en la Ejecución Financiera (menor a 37.5%) para Principales Productos del Programa Presupuestal Mejora de los Servicios del Sistema de Justicia Penal, al Primer Semestre 2015</t>
  </si>
  <si>
    <t>Ejecución Financiera del Programa Presupuestal Incremento de la Competividad del Sector Artesanía según Departamento, al Primer Semestre 2015</t>
  </si>
  <si>
    <t>Ejecución Financiera del Programa Presupuestal Incremento de la Competividad del Sector Artesanía según Pliego, al Primer Semestre 2015</t>
  </si>
  <si>
    <t>Ejecución Financiera del Programa Presupuestal Incremento de la Competividad del Sector Artesanía según Principales Productos, al Primer Semestre 2015</t>
  </si>
  <si>
    <t>Artesanos cuentan con mecanismos para desarrollar una oferta artesanal competitiva</t>
  </si>
  <si>
    <t>Artesanos cuentan con mecanismos de articulación comercial</t>
  </si>
  <si>
    <t>Ejecución Financiera del Programa Presupuestal Incremento de la Competividad del Sector Artesanía según Principales Actividades, al Primer Semestre 2015</t>
  </si>
  <si>
    <t>Desarrollo de normas técnicas complementarias e instrumentos metodológicos</t>
  </si>
  <si>
    <t>Asistencia técnica y aplicación de herramientas de la competitividad para el sector artesanal.</t>
  </si>
  <si>
    <t>Capacitación orientada a mejorar la competitividad de los artesanos</t>
  </si>
  <si>
    <t>Organización de eventos de reconocimiento para incentivar la actividad artesanal</t>
  </si>
  <si>
    <t>Elaboración y difusión de estudios para el sector artesanal.</t>
  </si>
  <si>
    <t>Fortalecimiento de centros de innovación tecnológica públicas</t>
  </si>
  <si>
    <t>Servicios de innovación tecnológica a través de centros de innovación tecnológica privadas</t>
  </si>
  <si>
    <t>Organización y participación en ferias, exposiciones, ruedas de negocios y otros eventos</t>
  </si>
  <si>
    <t>Diseño e implementación de campañas de difusión para el posicionamiento de la artesanía</t>
  </si>
  <si>
    <t>Adecuación de talleres artesanales con fines comerciales</t>
  </si>
  <si>
    <t>Participante</t>
  </si>
  <si>
    <t>Monto Ejecutado y Porcentaje de Ejecución Financiera del Programa Presupuestal Incremento de la Competividad del Sector Artesanía según Departamento, al Primer Semestre 2015</t>
  </si>
  <si>
    <t>Alerta de Niveles Bajos en la Ejecución Financiera (menor a 37.5%) para Principales Productos del Programa Presupuestal Incremento de la Competividad del Sector Artesanía, al Primer Semestre 2015</t>
  </si>
  <si>
    <t>Ejecución Financiera del Programa Presupuestal Programa Articulado de Modernización de la Gestión Pública según Departamento, al Primer Semestre 2015</t>
  </si>
  <si>
    <t>Ejecución Financiera del Programa Presupuestal Programa Articulado de Modernización de la Gestión Pública según Pliego, al Primer Semestre 2015</t>
  </si>
  <si>
    <t>Ejecución Financiera del Programa Presupuestal Programa Articulado de Modernización de la Gestión Pública según Principales Productos, al Primer Semestre 2015</t>
  </si>
  <si>
    <t>Instrumentos implementados para modernizar la gestión pública</t>
  </si>
  <si>
    <t>Entidades acceden a servicios para mejorar su gestión</t>
  </si>
  <si>
    <t>Usuarios atendidos en canales de mejor atención al ciudadano</t>
  </si>
  <si>
    <t>Entidades que implementan gobierno electrónico</t>
  </si>
  <si>
    <t>Ejecución Financiera del Programa Presupuestal Programa Articulado de Modernización de la Gestión Pública según Principales Actividades, al Primer Semestre 2015</t>
  </si>
  <si>
    <t>Implementación de lineamientos de la política nacional de modernización de la gestión pública</t>
  </si>
  <si>
    <t>Implementación de pilotos de modernización de la gestión pública en entidades</t>
  </si>
  <si>
    <t>Implementación del observatorio de modernización de la gestión pública</t>
  </si>
  <si>
    <t>Capacitación a servidores públicos en modernización de la gestión pública</t>
  </si>
  <si>
    <t>Gestión de herramientas de modernización y mejora de instrumentos de gestión de las entidades públicas</t>
  </si>
  <si>
    <t>Atenciones en los centros de mejor atención al ciudadano (mac)</t>
  </si>
  <si>
    <t>Asistencia técnica para la creación de nuevos mac</t>
  </si>
  <si>
    <t>Implementación de servicios públicos en línea</t>
  </si>
  <si>
    <t>Capacidades en gobierno electrónico y sociedad de la información</t>
  </si>
  <si>
    <t>Piloto</t>
  </si>
  <si>
    <t>Servicio tecnológico</t>
  </si>
  <si>
    <t>Monto Ejecutado y Porcentaje de Ejecución Financiera del Programa Presupuestal Programa Articulado de Modernización de la Gestión Pública según Departamento, al Primer Semestre 2015</t>
  </si>
  <si>
    <t>Alerta de Niveles Bajos en la Ejecución Financiera (menor a 37.5%) para Principales Productos del Programa Presupuestal Programa Articulado de Modernización de la Gestión Pública, al Primer Semestre 2015</t>
  </si>
  <si>
    <t>Ejecución Financiera del Programa Presupuestal Reducción de la Degradación de los Suelos Agrarios según Departamento, al Primer Semestre 2015</t>
  </si>
  <si>
    <t>Ejecución Financiera del Programa Presupuestal Reducción de la Degradación de los Suelos Agrarios según Pliego, al Primer Semestre 2015</t>
  </si>
  <si>
    <t>Ejecución Financiera del Programa Presupuestal Reducción de la Degradación de los Suelos Agrarios según Principales Productos, al Primer Semestre 2015</t>
  </si>
  <si>
    <t>Productores agrarios informados sobre la aptitud de los suelos</t>
  </si>
  <si>
    <t>Productores agropecuarios con competencias para el aprovechamiento del recurso suelo en el sector agrario</t>
  </si>
  <si>
    <t>Ejecución Financiera del Programa Presupuestal Reducción de la Degradación de los Suelos Agrarios según Principales Actividades, al Primer Semestre 2015</t>
  </si>
  <si>
    <t>Capacitación a productores agrarios sobre la importancia del uso de la información agroclimática y aptitud de suelos</t>
  </si>
  <si>
    <t>Generación de información de levantamiento de suelos, de zonificación agroecológica y de medición del deterioro del suelo</t>
  </si>
  <si>
    <t>Investigación de cultivos de acuerdo a la aptitud de suelos</t>
  </si>
  <si>
    <t>Sensibilización a productores agrarios para la organización y ejecución de prácticas de conservación de suelos</t>
  </si>
  <si>
    <t>Capacitación a productores agrarios</t>
  </si>
  <si>
    <t>Asistencia técnica a productores agrarios</t>
  </si>
  <si>
    <t>Formación de cuadros técnicos regionales y locales sobre la metodología de escuelas de campo de agricultores en manejo y conservación de suelos agrarios</t>
  </si>
  <si>
    <t>Ficha técnica</t>
  </si>
  <si>
    <t>Gestores capacitados</t>
  </si>
  <si>
    <t>Monto Ejecutado y Porcentaje de Ejecución Financiera del Programa Presupuestal Reducción de la Degradación de los Suelos Agrarios según Departamento, al Primer Semestre 2015</t>
  </si>
  <si>
    <t>Alerta de Niveles Bajos en la Ejecución Financiera (menor a 37.5%) para Principales Productos del Programa Presupuestal Reducción de la Degradación de los Suelos Agrarios, al Primer Semestre 2015</t>
  </si>
  <si>
    <t>Ejecución Financiera del Programa Presupuestal Logros de Aprendizaje de Estudiantes de la Educación Básica Regular según Departamento, al Primer Semestre 2015</t>
  </si>
  <si>
    <t>Ejecución Financiera del Programa Presupuestal Logros de Aprendizaje de Estudiantes de la Educación Básica Regular según Pliego, al Primer Semestre 2015</t>
  </si>
  <si>
    <t>Ejecución Financiera del Programa Presupuestal Logros de Aprendizaje de Estudiantes de la Educación Básica Regular según Principales Productos, al Primer Semestre 2015</t>
  </si>
  <si>
    <t>Instituciones educativas con condiciones para el cumplimiento de horas lectivas normadas</t>
  </si>
  <si>
    <t>Docentes preparados implementan el currículo</t>
  </si>
  <si>
    <t>Estudiantes de educación básica regular cuentan con materiales educativos necesarios para el logro de los estándares de aprendizajes</t>
  </si>
  <si>
    <t>Evaluación de los aprendizajes y de la calidad educativa</t>
  </si>
  <si>
    <t>Ejecución Financiera del Programa Presupuestal Logros de Aprendizaje de Estudiantes de la Educación Básica Regular según Principales Actividades, al Primer Semestre 2015</t>
  </si>
  <si>
    <t>Diseño del modelo de intervención para instituciones educativas de Secundaria rural</t>
  </si>
  <si>
    <t>Diseño del modelo de asistencia técnica para instituciones educativas polidocentes completas</t>
  </si>
  <si>
    <t>Contratación oportuna y pago de personal de las instituciones educativas de II Ciclo de Educación Básica Regular</t>
  </si>
  <si>
    <t>Contratación oportuna y pago de personal de las instituciones educativas de Educación Primaria</t>
  </si>
  <si>
    <t>Contratación oportuna y pago de personal de las instituciones educativas de Educación Secundaria</t>
  </si>
  <si>
    <t>Locales escolares de instituciones educativas de II Ciclo de Educación Básica Regular con condiciones adecuadas para su funcionamiento</t>
  </si>
  <si>
    <t>Locales escolares de instituciones educativas de Primaria con condiciones adecuadas para su funcionamiento</t>
  </si>
  <si>
    <t>Locales escolares de instituciones educativas de Secundaria con condiciones adecuadas para su funcionamiento</t>
  </si>
  <si>
    <t>Evaluación de acceso y formación de directores</t>
  </si>
  <si>
    <t>Gestión del currículo de II Ciclo de Educación Básica Regular</t>
  </si>
  <si>
    <t>Gestión del currículo de Primaria</t>
  </si>
  <si>
    <t>Gestión del currículo de Secundaria</t>
  </si>
  <si>
    <t>Especialización docente en didácticas específicas de áreas priorizadas de II Ciclo de Educación Básica Regular</t>
  </si>
  <si>
    <t>Especialización docente en didácticas específicas de áreas priorizadas de Primaria</t>
  </si>
  <si>
    <t>Especialización docente en didácticas específicas de áreas priorizadas de Secundaria</t>
  </si>
  <si>
    <t>Acompañamiento pedagógico a instituciones educativas multiedad de II Ciclo de Educación Básica Regular</t>
  </si>
  <si>
    <t>Acompañamiento pedagógico a instituciones educativas multigrado de Primaria</t>
  </si>
  <si>
    <t>Acompañamiento pedagógico a instituciones educativas de II Ciclo de Educación Intercultural Bilingüe</t>
  </si>
  <si>
    <t>Acompañamiento pedagógico a instituciones educativas de Primaria de Educación Intercultural Bilingüe</t>
  </si>
  <si>
    <t>Formación y certificación de formadores</t>
  </si>
  <si>
    <t>Evaluación del desempeño docente</t>
  </si>
  <si>
    <t>Mapas de progreso de educación básica regular</t>
  </si>
  <si>
    <t>Evaluación de ascenso de docentes</t>
  </si>
  <si>
    <t>Atención integral a estudiantes en zonas urbanas de alto riesgo</t>
  </si>
  <si>
    <t>Soporte pedagógico en instituciones educativas polidocentes completas urbanas de educación primaria</t>
  </si>
  <si>
    <t>Dotación de material educativo para estudiantes de II Ciclo de Educación Básica Regular de instituciones educativas</t>
  </si>
  <si>
    <t>Dotación de material educativo para estudiantes de Primaria de Instituciones Educativas</t>
  </si>
  <si>
    <t>Dotación de material educativo para estudiantes de Secundaria de Instituciones Educativas</t>
  </si>
  <si>
    <t>Dotación de material educativo para estudiantes de II ciclo de Educación Intercultural Bilingüe</t>
  </si>
  <si>
    <t>Dotación de material educativo para estudiantes de Primaria de Educación Intercultural Bilingüe</t>
  </si>
  <si>
    <t>Dotación de material educativo para aulas de II Ciclo de Educación Básica Regular</t>
  </si>
  <si>
    <t>Dotación de material educativo para aulas de Primaria</t>
  </si>
  <si>
    <t>Dotación de material fungible para aulas de II Ciclo de Educación Básica Regular</t>
  </si>
  <si>
    <t>Dotación de material fungible para aulas de Primaria</t>
  </si>
  <si>
    <t>Dotación de material educativo para instituciones educativas de II Ciclo de Educación Básica Regular</t>
  </si>
  <si>
    <t>Dotación de material educativo para instituciones educativas de Primaria</t>
  </si>
  <si>
    <t>Dotación de material educativo para instituciones educativas de Secundaria</t>
  </si>
  <si>
    <t>Gestión de materiales y recursos educativos de II Ciclo de Educación Básica Regular</t>
  </si>
  <si>
    <t>Gestión de materiales y recursos educativos de Primaria</t>
  </si>
  <si>
    <t>Gestión de materiales y recursos educativos de Secundaria</t>
  </si>
  <si>
    <t>Evaluación censal de estudiantes</t>
  </si>
  <si>
    <t>Evaluación muestral nacional</t>
  </si>
  <si>
    <t>Evaluaciones internacionales</t>
  </si>
  <si>
    <t>Evaluaciones de los estudiantes y la calidad educativa en el II ciclo de la educación básica regular</t>
  </si>
  <si>
    <t>Evaluación del uso del tiempo efectivo de clase y otros atributos de calidad educativa</t>
  </si>
  <si>
    <t>Director</t>
  </si>
  <si>
    <t>Docente evaluado</t>
  </si>
  <si>
    <t>Mapa de progreso</t>
  </si>
  <si>
    <t>Alumno evaluado</t>
  </si>
  <si>
    <t>Transferencias Financieras entre Unidades del Gobierno en el marco del Programa Presupuestal Logros de Aprendizaje de Estudiantes de la Educación Básica Regular según Productos, al Primer Semestre 2015</t>
  </si>
  <si>
    <t>PROGRAMA NACIONAL DE INFRAESTRUCTURA EDUCATIVA</t>
  </si>
  <si>
    <t>Transferencias Financieras entre Unidades del Gobierno en el marco del Programa Presupuestal Logros de Aprendizaje de Estudiantes de la Educación Básica Regular según Actividades, al Primer Semestre 2015</t>
  </si>
  <si>
    <t>Cantidades Programadas y Ejecutadas de Productos compartidos del Programa Presupuestal Logros de Aprendizaje de Estudiantes de la Educación Básica Regular, al Primer Semestre 2015</t>
  </si>
  <si>
    <t>MEJORAMIENTO DE LA CALIDAD DE LA EDUCACION PUBLICA SECUNDARIA A NIVEL NACIONAL MEDIANTE EL DESARROLLO DE UNA RED DE TELEVISION SATELITAL</t>
  </si>
  <si>
    <t>CONSTRUCCION Y EQUIPAMIENTO DE INSTITUCIONES EDUCATIVAS</t>
  </si>
  <si>
    <t>Ejecutoras del Sistema Nacional de Evaluación, Acreditación y Certificación de la Calidad Educativa</t>
  </si>
  <si>
    <t>Cantidades Programadas y Ejecutadas de Actividades compartidas del Programa Presupuestal Logros de Aprendizaje de Estudiantes de la Educación Básica Regular, al Primer Semestre 2015</t>
  </si>
  <si>
    <t>RECUPERACION DE INFRAESTRUCTURA DE EDUCACION BASICA REGULAR</t>
  </si>
  <si>
    <t>Expediente técnico</t>
  </si>
  <si>
    <t>Obra</t>
  </si>
  <si>
    <t>Monto Ejecutado y Porcentaje de Ejecución Financiera del Programa Presupuestal Logros de Aprendizaje de Estudiantes de la Educación Básica Regular según Departamento, al Primer Semestre 2015</t>
  </si>
  <si>
    <t>Alerta de Niveles Bajos en la Ejecución Financiera (menor a 37.5%) para Principales Productos del Programa Presupuestal Logros de Aprendizaje de Estudiantes de la Educación Básica Regular, al Primer Semestre 2015</t>
  </si>
  <si>
    <t>Ejecución Financiera del Programa Presupuestal Incremento en el Acceso de la Población de 3 a 16 Años a los Servicios Educativos Públicos de la Educación Básica Regular según Departamento, al Primer Semestre 2015</t>
  </si>
  <si>
    <t>Ejecución Financiera del Programa Presupuestal Incremento en el Acceso de la Población de 3 a 16 Años a los Servicios Educativos Públicos de la Educación Básica Regular según Pliego, al Primer Semestre 2015</t>
  </si>
  <si>
    <t>Ejecución Financiera del Programa Presupuestal Incremento en el Acceso de la Población de 3 a 16 Años a los Servicios Educativos Públicos de la Educación Básica Regular según Principales Productos, al Primer Semestre 2015</t>
  </si>
  <si>
    <t>Docentes y personal técnico formado para la Atención en nuevos servicios educativos</t>
  </si>
  <si>
    <t>Alternativas de servicios validadas</t>
  </si>
  <si>
    <t>Instituciones educativas gestionadas con condiciones suficientes para la atención</t>
  </si>
  <si>
    <t>Servicio validado</t>
  </si>
  <si>
    <t>Ejecución Financiera del Programa Presupuestal Incremento en el Acceso de la Población de 3 a 16 Años a los Servicios Educativos Públicos de la Educación Básica Regular según Principales Actividades, al Primer Semestre 2015</t>
  </si>
  <si>
    <t>Formación inicial de docentes en educación inicial EIB</t>
  </si>
  <si>
    <t>Especialización en educación inicial</t>
  </si>
  <si>
    <t>Especialización en servicios alternativos para educación Secundaria</t>
  </si>
  <si>
    <t>Formación técnica en alternativas seleccionadas de educación inicial</t>
  </si>
  <si>
    <t>Evaluación de alternativas de servicio en educación inicial</t>
  </si>
  <si>
    <t>Evaluación de alternativas de servicio en educación primaria</t>
  </si>
  <si>
    <t>Evaluación de alternativas de servicio en educación secundaria</t>
  </si>
  <si>
    <t>Asistencia técnica para el incremento de cobertura en Educación Inicial</t>
  </si>
  <si>
    <t>Asistencia técnica para el incremento de cobertura en Educación Secundaria</t>
  </si>
  <si>
    <t>Saneamiento físico y legal de los terrenos para servicios de educación inicial</t>
  </si>
  <si>
    <t>Saneamiento físico y legal de los terrenos para instituciones educativas nuevas de educación Secundaria</t>
  </si>
  <si>
    <t>Promoción y difusión para el fortalecimiento de la demanda de servicios de calidad de educación Inicial</t>
  </si>
  <si>
    <t>Promoción y difusión para el fortalecimiento de la demanda de servicios de calidad en educación Secundaria</t>
  </si>
  <si>
    <t>Gestión de expedientes técnicos para la generación de nuevas plazas docentes en educación Inicial</t>
  </si>
  <si>
    <t>Gestión de expedientes técnicos para la generación de nuevas plazas docentes en educación Secundaria</t>
  </si>
  <si>
    <t>Docente especializado</t>
  </si>
  <si>
    <t>Instancia intermedia</t>
  </si>
  <si>
    <t>Terreno</t>
  </si>
  <si>
    <t>Plaza docente</t>
  </si>
  <si>
    <t>Transferencias Financieras entre Unidades del Gobierno en el marco del Programa Presupuestal Incremento en el Acceso de la Población de 3 a 16 Años a los Servicios Educativos Públicos de la Educación Básica Regular según Productos, al Primer Semestre 2015</t>
  </si>
  <si>
    <t>Transferencias Financieras entre Unidades del Gobierno en el marco del Programa Presupuestal Incremento en el Acceso de la Población de 3 a 16 Años a los Servicios Educativos Públicos de la Educación Básica Regular según Actividades, al Primer Semestre 2015</t>
  </si>
  <si>
    <t>Cantidades Programadas y Ejecutadas de Productos compartidos del Programa Presupuestal Incremento en el Acceso de la Población de 3 a 16 Años a los Servicios Educativos Públicos de la Educación Básica Regular, al Primer Semestre 2015</t>
  </si>
  <si>
    <t>Estudios de Pre-Inversión</t>
  </si>
  <si>
    <t>Cantidades Programadas y Ejecutadas de Actividades compartidas del Programa Presupuestal Incremento en el Acceso de la Población de 3 a 16 Años a los Servicios Educativos Públicos de la Educación Básica Regular, al Primer Semestre 2015</t>
  </si>
  <si>
    <t>ESTUDIOS DE PRE - INVERSION</t>
  </si>
  <si>
    <t>Estudio de pre inversión</t>
  </si>
  <si>
    <t>Monto Ejecutado y Porcentaje de Ejecución Financiera del Programa Presupuestal Incremento en el Acceso de la Población de 3 a 16 Años a los Servicios Educativos Públicos de la Educación Básica Regular según Departamento, al Primer Semestre 2015</t>
  </si>
  <si>
    <t>Alerta de Niveles Bajos en la Ejecución Financiera (menor a 37.5%) para Principales Productos del Programa Presupuestal Incremento en el Acceso de la Población de 3 a 16 Años a los Servicios Educativos Públicos de la Educación Básica Regular, al Primer Semestre 2015</t>
  </si>
  <si>
    <t>Ejecución Financiera del Programa Presupuestal Desarrollo Productivo de las Empresas según Departamento, al Primer Semestre 2015</t>
  </si>
  <si>
    <t>Ejecución Financiera del Programa Presupuestal Desarrollo Productivo de las Empresas según Pliego, al Primer Semestre 2015</t>
  </si>
  <si>
    <t>Ejecución Financiera del Programa Presupuestal Desarrollo Productivo de las Empresas según Principales Productos, al Primer Semestre 2015</t>
  </si>
  <si>
    <t>Conductores y trabajadores de empresas reciben servicios de capacitación y asistencia técnica</t>
  </si>
  <si>
    <t>Empresas acceden a servicios de articulación empresarial y acceso a mercados</t>
  </si>
  <si>
    <t>Fortalecimiento del desarrollo productivo en la industria y de la gestión ambiental en las actividades productivas</t>
  </si>
  <si>
    <t>Servicios e instrumentos para la transferencia de tecnología e innovación en la mipyme</t>
  </si>
  <si>
    <t>Ejecución Financiera del Programa Presupuestal Desarrollo Productivo de las Empresas según Principales Actividades, al Primer Semestre 2015</t>
  </si>
  <si>
    <t>Generación y análisis de información productiva</t>
  </si>
  <si>
    <t>Capacitación y asistencia técnica en gestión empresarial, comercial y financiera a mipyme</t>
  </si>
  <si>
    <t>Asistencia técnica y capacitación técnico-productiva a mipyme</t>
  </si>
  <si>
    <t>Capacitación y asistencia técnica en gestión de la calidad a mipyme</t>
  </si>
  <si>
    <t>Fortalecimiento de capacidades a funcionarios y actores de gobiernos regionales y locales para el desarrollo de la mipyme</t>
  </si>
  <si>
    <t>Promoción y fortalecimiento de iniciativas de clúster</t>
  </si>
  <si>
    <t>Promoción y asesoría para la conexión con mercados</t>
  </si>
  <si>
    <t>Promoción y fortalecimiento de parques industriales</t>
  </si>
  <si>
    <t>Capacitación y asistencia técnica en materia de instrumentos para la regulación industrial y gestión ambiental</t>
  </si>
  <si>
    <t>Inspecciones de fiscalización de la normatividad sobre regulación industrial</t>
  </si>
  <si>
    <t>Difusión de la normatividad en regulaciones industriales y en gestión ambiental</t>
  </si>
  <si>
    <t>Desarrollo de servicios tecnológicos y de innovación al sector de cuero, calzado e industrias conexas</t>
  </si>
  <si>
    <t>Desarrollo de servicios tecnológicos y de innovación al sector agroindustrial e industrias conexas</t>
  </si>
  <si>
    <t>Desarrollo de servicios tecnológicos y de innovación al sector madera, muebles e industrias conexas</t>
  </si>
  <si>
    <t>Desarrollo e implementación de instrumentos para la transferencia tecnológica y la innovación</t>
  </si>
  <si>
    <t>Monto Ejecutado y Porcentaje de Ejecución Financiera del Programa Presupuestal Desarrollo Productivo de las Empresas según Departamento, al Primer Semestre 2015</t>
  </si>
  <si>
    <t>Alerta de Niveles Bajos en la Ejecución Financiera (menor a 37.5%) para Principales Productos del Programa Presupuestal Desarrollo Productivo de las Empresas, al Primer Semestre 2015</t>
  </si>
  <si>
    <t>Ejecución Financiera del Programa Presupuestal Ordenamiento y Desarrollo de la Acuicultura según Departamento, al Primer Semestre 2015</t>
  </si>
  <si>
    <t>Ejecución Financiera del Programa Presupuestal Ordenamiento y Desarrollo de la Acuicultura según Pliego, al Primer Semestre 2015</t>
  </si>
  <si>
    <t>Ejecución Financiera del Programa Presupuestal Ordenamiento y Desarrollo de la Acuicultura según Principales Productos, al Primer Semestre 2015</t>
  </si>
  <si>
    <t>Acuicultores acceden a servicios para el fomento de las inversiones y el ordenamiento de la acuicultura</t>
  </si>
  <si>
    <t>Unidad de producción acuícola accede a servicios de transferencia de paquetes tecnológicos y temas de gestión</t>
  </si>
  <si>
    <t>Acuicultores acceden a servicios de certificación en sanidad e inocuidad acuícola</t>
  </si>
  <si>
    <t>Derecho otorgado</t>
  </si>
  <si>
    <t>Protocolo</t>
  </si>
  <si>
    <t>Ejecución Financiera del Programa Presupuestal Ordenamiento y Desarrollo de la Acuicultura según Principales Actividades, al Primer Semestre 2015</t>
  </si>
  <si>
    <t>Servicios de información ambiental para el desarrollo acuícola</t>
  </si>
  <si>
    <t>Generación y Difusión de documentos y normas técnicas para la inversión en acuicultura</t>
  </si>
  <si>
    <t>Apoyo financiero para la acuicultura</t>
  </si>
  <si>
    <t>Elaboración de estudios para la ampliación de la frontera acuícola</t>
  </si>
  <si>
    <t>Promoción, administración y evaluación del desarrollo acuícola</t>
  </si>
  <si>
    <t>Desarrollo tecnológico</t>
  </si>
  <si>
    <t>Acciones de capacitación y asistencia técnica</t>
  </si>
  <si>
    <t>Implementar normas e instrumentos de gestión para la vigilancia y control en sanidad e inocuidad en acuicultura</t>
  </si>
  <si>
    <t>Implementación de planes de investigación en patobiología acuática, sanidad e inocuidad en acuicultura</t>
  </si>
  <si>
    <t>Crédito otorgado</t>
  </si>
  <si>
    <t>Manual</t>
  </si>
  <si>
    <t>Monto Ejecutado y Porcentaje de Ejecución Financiera del Programa Presupuestal Ordenamiento y Desarrollo de la Acuicultura según Departamento, al Primer Semestre 2015</t>
  </si>
  <si>
    <t>Alerta de Niveles Bajos en la Ejecución Financiera (menor a 37.5%) para Principales Productos del Programa Presupuestal Ordenamiento y Desarrollo de la Acuicultura, al Primer Semestre 2015</t>
  </si>
  <si>
    <t>Ejecución Financiera del Programa Presupuestal Fortalecimiento de la Pesca Artesanal según Departamento, al Primer Semestre 2015</t>
  </si>
  <si>
    <t>Ejecución Financiera del Programa Presupuestal Fortalecimiento de la Pesca Artesanal según Pliego, al Primer Semestre 2015</t>
  </si>
  <si>
    <t>Ejecución Financiera del Programa Presupuestal Fortalecimiento de la Pesca Artesanal según Principales Productos, al Primer Semestre 2015</t>
  </si>
  <si>
    <t>Agentes de la pesca artesanal capacitados en la gestión para la comercialización de los productos hidrobiológicos</t>
  </si>
  <si>
    <t>Recursos hidrobiológicos regulados para la explotación, conservación y sostenibilidad</t>
  </si>
  <si>
    <t>Agentes de la pesca artesanal acceden a asistencia técnica en buenas prácticas pesqueras</t>
  </si>
  <si>
    <t>Usuario capacitado</t>
  </si>
  <si>
    <t>NORMA APROBADA</t>
  </si>
  <si>
    <t>Ejecución Financiera del Programa Presupuestal Fortalecimiento de la Pesca Artesanal según Principales Actividades, al Primer Semestre 2015</t>
  </si>
  <si>
    <t>Actualización de la información estadística en materia de pesca artesanal</t>
  </si>
  <si>
    <t>Entrenamiento y capacitación del pescador artesanal</t>
  </si>
  <si>
    <t>Fortalecimiento e implementación de herramientas para mejorar el acceso de los agentes a prácticas de comercialización directa</t>
  </si>
  <si>
    <t>Apoyo financiero para la pesca artesanal</t>
  </si>
  <si>
    <t>Investigaciones integradas de aspectos biológicos, ecológicos, pesqueros y económicos de la actividad pesquera artesanal</t>
  </si>
  <si>
    <t>Elaboración y difusión de instrumentos de gestión para el ordenamiento pesquero artesanal</t>
  </si>
  <si>
    <t>Asistencia técnica y capacitación en buenas prácticas pesqueras, calidad sanitaria e inocuidad</t>
  </si>
  <si>
    <t>Determinación de parámetros de contaminantes del agua de mar o aguas continentales, agua potable y hielo utilizados en las actividades pesqueras artesanales</t>
  </si>
  <si>
    <t>Equipo implementado</t>
  </si>
  <si>
    <t>Norma aprobada</t>
  </si>
  <si>
    <t>Monto Ejecutado y Porcentaje de Ejecución Financiera del Programa Presupuestal Fortalecimiento de la Pesca Artesanal según Departamento, al Primer Semestre 2015</t>
  </si>
  <si>
    <t>Alerta de Niveles Bajos en la Ejecución Financiera (menor a 37.5%) para Principales Productos del Programa Presupuestal Fortalecimiento de la Pesca Artesanal, al Primer Semestre 2015</t>
  </si>
  <si>
    <t>Ejecución Financiera del Programa Presupuestal Gestión de la Calidad del Aire según Departamento, al Primer Semestre 2015</t>
  </si>
  <si>
    <t>Ejecución Financiera del Programa Presupuestal Gestión de la Calidad del Aire según Pliego, al Primer Semestre 2015</t>
  </si>
  <si>
    <t>Ejecución Financiera del Programa Presupuestal Gestión de la Calidad del Aire según Principales Productos, al Primer Semestre 2015</t>
  </si>
  <si>
    <t>Ciudadanos informados respecto a la calidad del aire</t>
  </si>
  <si>
    <t>Instituciones públicas implementan instrumentos de gestión de calidad del aire</t>
  </si>
  <si>
    <t>Empresas supervisadas y fiscalizadas en emisiones atmosféricas</t>
  </si>
  <si>
    <t>Instituciones con información de monitoreo y pronóstico de la calidad del aire</t>
  </si>
  <si>
    <t>Desarrollo de investigaciones científicas sobre la calidad del aire (químicos, físicos y biológicos)</t>
  </si>
  <si>
    <t>Ciudadano informado</t>
  </si>
  <si>
    <t>Ejecución Financiera del Programa Presupuestal Gestión de la Calidad del Aire según Principales Actividades, al Primer Semestre 2015</t>
  </si>
  <si>
    <t>Difusión y capacitación para la participación ciudadana en temas de calidad del aire</t>
  </si>
  <si>
    <t>Implementación de planes de acción locales para la gestión de la calidad del aire</t>
  </si>
  <si>
    <t>Asistencia técnica para la creación y gestión contínua de los grupos técnicos de calidad del aire</t>
  </si>
  <si>
    <t>Supervisión del plan nacional y planes de acción locales</t>
  </si>
  <si>
    <t>Diseño e implementación de normas de gestión de la calidad del aire</t>
  </si>
  <si>
    <t>Asistencia técnica para desarrollo de proyectos de inversión pública en gestión de la calidad del aire</t>
  </si>
  <si>
    <t>Diseño e implementación de instrumentos técnicos legales para la fiscalización de emisiones atmosféricas</t>
  </si>
  <si>
    <t>Operación y mantenimiento de las redes de vigilancia</t>
  </si>
  <si>
    <t>Provisión de información de la calidad del aire</t>
  </si>
  <si>
    <t>Investigaciones para la caracterización de los contaminantes atmosféricos (ruido, radiaciones no ionizantes y uv-b)</t>
  </si>
  <si>
    <t>Mantenimiento</t>
  </si>
  <si>
    <t>Monto Ejecutado y Porcentaje de Ejecución Financiera del Programa Presupuestal Gestión de la Calidad del Aire según Departamento, al Primer Semestre 2015</t>
  </si>
  <si>
    <t>Alerta de Niveles Bajos en la Ejecución Financiera (menor a 37.5%) para Principales Productos del Programa Presupuestal Gestión de la Calidad del Aire, al Primer Semestre 2015</t>
  </si>
  <si>
    <t>Ejecución Financiera del Programa Presupuestal Programa Nacional de Asistencia Solidaria Pensión 65 según Departamento, al Primer Semestre 2015</t>
  </si>
  <si>
    <t>Ejecución Financiera del Programa Presupuestal Programa Nacional de Asistencia Solidaria Pensión 65 según Pliego, al Primer Semestre 2015</t>
  </si>
  <si>
    <t>Ejecución Financiera del Programa Presupuestal Programa Nacional de Asistencia Solidaria Pensión 65 según Principales Productos, al Primer Semestre 2015</t>
  </si>
  <si>
    <t>Adulto mayor con subvención monetaria según condiciones del programa</t>
  </si>
  <si>
    <t>Ejecución Financiera del Programa Presupuestal Programa Nacional de Asistencia Solidaria Pensión 65 según Principales Actividades, al Primer Semestre 2015</t>
  </si>
  <si>
    <t>Entrega de la subvención monetaria a los beneficiarios</t>
  </si>
  <si>
    <t>Afiliacion y verificación de requisitos</t>
  </si>
  <si>
    <t>Monto Ejecutado y Porcentaje de Ejecución Financiera del Programa Presupuestal Programa Nacional de Asistencia Solidaria Pensión 65 según Departamento, al Primer Semestre 2015</t>
  </si>
  <si>
    <t>Alerta de Niveles Bajos en la Ejecución Financiera (menor a 37.5%) para Principales Productos del Programa Presupuestal Programa Nacional de Asistencia Solidaria Pensión 65, al Primer Semestre 2015</t>
  </si>
  <si>
    <t>Cuna Mas</t>
  </si>
  <si>
    <t>Ejecución Financiera del Programa Presupuestal Cuna Mas según Departamento, al Primer Semestre 2015</t>
  </si>
  <si>
    <t>Ejecución Financiera del Programa Presupuestal Cuna Mas según Pliego, al Primer Semestre 2015</t>
  </si>
  <si>
    <t>Ejecución Financiera del Programa Presupuestal Cuna Mas según Principales Productos, al Primer Semestre 2015</t>
  </si>
  <si>
    <t>Familias acceden a acompañamiento en cuidado y aprendizaje de sus niños y niñas menores de 36 meses, que viven en situación de pobreza y extrema pobreza en zonas rurales</t>
  </si>
  <si>
    <t>Niñas y niños de 6 a 36 meses de edad que viven en situación de pobreza y extrema pobreza en zonas urbanas reciben atención integral en servicio de cuidado diurno</t>
  </si>
  <si>
    <t>Niño</t>
  </si>
  <si>
    <t>Ejecución Financiera del Programa Presupuestal Cuna Mas según Principales Actividades, al Primer Semestre 2015</t>
  </si>
  <si>
    <t>Sesiones de socialización e inter aprendizaje</t>
  </si>
  <si>
    <t>Visitas domiciliarias a familias en zonas rurales</t>
  </si>
  <si>
    <t>Asistencia técnica para la gestión y vigilancia comunitaria</t>
  </si>
  <si>
    <t>Capacitación de equipos técnicos y actores comunales</t>
  </si>
  <si>
    <t>Atención integral durante el cuidado diurno</t>
  </si>
  <si>
    <t>Acondicionamiento y equipamiento de locales para el cuidado diurno</t>
  </si>
  <si>
    <t>Monto Ejecutado y Porcentaje de Ejecución Financiera del Programa Presupuestal Cuna Mas según Departamento, al Primer Semestre 2015</t>
  </si>
  <si>
    <t>Alerta de Niveles Bajos en la Ejecución Financiera (menor a 37.5%) para Principales Productos del Programa Presupuestal Cuna Mas, al Primer Semestre 2015</t>
  </si>
  <si>
    <t>Ejecución Financiera del Programa Presupuestal Celeridad de los Procesos Judiciales Laborales según Departamento, al Primer Semestre 2015</t>
  </si>
  <si>
    <t>Ejecución Financiera del Programa Presupuestal Celeridad de los Procesos Judiciales Laborales según Pliego, al Primer Semestre 2015</t>
  </si>
  <si>
    <t>Ejecución Financiera del Programa Presupuestal Celeridad de los Procesos Judiciales Laborales según Principales Productos, al Primer Semestre 2015</t>
  </si>
  <si>
    <t>Ejecución Financiera del Programa Presupuestal Celeridad de los Procesos Judiciales Laborales según Principales Actividades, al Primer Semestre 2015</t>
  </si>
  <si>
    <t>Mejoramiento de la interconexión de los órganos jurisdiccionales</t>
  </si>
  <si>
    <t>Mejoramiento de la capacidad operativa de los equipos de peritos</t>
  </si>
  <si>
    <t>Implementación de procedimientos mejorados en los equipos de peritos</t>
  </si>
  <si>
    <t>Realización de Plenos y Eventos Jurisdiccionales</t>
  </si>
  <si>
    <t>Monto Ejecutado y Porcentaje de Ejecución Financiera del Programa Presupuestal Celeridad de los Procesos Judiciales Laborales según Departamento, al Primer Semestre 2015</t>
  </si>
  <si>
    <t>Alerta de Niveles Bajos en la Ejecución Financiera (menor a 37.5%) para Principales Productos del Programa Presupuestal Celeridad de los Procesos Judiciales Laborales, al Primer Semestre 2015</t>
  </si>
  <si>
    <t>Ejecución Financiera del Programa Presupuestal Incremento de la Práctica de Actividades Físicas, Deportivas y Recreativas en la Población Peruana según Departamento, al Primer Semestre 2015</t>
  </si>
  <si>
    <t>Ejecución Financiera del Programa Presupuestal Incremento de la Práctica de Actividades Físicas, Deportivas y Recreativas en la Población Peruana según Pliego, al Primer Semestre 2015</t>
  </si>
  <si>
    <t>Ejecución Financiera del Programa Presupuestal Incremento de la Práctica de Actividades Físicas, Deportivas y Recreativas en la Población Peruana según Principales Productos, al Primer Semestre 2015</t>
  </si>
  <si>
    <t>Personas acceden a nivel nacional a la actividad física, recreativa y deportiva</t>
  </si>
  <si>
    <t>Deportistas acceden a desarrollo deportivo de alta competencia</t>
  </si>
  <si>
    <t>Talentos deportivos acceden a la iniciación deportiva de alta competencia</t>
  </si>
  <si>
    <t>Deportista</t>
  </si>
  <si>
    <t>Beneficiario</t>
  </si>
  <si>
    <t>Ejecución Financiera del Programa Presupuestal Incremento de la Práctica de Actividades Físicas, Deportivas y Recreativas en la Población Peruana según Principales Actividades, al Primer Semestre 2015</t>
  </si>
  <si>
    <t>Desarrollo de campañas focalizados orientadas a población objetivo por grupos vulnerables</t>
  </si>
  <si>
    <t>Capacitación de agentes deportivos</t>
  </si>
  <si>
    <t>Promoción del uso adecuado de instalaciones deportivas en ámbito regional y local</t>
  </si>
  <si>
    <t>Infraestructura deportiva con condiciones adecuadas para el funcionamiento</t>
  </si>
  <si>
    <t>Dotación de servicios biomedicos a los deportistas</t>
  </si>
  <si>
    <t>Desarrollo de estímulos a los deportistas de alta competencia</t>
  </si>
  <si>
    <t>Mantenimiento de infraestructura deportiva</t>
  </si>
  <si>
    <t>Subvención a las federaciones deportivas</t>
  </si>
  <si>
    <t>Dotación de equipo y material deportivo</t>
  </si>
  <si>
    <t>Formación y especialización deportiva en centros de alto rendimiento</t>
  </si>
  <si>
    <t>Formación y especialización deportiva en centros de desarrollo deportivo regionales</t>
  </si>
  <si>
    <t>Implementación de una estrategia nacional de Captación de talentos deportivos</t>
  </si>
  <si>
    <t>Convenio</t>
  </si>
  <si>
    <t>Instalación deportiva</t>
  </si>
  <si>
    <t>Transferencias Financieras entre Unidades del Gobierno en el marco del Programa Presupuestal Incremento de la Práctica de Actividades Físicas, Deportivas y Recreativas en la Población Peruana según Productos, al Primer Semestre 2015</t>
  </si>
  <si>
    <t>INSTITUTO PERUANO DEL DEPORTE - IPD</t>
  </si>
  <si>
    <t>Transferencias Financieras entre Unidades del Gobierno en el marco del Programa Presupuestal Incremento de la Práctica de Actividades Físicas, Deportivas y Recreativas en la Población Peruana según Actividades, al Primer Semestre 2015</t>
  </si>
  <si>
    <t>Monto Ejecutado y Porcentaje de Ejecución Financiera del Programa Presupuestal Incremento de la Práctica de Actividades Físicas, Deportivas y Recreativas en la Población Peruana según Departamento, al Primer Semestre 2015</t>
  </si>
  <si>
    <t>Alerta de Niveles Bajos en la Ejecución Financiera (menor a 37.5%) para Principales Productos del Programa Presupuestal Incremento de la Práctica de Actividades Físicas, Deportivas y Recreativas en la Población Peruana, al Primer Semestre 2015</t>
  </si>
  <si>
    <t>Ejecución Financiera del Programa Presupuestal Fortalecimiento de las Condiciones Laborales según Departamento, al Primer Semestre 2015</t>
  </si>
  <si>
    <t>Ejecución Financiera del Programa Presupuestal Fortalecimiento de las Condiciones Laborales según Pliego, al Primer Semestre 2015</t>
  </si>
  <si>
    <t>Ejecución Financiera del Programa Presupuestal Fortalecimiento de las Condiciones Laborales según Principales Productos, al Primer Semestre 2015</t>
  </si>
  <si>
    <t>Instituciones fiscalizadas según la normativa laboral</t>
  </si>
  <si>
    <t>Personas cuentan con orientación y asistencia técnica en materia de normatividad laboral y buenas prácticas laborales</t>
  </si>
  <si>
    <t>Ejecución Financiera del Programa Presupuestal Fortalecimiento de las Condiciones Laborales según Principales Actividades, al Primer Semestre 2015</t>
  </si>
  <si>
    <t>Inspecciones de fiscalización de la normativa laboral</t>
  </si>
  <si>
    <t>Orientación y difusión de la normatividad laboral</t>
  </si>
  <si>
    <t>Absolución de consultas en materias laborales</t>
  </si>
  <si>
    <t>Promoción de la responsabilidad empresarial, seguridad social y buenas prácticas laborales</t>
  </si>
  <si>
    <t>Monto Ejecutado y Porcentaje de Ejecución Financiera del Programa Presupuestal Fortalecimiento de las Condiciones Laborales según Departamento, al Primer Semestre 2015</t>
  </si>
  <si>
    <t>Alerta de Niveles Bajos en la Ejecución Financiera (menor a 37.5%) para Principales Productos del Programa Presupuestal Fortalecimiento de las Condiciones Laborales, al Primer Semestre 2015</t>
  </si>
  <si>
    <t>Ejecución Financiera del Programa Presupuestal Reducción de la Mortalidad por Emergencias y Urgencias Médicas según Departamento, al Primer Semestre 2015</t>
  </si>
  <si>
    <t>Ejecución Financiera del Programa Presupuestal Reducción de la Mortalidad por Emergencias y Urgencias Médicas según Pliego, al Primer Semestre 2015</t>
  </si>
  <si>
    <t>Ejecución Financiera del Programa Presupuestal Reducción de la Mortalidad por Emergencias y Urgencias Médicas según Principales Productos, al Primer Semestre 2015</t>
  </si>
  <si>
    <t>Atención pre hospitalaria móvil de la emergencia con soporte vital básico SVB</t>
  </si>
  <si>
    <t>Atención pre hospitalaria móvil de la emergencia con soporte vital avanzado SVA</t>
  </si>
  <si>
    <t>Transporte asistido (no emergencia) de pacientes estables (no críticos)</t>
  </si>
  <si>
    <t>Transporte asistido (no emergencia) de pacientes críticos</t>
  </si>
  <si>
    <t>Atención ambulatoria de urgencias (prioridad III o IV) en módulos hospitalarios diferenciados autorizados</t>
  </si>
  <si>
    <t>Atención de urgencias (prioridad III o IV) en módulos de Atención ambulatoria</t>
  </si>
  <si>
    <t>Atención médica telefónica de la emergencia y urgencia en centro regulador</t>
  </si>
  <si>
    <t>Despacho de la unidad móvil y coordinación de la referencia</t>
  </si>
  <si>
    <t>Atención de la emergencia o urgencia en establecimiento de salud</t>
  </si>
  <si>
    <t>Paciente atendido</t>
  </si>
  <si>
    <t>Ejecución Financiera del Programa Presupuestal Reducción de la Mortalidad por Emergencias y Urgencias Médicas según Principales Actividades, al Primer Semestre 2015</t>
  </si>
  <si>
    <t>Desarrollo de normas y guías técnicas en Atención pre hospitalaria y emergencias</t>
  </si>
  <si>
    <t>Monitoreo, supervisión y evaluación del programa presupuestal</t>
  </si>
  <si>
    <t>Asistencia técnica y capacitación</t>
  </si>
  <si>
    <t>Servicio de ambulancia con soporte vital básico (SBV) para la Atención pre hospitalaria de la emergencia</t>
  </si>
  <si>
    <t>Servicio de traslado de pacientes estables (no emergencia)</t>
  </si>
  <si>
    <t>Servicio de traslado de pacientes en situación crítica</t>
  </si>
  <si>
    <t>Servicio de traslado de pacientes en situacion crítica inestable</t>
  </si>
  <si>
    <t>Atención de la emergencia o urgencia con prioridad I en establecimientos de salud</t>
  </si>
  <si>
    <t>Atención de la emergencia o urgencia con prioridad II en establecimientos de salud</t>
  </si>
  <si>
    <t>Cantidades Programadas y Ejecutadas de Productos compartidos del Programa Presupuestal Reducción de la Mortalidad por Emergencias y Urgencias Médicas, al Primer Semestre 2015</t>
  </si>
  <si>
    <t>Cantidades Programadas y Ejecutadas de Actividades compartidas del Programa Presupuestal Reducción de la Mortalidad por Emergencias y Urgencias Médicas, al Primer Semestre 2015</t>
  </si>
  <si>
    <t>Servicio de ambulancia con soporte vital avanzado (SVA) para la Atención pre hospitalaria de la emergencia</t>
  </si>
  <si>
    <t>Atención de urgencias (prioridad III o IV) en módulos de atención ambulatoria</t>
  </si>
  <si>
    <t>Monto Ejecutado y Porcentaje de Ejecución Financiera del Programa Presupuestal Reducción de la Mortalidad por Emergencias y Urgencias Médicas según Departamento, al Primer Semestre 2015</t>
  </si>
  <si>
    <t>Alerta de Niveles Bajos en la Ejecución Financiera (menor a 37.5%) para Principales Productos del Programa Presupuestal Reducción de la Mortalidad por Emergencias y Urgencias Médicas, al Primer Semestre 2015</t>
  </si>
  <si>
    <t>Ejecución Financiera del Programa Presupuestal Inclusión de Niños, Niñas y Jóvenes con Discapacidad en la Educación Básica y Técnico Productiva según Departamento, al Primer Semestre 2015</t>
  </si>
  <si>
    <t>Ejecución Financiera del Programa Presupuestal Inclusión de Niños, Niñas y Jóvenes con Discapacidad en la Educación Básica y Técnico Productiva según Pliego, al Primer Semestre 2015</t>
  </si>
  <si>
    <t>Ejecución Financiera del Programa Presupuestal Inclusión de Niños, Niñas y Jóvenes con Discapacidad en la Educación Básica y Técnico Productiva según Principales Productos, al Primer Semestre 2015</t>
  </si>
  <si>
    <t>Personas con discapacidad leve o moderada acceden a instituciones educativas públicas inclusivas con condiciones para su atención</t>
  </si>
  <si>
    <t>Personas con discapacidad severa acceden a instituciones educativas públicas especializadas con condiciones para su atención</t>
  </si>
  <si>
    <t>Niños menores de 3 años con discapacidad acceden a programas de intervención temprana con condiciones para su atención</t>
  </si>
  <si>
    <t>Ejecución Financiera del Programa Presupuestal Inclusión de Niños, Niñas y Jóvenes con Discapacidad en la Educación Básica y Técnico Productiva según Principales Actividades, al Primer Semestre 2015</t>
  </si>
  <si>
    <t>Dotación de materiales y equipos educativos para estudiantes de instituciones educativas inclusivas</t>
  </si>
  <si>
    <t>Contratación oportuna y pago de profesionales para atención de servicios de apoyo a instituciones educativas inclusivas</t>
  </si>
  <si>
    <t>Acondicionamiento de espacios en locales de instituciones educativas inclusivas</t>
  </si>
  <si>
    <t>Asistencia a familias de estudiantes de instituciones educativas inclusivas para participación en proceso educativo</t>
  </si>
  <si>
    <t>Mantenimiento y acondicionamiento de espacios en locales de los centros de educación básica especial y centros de recursos</t>
  </si>
  <si>
    <t>Dotación de materiales y equipos educativos para centros de Educación Básica Especial y centros de recursos</t>
  </si>
  <si>
    <t>Especialización a los profesionales de los centros de educación básica especial</t>
  </si>
  <si>
    <t>Contratación oportuna y pago de personal para atención de centros de educación básica especial</t>
  </si>
  <si>
    <t>Asistencia a familias de estudiantes de centros de educación básica especial para participación en proceso educativo</t>
  </si>
  <si>
    <t>Mantenimiento y acondicionamiento de espacios en programas de intervención temprana</t>
  </si>
  <si>
    <t>Dotación de materiales y equipos educativos para programas de intervención temprana</t>
  </si>
  <si>
    <t>Especialización a los profesionales de los programas de intervención temprana</t>
  </si>
  <si>
    <t>Asistencia y acompañamiento a las familias de los niños en programas de intervención temprana</t>
  </si>
  <si>
    <t>Contratación oportuna y pago de personal para atención de programas de intervención temprana</t>
  </si>
  <si>
    <t>Cantidades Programadas y Ejecutadas de Productos compartidos del Programa Presupuestal Inclusión de Niños, Niñas y Jóvenes con Discapacidad en la Educación Básica y Técnico Productiva, al Primer Semestre 2015</t>
  </si>
  <si>
    <t>Cantidades Programadas y Ejecutadas de Actividades compartidas del Programa Presupuestal Inclusión de Niños, Niñas y Jóvenes con Discapacidad en la Educación Básica y Técnico Productiva, al Primer Semestre 2015</t>
  </si>
  <si>
    <t>Monto Ejecutado y Porcentaje de Ejecución Financiera del Programa Presupuestal Inclusión de Niños, Niñas y Jóvenes con Discapacidad en la Educación Básica y Técnico Productiva según Departamento, al Primer Semestre 2015</t>
  </si>
  <si>
    <t>Alerta de Niveles Bajos en la Ejecución Financiera (menor a 37.5%) para Principales Productos del Programa Presupuestal Inclusión de Niños, Niñas y Jóvenes con Discapacidad en la Educación Básica y Técnico Productiva, al Primer Semestre 2015</t>
  </si>
  <si>
    <t>Mejora de  la Formación en Carreras Docentes en Institutos de Educación Superior no Universitaria</t>
  </si>
  <si>
    <t>Ejecución Financiera del Programa Presupuestal Mejora de  la Formación en Carreras Docentes en Institutos de Educación Superior no Universitaria según Departamento, al Primer Semestre 2015</t>
  </si>
  <si>
    <t>Ejecución Financiera del Programa Presupuestal Mejora de  la Formación en Carreras Docentes en Institutos de Educación Superior no Universitaria según Pliego, al Primer Semestre 2015</t>
  </si>
  <si>
    <t>Ejecución Financiera del Programa Presupuestal Mejora de  la Formación en Carreras Docentes en Institutos de Educación Superior no Universitaria según Principales Productos, al Primer Semestre 2015</t>
  </si>
  <si>
    <t>Docentes formadores de institutos públicos de educación superior con capacidades fortalecidas</t>
  </si>
  <si>
    <t>Ingresantes de institutos superiores pedagógicos cuentan con capacidades básicas para iniciar su formación</t>
  </si>
  <si>
    <t>Carreras profesionales con currículos diversificados</t>
  </si>
  <si>
    <t>Instituciones de educación superior pedagógica con condiciones básicas para el funcionamiento.</t>
  </si>
  <si>
    <t>Institutos superiores pedagógicos acreditados</t>
  </si>
  <si>
    <t>Ejecución Financiera del Programa Presupuestal Mejora de  la Formación en Carreras Docentes en Institutos de Educación Superior no Universitaria según Principales Actividades, al Primer Semestre 2015</t>
  </si>
  <si>
    <t>Fortalecimiento de capacidades de docentes formadores de educación Inicial y Primaria con enfoque en educación intercultural bilingüe</t>
  </si>
  <si>
    <t>Especialización en investigación educativa para docentes formadores</t>
  </si>
  <si>
    <t>Fortalecimiento de docentes formadores de la carrera de idiomas</t>
  </si>
  <si>
    <t>Especialización en gestión para el personal directivo de institutos superiores pedagógicos y especialistas de las direcciones regionales</t>
  </si>
  <si>
    <t>Supervisión del proceso de Selección de los ingresantes a la carrera docente</t>
  </si>
  <si>
    <t>Modulo de nivelación de ingresantes implementado</t>
  </si>
  <si>
    <t>Evaluación de competencias al egreso</t>
  </si>
  <si>
    <t>Diseño de currículos por carrera profesional</t>
  </si>
  <si>
    <t>Prácticas preprofesionales</t>
  </si>
  <si>
    <t>Contratación oportuna de docentes y pago de planillas a personal de institutos de educación superior pedagógica</t>
  </si>
  <si>
    <t>Provisión de servicios básicos y mantenimiento a la infraestructura</t>
  </si>
  <si>
    <t>Autoevaluación y evaluación de los institutos superiores pedagógicos</t>
  </si>
  <si>
    <t>Cantidades Programadas y Ejecutadas de Productos compartidos del Programa Presupuestal Mejora de  la Formación en Carreras Docentes en Institutos de Educación Superior no Universitaria, al Primer Semestre 2015</t>
  </si>
  <si>
    <t>Cantidades Programadas y Ejecutadas de Actividades compartidas del Programa Presupuestal Mejora de  la Formación en Carreras Docentes en Institutos de Educación Superior no Universitaria, al Primer Semestre 2015</t>
  </si>
  <si>
    <t>Monto Ejecutado y Porcentaje de Ejecución Financiera del Programa Presupuestal Mejora de  la Formación en Carreras Docentes en Institutos de Educación Superior no Universitaria según Departamento, al Primer Semestre 2015</t>
  </si>
  <si>
    <t>Alerta de Niveles Bajos en la Ejecución Financiera (menor a 37.5%) para Principales Productos del Programa Presupuestal Mejora de  la Formación en Carreras Docentes en Institutos de Educación Superior no Universitaria, al Primer Semestre 2015</t>
  </si>
  <si>
    <t>Ejecución Financiera del Programa Presupuestal Mejoramiento Integral de Barrios según Departamento, al Primer Semestre 2015</t>
  </si>
  <si>
    <t>Ejecución Financiera del Programa Presupuestal Mejoramiento Integral de Barrios según Pliego, al Primer Semestre 2015</t>
  </si>
  <si>
    <t>Ejecución Financiera del Programa Presupuestal Mejoramiento Integral de Barrios según Principales Productos, al Primer Semestre 2015</t>
  </si>
  <si>
    <t>Barrios urbanos marginales con infraestructura y equipamiento adecuados</t>
  </si>
  <si>
    <t>Barrio</t>
  </si>
  <si>
    <t>Ejecución Financiera del Programa Presupuestal Mejoramiento Integral de Barrios según Principales Actividades, al Primer Semestre 2015</t>
  </si>
  <si>
    <t>Asistencia técnica a los gobiernos locales para la formulación y ejecución de proyectos</t>
  </si>
  <si>
    <t>Asistencia técnica a la población en uso adecuado de infraestructura, acompañamiento social</t>
  </si>
  <si>
    <t>Transferencias Financieras entre Unidades del Gobierno en el marco del Programa Presupuestal Mejoramiento Integral de Barrios según Productos, al Primer Semestre 2015</t>
  </si>
  <si>
    <t>MINISTERIO DE VIVIENDA CONSTRUCCION Y SANEAMIENTO - ADMINISTRACION GENERAL</t>
  </si>
  <si>
    <t>Transferencias Financieras entre Unidades del Gobierno en el marco del Programa Presupuestal Mejoramiento Integral de Barrios según Actividades, al Primer Semestre 2015</t>
  </si>
  <si>
    <t>Monto Ejecutado y Porcentaje de Ejecución Financiera del Programa Presupuestal Mejoramiento Integral de Barrios según Departamento, al Primer Semestre 2015</t>
  </si>
  <si>
    <t>Alerta de Niveles Bajos en la Ejecución Financiera (menor a 37.5%) para Principales Productos del Programa Presupuestal Mejoramiento Integral de Barrios, al Primer Semestre 2015</t>
  </si>
  <si>
    <t>Ejecución Financiera del Programa Presupuestal Nuestras Ciudades según Departamento, al Primer Semestre 2015</t>
  </si>
  <si>
    <t>Ejecución Financiera del Programa Presupuestal Nuestras Ciudades según Pliego, al Primer Semestre 2015</t>
  </si>
  <si>
    <t>Ejecución Financiera del Programa Presupuestal Nuestras Ciudades según Principales Productos, al Primer Semestre 2015</t>
  </si>
  <si>
    <t>Gobiernos locales con gestión urbana fortalecida</t>
  </si>
  <si>
    <t>Centro poblado urbano con instrumentos técnicos de gestión, sistemas de movilidad urbana, sistemas de espacio públicos y equipamiento de usos especiales mejorados</t>
  </si>
  <si>
    <t>Ejecución Financiera del Programa Presupuestal Nuestras Ciudades según Principales Actividades, al Primer Semestre 2015</t>
  </si>
  <si>
    <t>Asistencia técnica y capacitación a gobiernos locales en gestión urbana territorial</t>
  </si>
  <si>
    <t>Implementación de sistemas de información geográfica para la gestión urbana territorial</t>
  </si>
  <si>
    <t>Promoción de las inversiones público privadas en espacios públicos</t>
  </si>
  <si>
    <t>Asistencia técnica a las unidades formuladoras y evaluadoras de los gobiernos locales</t>
  </si>
  <si>
    <t>Desarrollo de instrumentos técnicos de gestión urbana territorial</t>
  </si>
  <si>
    <t>Mantenimiento de espacios públicos para usos especiales</t>
  </si>
  <si>
    <t>Monto Ejecutado y Porcentaje de Ejecución Financiera del Programa Presupuestal Nuestras Ciudades según Departamento, al Primer Semestre 2015</t>
  </si>
  <si>
    <t>Alerta de Niveles Bajos en la Ejecución Financiera (menor a 37.5%) para Principales Productos del Programa Presupuestal Nuestras Ciudades, al Primer Semestre 2015</t>
  </si>
  <si>
    <t>Ejecución Financiera del Programa Presupuestal Fiscalización Aduanera según Departamento, al Primer Semestre 2015</t>
  </si>
  <si>
    <t>Ejecución Financiera del Programa Presupuestal Fiscalización Aduanera según Pliego, al Primer Semestre 2015</t>
  </si>
  <si>
    <t>Ejecución Financiera del Programa Presupuestal Fiscalización Aduanera según Principales Productos, al Primer Semestre 2015</t>
  </si>
  <si>
    <t>Mercancía seleccionada y controlada en control concurrente</t>
  </si>
  <si>
    <t>Usuario u operador programado, controlado en control posterior</t>
  </si>
  <si>
    <t>Usuario u operador sancionado</t>
  </si>
  <si>
    <t>Declaración</t>
  </si>
  <si>
    <t>Ejecución Financiera del Programa Presupuestal Fiscalización Aduanera según Principales Actividades, al Primer Semestre 2015</t>
  </si>
  <si>
    <t>Asignación de declaraciones a control, por gestión de riesgos en importación para el consumo</t>
  </si>
  <si>
    <t>Asignación de declaraciones a control, por normatividad en importación para el consumo</t>
  </si>
  <si>
    <t>Programación de acciones de control</t>
  </si>
  <si>
    <t>Ejecución de las acciones de control posterior</t>
  </si>
  <si>
    <t>Certificaciones a operadores económicos autorizados</t>
  </si>
  <si>
    <t>Acciones de presunción de delito aduanero</t>
  </si>
  <si>
    <t>Emisión de resoluciones de determinación por sanción aduanera</t>
  </si>
  <si>
    <t>Acción de control</t>
  </si>
  <si>
    <t>Certificación</t>
  </si>
  <si>
    <t>Monto Ejecutado y Porcentaje de Ejecución Financiera del Programa Presupuestal Fiscalización Aduanera según Departamento, al Primer Semestre 2015</t>
  </si>
  <si>
    <t>Alerta de Niveles Bajos en la Ejecución Financiera (menor a 37.5%) para Principales Productos del Programa Presupuestal Fiscalización Aduanera, al Primer Semestre 2015</t>
  </si>
  <si>
    <t>Ejecución Financiera del Programa Presupuestal Apoyo al Hábitat Rural según Departamento, al Primer Semestre 2015</t>
  </si>
  <si>
    <t>Ejecución Financiera del Programa Presupuestal Apoyo al Hábitat Rural según Pliego, al Primer Semestre 2015</t>
  </si>
  <si>
    <t>Ejecución Financiera del Programa Presupuestal Apoyo al Hábitat Rural según Principales Productos, al Primer Semestre 2015</t>
  </si>
  <si>
    <t>Tambos prestan servicios de oferta a la comunidad</t>
  </si>
  <si>
    <t>Familias acceden a viviendas mejoradas</t>
  </si>
  <si>
    <t>Ejecución Financiera del Programa Presupuestal Apoyo al Hábitat Rural según Principales Actividades, al Primer Semestre 2015</t>
  </si>
  <si>
    <t>Operatividad y mantenimiento del tambo</t>
  </si>
  <si>
    <t>Capacitación y sensibilización a la población en los servicios que proporciona el tambo</t>
  </si>
  <si>
    <t>Acciones de prevención, atención y mitigación de riesgos</t>
  </si>
  <si>
    <t>Identificación y selección de familias beneficiarias</t>
  </si>
  <si>
    <t>Asistencia técnica a la población para el uso adecuado de espacios y disposición de ambientes</t>
  </si>
  <si>
    <t>Mejoramiento de viviendas rurales</t>
  </si>
  <si>
    <t>Capacitación técnica de mano de obra para el mejoramiento de viviendas</t>
  </si>
  <si>
    <t>Monto Ejecutado y Porcentaje de Ejecución Financiera del Programa Presupuestal Apoyo al Hábitat Rural según Departamento, al Primer Semestre 2015</t>
  </si>
  <si>
    <t>Alerta de Niveles Bajos en la Ejecución Financiera (menor a 37.5%) para Principales Productos del Programa Presupuestal Apoyo al Hábitat Rural, al Primer Semestre 2015</t>
  </si>
  <si>
    <t>Ejecución Financiera del Programa Presupuestal Servicios Registrales Accesibles y Oportunos con Cobertura Universal según Departamento, al Primer Semestre 2015</t>
  </si>
  <si>
    <t>Ejecución Financiera del Programa Presupuestal Servicios Registrales Accesibles y Oportunos con Cobertura Universal según Pliego, al Primer Semestre 2015</t>
  </si>
  <si>
    <t>Ejecución Financiera del Programa Presupuestal Servicios Registrales Accesibles y Oportunos con Cobertura Universal según Principales Productos, al Primer Semestre 2015</t>
  </si>
  <si>
    <t>Actos Registrales Calificados con Calidad y en Tiempo Oportuno</t>
  </si>
  <si>
    <t>Servicios de publicidad registral otorgados</t>
  </si>
  <si>
    <t>Acto Registral</t>
  </si>
  <si>
    <t>Ejecución Financiera del Programa Presupuestal Servicios Registrales Accesibles y Oportunos con Cobertura Universal según Principales Actividades, al Primer Semestre 2015</t>
  </si>
  <si>
    <t>Difusión de los Servicios Registrales</t>
  </si>
  <si>
    <t>Calificación de actos registrales en primera instancia</t>
  </si>
  <si>
    <t>Calificación de actos registrales en segunda instancia</t>
  </si>
  <si>
    <t>Atención de solicitudes de publicidad registral</t>
  </si>
  <si>
    <t>Monto Ejecutado y Porcentaje de Ejecución Financiera del Programa Presupuestal Servicios Registrales Accesibles y Oportunos con Cobertura Universal según Departamento, al Primer Semestre 2015</t>
  </si>
  <si>
    <t>Alerta de Niveles Bajos en la Ejecución Financiera (menor a 37.5%) para Principales Productos del Programa Presupuestal Servicios Registrales Accesibles y Oportunos con Cobertura Universal, al Primer Semestre 2015</t>
  </si>
  <si>
    <t>Ejecución Financiera del Programa Presupuestal Protección al Consumidor según Departamento, al Primer Semestre 2015</t>
  </si>
  <si>
    <t>Ejecución Financiera del Programa Presupuestal Protección al Consumidor según Pliego, al Primer Semestre 2015</t>
  </si>
  <si>
    <t>Ejecución Financiera del Programa Presupuestal Protección al Consumidor según Principales Productos, al Primer Semestre 2015</t>
  </si>
  <si>
    <t>Consumidores con Mecanismos Alternativos de Solución de Controversias en Materia de Consumo</t>
  </si>
  <si>
    <t>Agentes de relación de consumo adecuadamente informados sobre sus derechos y obligaciones</t>
  </si>
  <si>
    <t>Proveedores sujetos a procesos de verificación del cumplimiento normativo</t>
  </si>
  <si>
    <t>Ejecución Financiera del Programa Presupuestal Protección al Consumidor según Principales Actividades, al Primer Semestre 2015</t>
  </si>
  <si>
    <t>Asesorías, Mediación y Conciliación en Materia de Consumo</t>
  </si>
  <si>
    <t>Arbitraje en Materia de Consumo</t>
  </si>
  <si>
    <t>Difusión e investigación sobre temas de consumo</t>
  </si>
  <si>
    <t>Capacitación sobre temas de consumo</t>
  </si>
  <si>
    <t>Implementación de canales virtuales informativos para las relaciones de consumo</t>
  </si>
  <si>
    <t>Fiscalización y supervisión de proveedores</t>
  </si>
  <si>
    <t>Desarrollo de herramientas tecnológicas</t>
  </si>
  <si>
    <t>Implementación de acciones para reforzar la eficiencia y eficacia resolutiva</t>
  </si>
  <si>
    <t>Herramienta</t>
  </si>
  <si>
    <t>Monto Ejecutado y Porcentaje de Ejecución Financiera del Programa Presupuestal Protección al Consumidor según Departamento, al Primer Semestre 2015</t>
  </si>
  <si>
    <t>Alerta de Niveles Bajos en la Ejecución Financiera (menor a 37.5%) para Principales Productos del Programa Presupuestal Protección al Consumidor, al Primer Semestre 2015</t>
  </si>
  <si>
    <t>Alimentación Escolar - Qali Warma</t>
  </si>
  <si>
    <t>Ejecución Financiera del Programa Presupuestal Alimentación Escolar - Qali Warma según Departamento, al Primer Semestre 2015</t>
  </si>
  <si>
    <t>Ejecución Financiera del Programa Presupuestal Alimentación Escolar - Qali Warma según Pliego, al Primer Semestre 2015</t>
  </si>
  <si>
    <t>Ejecución Financiera del Programa Presupuestal Alimentación Escolar - Qali Warma según Principales Productos, al Primer Semestre 2015</t>
  </si>
  <si>
    <t>Estudiantes de Instituciones Educativas Públicas de Inicial - 3 a 5 Años - y Primaria Reciben Servicio Alimentario a Traves de la Gestion de Raciones</t>
  </si>
  <si>
    <t>Estudiantes de Instituciones Educativas Públicas de Inicial - 3 a 5 Años - y Primaria Reciben Servicio Alimentario a Traves de la Gestion de Productos</t>
  </si>
  <si>
    <t>Niños</t>
  </si>
  <si>
    <t>Ejecución Financiera del Programa Presupuestal Alimentación Escolar - Qali Warma según Principales Actividades, al Primer Semestre 2015</t>
  </si>
  <si>
    <t>Conformación de Comités de Compra y Asistencia Técnica a Unidades Territoriales y Comités de Compra</t>
  </si>
  <si>
    <t>Transferencia para la provisión del servicio alimentario</t>
  </si>
  <si>
    <t>Conformación de Comités de Alimentación Escolar de Gestión de Raciones</t>
  </si>
  <si>
    <t>Asistencia Técnica a Comités de Alimentación Escolar de Gestión de Raciones</t>
  </si>
  <si>
    <t>Provisión del Servicio Alimentario de la Gestión de Raciones</t>
  </si>
  <si>
    <t>Supervisión y Monitoreo de la Gestión de Raciones</t>
  </si>
  <si>
    <t>Conformación de Comites de Alimentación Escolar de Gestión de Productos</t>
  </si>
  <si>
    <t>Asistencia Técnica a Comités de Alimentación Escolar de Gestión de Productos</t>
  </si>
  <si>
    <t>Provisión del Servicio Alimentario de la Gestión de Productos</t>
  </si>
  <si>
    <t>Supervisión y Monitoreo de la Gestión de Productos</t>
  </si>
  <si>
    <t>Equipamiento del Servicio Alimentario</t>
  </si>
  <si>
    <t>Asistencia técnica implementada</t>
  </si>
  <si>
    <t>Supervisión realizada</t>
  </si>
  <si>
    <t>Cocina Implementada</t>
  </si>
  <si>
    <t>Monto Ejecutado y Porcentaje de Ejecución Financiera del Programa Presupuestal Alimentación Escolar - Qali Warma según Departamento, al Primer Semestre 2015</t>
  </si>
  <si>
    <t>Alerta de Niveles Bajos en la Ejecución Financiera (menor a 37.5%) para Principales Productos del Programa Presupuestal Alimentación Escolar - Qali Warma, al Primer Semestre 2015</t>
  </si>
  <si>
    <t>Mejoramiento de la Empleabilidad e Inserción Laboral - PROEMPLEO</t>
  </si>
  <si>
    <t>Ejecución Financiera del Programa Presupuestal Mejoramiento de la Empleabilidad e Inserción Laboral - PROEMPLEO según Departamento, al Primer Semestre 2015</t>
  </si>
  <si>
    <t>Ejecución Financiera del Programa Presupuestal Mejoramiento de la Empleabilidad e Inserción Laboral - PROEMPLEO según Pliego, al Primer Semestre 2015</t>
  </si>
  <si>
    <t>Ejecución Financiera del Programa Presupuestal Mejoramiento de la Empleabilidad e Inserción Laboral - PROEMPLEO según Principales Productos, al Primer Semestre 2015</t>
  </si>
  <si>
    <t>Personas con Competencias Laborales para el Empleo Dependiente Formal en Ocupaciones Básicas</t>
  </si>
  <si>
    <t>Personas Intermediadas para su Inserción Laboral</t>
  </si>
  <si>
    <t>Ejecución Financiera del Programa Presupuestal Mejoramiento de la Empleabilidad e Inserción Laboral - PROEMPLEO según Principales Actividades, al Primer Semestre 2015</t>
  </si>
  <si>
    <t>Modelo de Intervención para la Orientación, Capacitación y Asistencia Técnica para el Autoempleo</t>
  </si>
  <si>
    <t>Elaboración de instrumentos técnicos-normativos en materia de empleabilidad e inserción laboral</t>
  </si>
  <si>
    <t>Capacitación en Competencias Basicas y Transversales Para el Empleo</t>
  </si>
  <si>
    <t>Certificación de Competencias Laborales Logradas a través de la Experiencia Laboral</t>
  </si>
  <si>
    <t>Capacitación Especializada Para Personas con Discapacidad</t>
  </si>
  <si>
    <t>Capacitación Técnica Básica Para el Empleo para el Grupo de Edad de 15 a 29 años</t>
  </si>
  <si>
    <t>Capacitación Técnica Básica Para el Empleo para el Grupo de Edad de 30 a más años</t>
  </si>
  <si>
    <t>Gestión de expedientes para determinación de la oferta laboral, formativa y competencias a certificar</t>
  </si>
  <si>
    <t>Promoción de los servicios de capacitación, certificación de competencias laborales y focalización de beneficiarios</t>
  </si>
  <si>
    <t>Colocación Laboral Especializada para Personas con Discapacidad</t>
  </si>
  <si>
    <t>Acercamiento empresarial, bolsa de trabajo</t>
  </si>
  <si>
    <t>Asesoría para la búsqueda de empleo para la vinculación laboral</t>
  </si>
  <si>
    <t>Persona Evaluada</t>
  </si>
  <si>
    <t>Persona Acreditada</t>
  </si>
  <si>
    <t>Persona asistida</t>
  </si>
  <si>
    <t>Monto Ejecutado y Porcentaje de Ejecución Financiera del Programa Presupuestal Mejoramiento de la Empleabilidad e Inserción Laboral - PROEMPLEO según Departamento, al Primer Semestre 2015</t>
  </si>
  <si>
    <t>Alerta de Niveles Bajos en la Ejecución Financiera (menor a 37.5%) para Principales Productos del Programa Presupuestal Mejoramiento de la Empleabilidad e Inserción Laboral - PROEMPLEO, al Primer Semestre 2015</t>
  </si>
  <si>
    <t>Atención Oportuna de Niños, Niñas y Adolescentes en Presunto Estado de Abandono</t>
  </si>
  <si>
    <t>Ejecución Financiera del Programa Presupuestal Atención Oportuna de Niños, Niñas y Adolescentes en Presunto Estado de Abandono según Departamento, al Primer Semestre 2015</t>
  </si>
  <si>
    <t>Ejecución Financiera del Programa Presupuestal Atención Oportuna de Niños, Niñas y Adolescentes en Presunto Estado de Abandono según Pliego, al Primer Semestre 2015</t>
  </si>
  <si>
    <t>Ejecución Financiera del Programa Presupuestal Atención Oportuna de Niños, Niñas y Adolescentes en Presunto Estado de Abandono según Principales Productos, al Primer Semestre 2015</t>
  </si>
  <si>
    <t>Niñas, Niños y Adolescentes en Presunto Estado de Abandono Acceden a Servicios de Protección y Cuidado</t>
  </si>
  <si>
    <t>Niñas, niños y adolescentes acceden a servicios de fortalecimiento de capacidades como factor protector</t>
  </si>
  <si>
    <t>Ejecución Financiera del Programa Presupuestal Atención Oportuna de Niños, Niñas y Adolescentes en Presunto Estado de Abandono según Principales Actividades, al Primer Semestre 2015</t>
  </si>
  <si>
    <t>Investigación Tutelar en Plazos Señalados por las Normas</t>
  </si>
  <si>
    <t>Atención y Cuidado en Centros</t>
  </si>
  <si>
    <t>Operadores garantizan a niñas, niños y adolescentes en presunto estado de abandono el acceso al servicio de protección y cuidado</t>
  </si>
  <si>
    <t>Supervisión o acreditación de servicios de protección y cuidado de niñas, niños y adolescentes en presunto estado de abandono</t>
  </si>
  <si>
    <t>Acogimiento familiar (familia extensa y terceros)</t>
  </si>
  <si>
    <t>Protección en programas de niños niñas y adolescentes en situación de calle</t>
  </si>
  <si>
    <t>Protección en entorno familiar</t>
  </si>
  <si>
    <t>Fortalecimiento de capacidades para niñas, niños y adolescentes en centros de atención residencial</t>
  </si>
  <si>
    <t>Fortalecimiento de capacidades para niñas, niños y adolescentes en situación de calle</t>
  </si>
  <si>
    <t>Monto Ejecutado y Porcentaje de Ejecución Financiera del Programa Presupuestal Atención Oportuna de Niños, Niñas y Adolescentes en Presunto Estado de Abandono según Departamento, al Primer Semestre 2015</t>
  </si>
  <si>
    <t>Alerta de Niveles Bajos en la Ejecución Financiera (menor a 37.5%) para Principales Productos del Programa Presupuestal Atención Oportuna de Niños, Niñas y Adolescentes en Presunto Estado de Abandono, al Primer Semestre 2015</t>
  </si>
  <si>
    <t>Ejecución Financiera del Programa Presupuestal Acceso de Hogares Rurales con Economías de Subsistencia a Mercados Locales según Departamento, al Primer Semestre 2015</t>
  </si>
  <si>
    <t>Ejecución Financiera del Programa Presupuestal Acceso de Hogares Rurales con Economías de Subsistencia a Mercados Locales según Pliego, al Primer Semestre 2015</t>
  </si>
  <si>
    <t>Ejecución Financiera del Programa Presupuestal Acceso de Hogares Rurales con Economías de Subsistencia a Mercados Locales según Principales Productos, al Primer Semestre 2015</t>
  </si>
  <si>
    <t>Población Rural en Economías de Subsistencia Recibe Asistencia Técnica y Capacitación para el Desarrollo de Capacidades Productivas</t>
  </si>
  <si>
    <t>Población Rural en Economías de Subsistencia Recibe Asistencia Técnica, Capacitación y Portafolio de Activos para la Gestión de Emprendimientos Rurales</t>
  </si>
  <si>
    <t>Ejecución Financiera del Programa Presupuestal Acceso de Hogares Rurales con Economías de Subsistencia a Mercados Locales según Principales Actividades, al Primer Semestre 2015</t>
  </si>
  <si>
    <t>Promoción y conformación de núcleos ejecutores y núcleos ejecutores centrales</t>
  </si>
  <si>
    <t>Asistencia Técnica y Capacitación al Núcleo Ejecutor Central en el Diseño del Proyecto</t>
  </si>
  <si>
    <t>Implementación de asistencia técnica, capacitación y entrega de activos al núcleo ejecutor central</t>
  </si>
  <si>
    <t>Desarrollo de los Concursos Para la Evaluación y Asignación de Recursos</t>
  </si>
  <si>
    <t>Implementación de la Asistencia Técnica y Capacitación Especializada y Entrega de Activos para la Puesta en Marcha de los Emprendimientos Rurales</t>
  </si>
  <si>
    <t>Promoción de Espacios de Intercambio Local</t>
  </si>
  <si>
    <t>Plan de negocio</t>
  </si>
  <si>
    <t>Proyectos Implementados</t>
  </si>
  <si>
    <t>Transferencias Financieras entre Unidades del Gobierno en el marco del Programa Presupuestal Acceso de Hogares Rurales con Economías de Subsistencia a Mercados Locales según Productos, al Primer Semestre 2015</t>
  </si>
  <si>
    <t>MUNICIPALIDAD DISTRITAL DE JOSE CRESPO Y CASTILLO</t>
  </si>
  <si>
    <t>Transferencias Financieras entre Unidades del Gobierno en el marco del Programa Presupuestal Acceso de Hogares Rurales con Economías de Subsistencia a Mercados Locales según Actividades, al Primer Semestre 2015</t>
  </si>
  <si>
    <t>Monto Ejecutado y Porcentaje de Ejecución Financiera del Programa Presupuestal Acceso de Hogares Rurales con Economías de Subsistencia a Mercados Locales según Departamento, al Primer Semestre 2015</t>
  </si>
  <si>
    <t>Alerta de Niveles Bajos en la Ejecución Financiera (menor a 37.5%) para Principales Productos del Programa Presupuestal Acceso de Hogares Rurales con Economías de Subsistencia a Mercados Locales, al Primer Semestre 2015</t>
  </si>
  <si>
    <t>Celeridad en los Procesos Judiciales Civil-Comercial</t>
  </si>
  <si>
    <t>Ejecución Financiera del Programa Presupuestal Celeridad en los Procesos Judiciales Civil-Comercial según Departamento, al Primer Semestre 2015</t>
  </si>
  <si>
    <t>Ejecución Financiera del Programa Presupuestal Celeridad en los Procesos Judiciales Civil-Comercial según Pliego, al Primer Semestre 2015</t>
  </si>
  <si>
    <t>Ejecución Financiera del Programa Presupuestal Celeridad en los Procesos Judiciales Civil-Comercial según Principales Productos, al Primer Semestre 2015</t>
  </si>
  <si>
    <t>Procesos Judiciales Tramitados</t>
  </si>
  <si>
    <t>Sentencias Judiciales Ejecutadas</t>
  </si>
  <si>
    <t>Sentencia</t>
  </si>
  <si>
    <t>Ejecución Financiera del Programa Presupuestal Celeridad en los Procesos Judiciales Civil-Comercial según Principales Actividades, al Primer Semestre 2015</t>
  </si>
  <si>
    <t>Capacitación a Personal Judicial</t>
  </si>
  <si>
    <t>Programación y Envío de Notificaciones Electrónicas</t>
  </si>
  <si>
    <t>Registro y Digitalización de Expedientes Judiciales</t>
  </si>
  <si>
    <t>Mantenimiento del sistema de sanciones y sentencias en laudos arbitrales</t>
  </si>
  <si>
    <t>Atenciones para el Pago Efectivo de Obligaciones</t>
  </si>
  <si>
    <t>Ejecución de Remates Públicos de Manera Virtual</t>
  </si>
  <si>
    <t>Notificación</t>
  </si>
  <si>
    <t>Monto Ejecutado y Porcentaje de Ejecución Financiera del Programa Presupuestal Celeridad en los Procesos Judiciales Civil-Comercial según Departamento, al Primer Semestre 2015</t>
  </si>
  <si>
    <t>Alerta de Niveles Bajos en la Ejecución Financiera (menor a 37.5%) para Principales Productos del Programa Presupuestal Celeridad en los Procesos Judiciales Civil-Comercial, al Primer Semestre 2015</t>
  </si>
  <si>
    <t>Ejecución Financiera del Programa Presupuestal Remediación de Pasivos Ambientales Mineros según Departamento, al Primer Semestre 2015</t>
  </si>
  <si>
    <t>Ejecución Financiera del Programa Presupuestal Remediación de Pasivos Ambientales Mineros según Pliego, al Primer Semestre 2015</t>
  </si>
  <si>
    <t>Ejecución Financiera del Programa Presupuestal Remediación de Pasivos Ambientales Mineros según Principales Productos, al Primer Semestre 2015</t>
  </si>
  <si>
    <t>Pasivos Ambientales Mineros Remediados</t>
  </si>
  <si>
    <t>Personas Informadas sobre las Ventajas e Importancia de Participación en la Remediación de los Pasivos Ambientales Mineros</t>
  </si>
  <si>
    <t>Ejecución Financiera del Programa Presupuestal Remediación de Pasivos Ambientales Mineros según Principales Actividades, al Primer Semestre 2015</t>
  </si>
  <si>
    <t>Identificación y Priorización de Localidades para Proyectos</t>
  </si>
  <si>
    <t>Supervisión de los proyectos</t>
  </si>
  <si>
    <t>Personas Informadas Antes del Proceso de Remediacion Ambiental: Sensibilización</t>
  </si>
  <si>
    <t>Monitoreo después del proceso de remediación ambiental</t>
  </si>
  <si>
    <t>Monto Ejecutado y Porcentaje de Ejecución Financiera del Programa Presupuestal Remediación de Pasivos Ambientales Mineros según Departamento, al Primer Semestre 2015</t>
  </si>
  <si>
    <t>Alerta de Niveles Bajos en la Ejecución Financiera (menor a 37.5%) para Principales Productos del Programa Presupuestal Remediación de Pasivos Ambientales Mineros, al Primer Semestre 2015</t>
  </si>
  <si>
    <t>Ejecución Financiera del Programa Presupuestal Mejora de la Articulación de Pequeños Productores al Mercado según Departamento, al Primer Semestre 2015</t>
  </si>
  <si>
    <t>Ejecución Financiera del Programa Presupuestal Mejora de la Articulación de Pequeños Productores al Mercado según Pliego, al Primer Semestre 2015</t>
  </si>
  <si>
    <t>Ejecución Financiera del Programa Presupuestal Mejora de la Articulación de Pequeños Productores al Mercado según Principales Productos, al Primer Semestre 2015</t>
  </si>
  <si>
    <t>Productores Agropecuarios Organizados y Asesorados, Gestionan Empresarialmente sus Organizaciones</t>
  </si>
  <si>
    <t>Productores Agropecuarios Adoptan Paquetes Tecnológicos Adecuados</t>
  </si>
  <si>
    <t>Productores Agropecuarios Organizados Acceden a Servicios Financieros Formales</t>
  </si>
  <si>
    <t>Productores Agropecuarios Reciben y Acceden Adecuadamente Servicios de Información Agraria</t>
  </si>
  <si>
    <t>Productores Agropecuarios Organizados Participan en Eventos de Promoción Comercial y Realizan Negocios</t>
  </si>
  <si>
    <t>Productores agropecuarios cuentan con sistemas de gestión de la calidad buenas prácticas agrícolas y buenas prácticas pecuarias implementados</t>
  </si>
  <si>
    <t>Ejecución Financiera del Programa Presupuestal Mejora de la Articulación de Pequeños Productores al Mercado según Principales Actividades, al Primer Semestre 2015</t>
  </si>
  <si>
    <t>Formacion de Redes Empresariales Rurales con Productores Agropecuarios</t>
  </si>
  <si>
    <t>Asistencia Técnica para el Acceso a Incentivos de Fomento a la Asociatividad</t>
  </si>
  <si>
    <t>Sostenibilidad de la producción agropecuaria</t>
  </si>
  <si>
    <t>Regulación de las Actividades de Producción, Certificación y Comercialización de Semillas</t>
  </si>
  <si>
    <t>Capacitación a los Productores en la Importancia y Aplicacion de Paquetes Tecnologicos Para la Mejora de la Productividad y Calidad de Su Produccion Agropecuaria</t>
  </si>
  <si>
    <t>Determinación de la Demanda Tecnológica de los Productores Agropecuarios Organizados Para Mejorar la Productividad y Calidad de los Cultivos y Crianzas Priorizados</t>
  </si>
  <si>
    <t>Desarrollo y Adaptación de Equipos y Maquinarias Adecuadas a las Condiciones Socioeconómicas de los Productores Agropecuarios que les Permitan Mejorar la Productividad y Calidad de los Cultivos y Crianzas Priorizados</t>
  </si>
  <si>
    <t>Diseño de paquetes tecnológicos adecuados para los productores agropecuarios organizados que les permitan mejorar la productividad y calidad de los cultivos y crianzas priorizados</t>
  </si>
  <si>
    <t>Desarrollo y Adaptación de Variedades y Razas con Atributos de Alta Productividad y Calidad Adecuados a las Condiciones Agroecológicas de las Zonas Priorizadas y Socio-Económicas del Pequeño Productor</t>
  </si>
  <si>
    <t>Desarrollo y Adaptación de Tecnologías Adecuadas de Manejo Integrado que Permitan Mejorar la Productividad y Calidad de los Cultivos y Crianzas Priorizados</t>
  </si>
  <si>
    <t>Producción y uso de material genético de alta calidad</t>
  </si>
  <si>
    <t>Apoyo al desarrollo rural sostenible</t>
  </si>
  <si>
    <t>Fondo de Garantía para el Campo y del Seguro Agropecuario</t>
  </si>
  <si>
    <t>Capacitación a Productores en Alfabetización Financiera</t>
  </si>
  <si>
    <t>Asistencia técnica para la gestión de financiera y de riesgos</t>
  </si>
  <si>
    <t>Asesoramiento técnico y financiamiento a las organizaciones de productores para la formulación de los instrumentos de gestión de financiamiento reembolsable o no reembolsable</t>
  </si>
  <si>
    <t>Generación y Administración del Sistema de Información de Mercados</t>
  </si>
  <si>
    <t>Difusión y sensibilización de la información agraria para la toma de decisiones de los agricultores</t>
  </si>
  <si>
    <t>Asistencia técnica a los productores en escuelas de campo</t>
  </si>
  <si>
    <t>Certificación en Sistemas de Gestión de la Calidad Bpa-Bpp Orgánicos</t>
  </si>
  <si>
    <t>Productor asistido</t>
  </si>
  <si>
    <t>Productor capacitado</t>
  </si>
  <si>
    <t>Tecnología</t>
  </si>
  <si>
    <t>Material genético</t>
  </si>
  <si>
    <t>Productor capacitado y asistido</t>
  </si>
  <si>
    <t>Monto Ejecutado y Porcentaje de Ejecución Financiera del Programa Presupuestal Mejora de la Articulación de Pequeños Productores al Mercado según Departamento, al Primer Semestre 2015</t>
  </si>
  <si>
    <t>Alerta de Niveles Bajos en la Ejecución Financiera (menor a 37.5%) para Principales Productos del Programa Presupuestal Mejora de la Articulación de Pequeños Productores al Mercado, al Primer Semestre 2015</t>
  </si>
  <si>
    <t>Ejecución Financiera del Programa Presupuestal Acceso y permanencia de población con alto rendimiento académico a una educación superior de calidad según Departamento, al Primer Semestre 2015</t>
  </si>
  <si>
    <t>Ejecución Financiera del Programa Presupuestal Acceso y permanencia de población con alto rendimiento académico a una educación superior de calidad según Pliego, al Primer Semestre 2015</t>
  </si>
  <si>
    <t>Ejecución Financiera del Programa Presupuestal Acceso y permanencia de población con alto rendimiento académico a una educación superior de calidad según Principales Productos, al Primer Semestre 2015</t>
  </si>
  <si>
    <t>Jóvenes con beca integral en la modalidad ordinaria</t>
  </si>
  <si>
    <t>Personas con beca integral en la modalidad especial</t>
  </si>
  <si>
    <t>Ejecución Financiera del Programa Presupuestal Acceso y permanencia de población con alto rendimiento académico a una educación superior de calidad según Principales Actividades, al Primer Semestre 2015</t>
  </si>
  <si>
    <t>Identificación de carreras, programas e instituciones elegibles en el sistema de educación superior técnica y/o universitaria para el concurso de becas</t>
  </si>
  <si>
    <t>Adjudicación de beca integral en la modalidad ordinaria</t>
  </si>
  <si>
    <t>Entrega de servicios de tutoría para becarios de la modalidad ordinaria</t>
  </si>
  <si>
    <t>Entrega de beca integral en la modalidad ordinaria</t>
  </si>
  <si>
    <t>Entrega de servicios de nivelación para becarios de la modalidad ordinaria</t>
  </si>
  <si>
    <t>Adjudicación de beca integral en la modalidad especial</t>
  </si>
  <si>
    <t>Entrega de servicios de tutoría para becarios de la modalidad especial</t>
  </si>
  <si>
    <t>Entrega de beca integral en la modalidad especial</t>
  </si>
  <si>
    <t>Entrega de servicios de nivelación para becarios de la modalidad especial</t>
  </si>
  <si>
    <t>Monto Ejecutado y Porcentaje de Ejecución Financiera del Programa Presupuestal Acceso y permanencia de población con alto rendimiento académico a una educación superior de calidad según Departamento, al Primer Semestre 2015</t>
  </si>
  <si>
    <t>Alerta de Niveles Bajos en la Ejecución Financiera (menor a 37.5%) para Principales Productos del Programa Presupuestal Acceso y permanencia de población con alto rendimiento académico a una educación superior de calidad, al Primer Semestre 2015</t>
  </si>
  <si>
    <t>Ejecución Financiera del Programa Presupuestal Mejora de las competencias de la población penitenciaria para su reinserción social positiva según Departamento, al Primer Semestre 2015</t>
  </si>
  <si>
    <t>Ejecución Financiera del Programa Presupuestal Mejora de las competencias de la población penitenciaria para su reinserción social positiva según Pliego, al Primer Semestre 2015</t>
  </si>
  <si>
    <t>Ejecución Financiera del Programa Presupuestal Mejora de las competencias de la población penitenciaria para su reinserción social positiva según Principales Productos, al Primer Semestre 2015</t>
  </si>
  <si>
    <t>Personal con competencias para el trabajo penitenciario</t>
  </si>
  <si>
    <t>Población penitenciaria con condiciones de seguridad adecuadas</t>
  </si>
  <si>
    <t>Población penitenciaria con condiciones de vida adecuadas</t>
  </si>
  <si>
    <t>Población penitenciaria intramuros dispone de tratamiento para incrementar sus capacidades de reinserción social positiva</t>
  </si>
  <si>
    <t>Población penitenciaria extramuros con atención para su reinserción social positiva</t>
  </si>
  <si>
    <t>Ejecución Financiera del Programa Presupuestal Mejora de las competencias de la población penitenciaria para su reinserción social positiva según Principales Actividades, al Primer Semestre 2015</t>
  </si>
  <si>
    <t>Identificación y registro optimizado de la población penal</t>
  </si>
  <si>
    <t>Mantenimiento de sedes administrativas</t>
  </si>
  <si>
    <t>Formación del personal penitenciario</t>
  </si>
  <si>
    <t>Capacitación del personal penitenciario</t>
  </si>
  <si>
    <t>Evaluación del personal penitenciario</t>
  </si>
  <si>
    <t>Implementación de la carrera especial pública penitenciaria</t>
  </si>
  <si>
    <t>Supervisión y evaluación de la seguridad penitenciaria</t>
  </si>
  <si>
    <t>Reposición y mantenimiento de los equipos de seguridad de los establecimientos penitenciarios</t>
  </si>
  <si>
    <t>Dotación y mantenimiento de implementos y equipos para el personal de seguridad penitenciaria</t>
  </si>
  <si>
    <t>Control del orden y disciplina al interior de los establecimientos penitenciarios</t>
  </si>
  <si>
    <t>Acciones de inteligencia en los establecimientos penitenciarios</t>
  </si>
  <si>
    <t>Traslados y conducción seguros de las personas privadas de libertad</t>
  </si>
  <si>
    <t>Mantenimiento de la infraestructura de establecimientos para la población intramuros y extramuros</t>
  </si>
  <si>
    <t>Servicios básicos y condiciones de salubridad en los establecimientos penitenciarios</t>
  </si>
  <si>
    <t>Servicios de salud para la población intramuros</t>
  </si>
  <si>
    <t>Provisión de alimentos para la población intramuros</t>
  </si>
  <si>
    <t>Clasificación, monitoreo y evaluación de la población intramuros</t>
  </si>
  <si>
    <t>Actividades productivas desarrolladas por la población intramuros</t>
  </si>
  <si>
    <t>Formación técnico productiva de la población intramuros</t>
  </si>
  <si>
    <t>Educación básica de la población intramuros</t>
  </si>
  <si>
    <t>Programas estructurados de intervención en población intramuros</t>
  </si>
  <si>
    <t>Asistencia psicológica, legal y social para la población intramuros</t>
  </si>
  <si>
    <t>Supervisión y evaluación del tratamiento intramuros</t>
  </si>
  <si>
    <t>Supervisión, control y seguimiento de la población extramuros</t>
  </si>
  <si>
    <t>Programas estructurados de intervención en población extramuros</t>
  </si>
  <si>
    <t>Asistencia psicológica, legal y social para la población extramuros</t>
  </si>
  <si>
    <t>Acompañamiento y apoyo para la reinserción socio laboral de la población extramuros</t>
  </si>
  <si>
    <t>Supervisión y evaluación del tratamiento extramuros</t>
  </si>
  <si>
    <t>Persona controlada</t>
  </si>
  <si>
    <t>Nota informativa</t>
  </si>
  <si>
    <t>Monto Ejecutado y Porcentaje de Ejecución Financiera del Programa Presupuestal Mejora de las competencias de la población penitenciaria para su reinserción social positiva según Departamento, al Primer Semestre 2015</t>
  </si>
  <si>
    <t>Alerta de Niveles Bajos en la Ejecución Financiera (menor a 37.5%) para Principales Productos del Programa Presupuestal Mejora de las competencias de la población penitenciaria para su reinserción social positiva, al Primer Semestre 2015</t>
  </si>
  <si>
    <t>Ejecución Financiera del Programa Presupuestal Mejora de la provisión de los servicios de telecomunicaciones según Departamento, al Primer Semestre 2015</t>
  </si>
  <si>
    <t>Ejecución Financiera del Programa Presupuestal Mejora de la provisión de los servicios de telecomunicaciones según Pliego, al Primer Semestre 2015</t>
  </si>
  <si>
    <t>Ejecución Financiera del Programa Presupuestal Mejora de la provisión de los servicios de telecomunicaciones según Principales Productos, al Primer Semestre 2015</t>
  </si>
  <si>
    <t>Localidades supervisadas de acuerdo a estándares técnicos del servicio</t>
  </si>
  <si>
    <t>Empresas operadoras cuentan con mecanismos para brindar esquemas tarifarios accesibles al usuario</t>
  </si>
  <si>
    <t>Usuarios protegidos en sus derechos</t>
  </si>
  <si>
    <t>LOCALIDADES SUPERVISADAS</t>
  </si>
  <si>
    <t>Ejecución Financiera del Programa Presupuestal Mejora de la provisión de los servicios de telecomunicaciones según Principales Actividades, al Primer Semestre 2015</t>
  </si>
  <si>
    <t>Supervisión de los indicadores de telecomunicaciones</t>
  </si>
  <si>
    <t>Fiscalización en los casos de incumplimiento</t>
  </si>
  <si>
    <t>Medidas regulatorias tarifarias, de interconexión y otras</t>
  </si>
  <si>
    <t>Supervisión tarifaria y de interconexión</t>
  </si>
  <si>
    <t>Investigaciones preliminares y solución de controversias</t>
  </si>
  <si>
    <t>Servicios de atención, difusión, orientación y otras medidas para mejorar la satisfacción del usuario</t>
  </si>
  <si>
    <t>Supervisión al cumplimiento de la normativa del usuario</t>
  </si>
  <si>
    <t>Solución de quejas y apelaciones, y sanciones por incumplimiento de resoluciones</t>
  </si>
  <si>
    <t>Asistencia a asociaciones y consejo de usuarios</t>
  </si>
  <si>
    <t>Medidas regulatorias</t>
  </si>
  <si>
    <t>Monto Ejecutado y Porcentaje de Ejecución Financiera del Programa Presupuestal Mejora de la provisión de los servicios de telecomunicaciones según Departamento, al Primer Semestre 2015</t>
  </si>
  <si>
    <t>Alerta de Niveles Bajos en la Ejecución Financiera (menor a 37.5%) para Principales Productos del Programa Presupuestal Mejora de la provisión de los servicios de telecomunicaciones, al Primer Semestre 2015</t>
  </si>
  <si>
    <t>Ejecución Financiera del Programa Presupuestal Mejora de la eficiencia de los procesos electorales e incremento de la participación política de la ciudadanía según Departamento, al Primer Semestre 2015</t>
  </si>
  <si>
    <t>Ejecución Financiera del Programa Presupuestal Mejora de la eficiencia de los procesos electorales e incremento de la participación política de la ciudadanía según Pliego, al Primer Semestre 2015</t>
  </si>
  <si>
    <t>Ejecución Financiera del Programa Presupuestal Mejora de la eficiencia de los procesos electorales e incremento de la participación política de la ciudadanía según Principales Productos, al Primer Semestre 2015</t>
  </si>
  <si>
    <t>Proceso electoral oportuno y eficiente</t>
  </si>
  <si>
    <t>Población capacitacitada e informada sobre derechos políticos y participación ciudadana</t>
  </si>
  <si>
    <t>Organizaciones políticas con apoyo en procesos electorales democráticos</t>
  </si>
  <si>
    <t>Organizaciones de la sociedad civil con apoyo en procesos electorales democráticos</t>
  </si>
  <si>
    <t>Ejecución Financiera del Programa Presupuestal Mejora de la eficiencia de los procesos electorales e incremento de la participación política de la ciudadanía según Principales Actividades, al Primer Semestre 2015</t>
  </si>
  <si>
    <t>Procesos electorales y consultas planificados</t>
  </si>
  <si>
    <t>Personas capacitadas en el proceso electoral</t>
  </si>
  <si>
    <t>Población informada sobre el proceso electoral</t>
  </si>
  <si>
    <t>Resultados electorales procesados, computados y gestionados</t>
  </si>
  <si>
    <t>Población peruana con capacidades fortalecidas en cultura electoral</t>
  </si>
  <si>
    <t>Organizaciones políticas atendidas en sus procesos de democracia interna</t>
  </si>
  <si>
    <t>Organizaciones políticas con capacidades fortalecidas</t>
  </si>
  <si>
    <t>Organizaciones políticas con fiscalización financiera</t>
  </si>
  <si>
    <t>Verificación de firmas de listas de adherentes</t>
  </si>
  <si>
    <t>Organizaciones públicas, privadas y de la sociedad civil atendidas, que desarrollan procesos electorales democráticos</t>
  </si>
  <si>
    <t>Organización capacitada</t>
  </si>
  <si>
    <t>Monto Ejecutado y Porcentaje de Ejecución Financiera del Programa Presupuestal Mejora de la eficiencia de los procesos electorales e incremento de la participación política de la ciudadanía según Departamento, al Primer Semestre 2015</t>
  </si>
  <si>
    <t>Alerta de Niveles Bajos en la Ejecución Financiera (menor a 37.5%) para Principales Productos del Programa Presupuestal Mejora de la eficiencia de los procesos electorales e incremento de la participación política de la ciudadanía, al Primer Semestre 2015</t>
  </si>
  <si>
    <t>Ejecución Financiera del Programa Presupuestal Formalización minera de la pequeña minería y minería artesanal según Departamento, al Primer Semestre 2015</t>
  </si>
  <si>
    <t>Ejecución Financiera del Programa Presupuestal Formalización minera de la pequeña minería y minería artesanal según Pliego, al Primer Semestre 2015</t>
  </si>
  <si>
    <t>Ejecución Financiera del Programa Presupuestal Formalización minera de la pequeña minería y minería artesanal según Principales Productos, al Primer Semestre 2015</t>
  </si>
  <si>
    <t>Mineros formalizados</t>
  </si>
  <si>
    <t>MINEROS FORMALIZADOS</t>
  </si>
  <si>
    <t>Ejecución Financiera del Programa Presupuestal Formalización minera de la pequeña minería y minería artesanal según Principales Actividades, al Primer Semestre 2015</t>
  </si>
  <si>
    <t>Identificación y registro de mineros en proceso de formalización</t>
  </si>
  <si>
    <t>DREM con capacidades para formalizar</t>
  </si>
  <si>
    <t>DREM</t>
  </si>
  <si>
    <t>Monto Ejecutado y Porcentaje de Ejecución Financiera del Programa Presupuestal Formalización minera de la pequeña minería y minería artesanal según Departamento, al Primer Semestre 2015</t>
  </si>
  <si>
    <t>Alerta de Niveles Bajos en la Ejecución Financiera (menor a 37.5%) para Principales Productos del Programa Presupuestal Formalización minera de la pequeña minería y minería artesanal, al Primer Semestre 2015</t>
  </si>
  <si>
    <t>Ejecución Financiera del Programa Presupuestal Mejora de la competitividad de los destinos turísticos según Departamento, al Primer Semestre 2015</t>
  </si>
  <si>
    <t>Ejecución Financiera del Programa Presupuestal Mejora de la competitividad de los destinos turísticos según Pliego, al Primer Semestre 2015</t>
  </si>
  <si>
    <t>Ejecución Financiera del Programa Presupuestal Mejora de la competitividad de los destinos turísticos según Principales Productos, al Primer Semestre 2015</t>
  </si>
  <si>
    <t>Agentes de los destinos turísticos cuentan con servicios para desarrollar una oferta turística competitiva</t>
  </si>
  <si>
    <t>Destinos turísticos con servicios de promoción de la oferta turística</t>
  </si>
  <si>
    <t>Ejecución Financiera del Programa Presupuestal Mejora de la competitividad de los destinos turísticos según Principales Actividades, al Primer Semestre 2015</t>
  </si>
  <si>
    <t>Capacitación y asistencia técnica para la aplicación de buenas prácticas en los prestadores de servicios turísticos</t>
  </si>
  <si>
    <t>Capacitación y asistencia técnica orientada al desarrollo y gestión de los destinos turísticos</t>
  </si>
  <si>
    <t>Formación profesional turística</t>
  </si>
  <si>
    <t>Regulación y supervisión de los prestadores de servicios turísticos</t>
  </si>
  <si>
    <t>Conservación y puesta en valor de los recursos turísticos</t>
  </si>
  <si>
    <t>Generación y difusión de información orientada a promover la inversión pública y privada en el sector turístico</t>
  </si>
  <si>
    <t>Campañas orientadas al desarrollo de una cultura turística</t>
  </si>
  <si>
    <t>Promoción interna de los destinos turísticos</t>
  </si>
  <si>
    <t>Promoción externa de los destinos turísticos</t>
  </si>
  <si>
    <t>Recurso turístico</t>
  </si>
  <si>
    <t>Transferencias Financieras entre Unidades del Gobierno en el marco del Programa Presupuestal Mejora de la competitividad de los destinos turísticos según Productos, al Primer Semestre 2015</t>
  </si>
  <si>
    <t>Transferencias Financieras entre Unidades del Gobierno en el marco del Programa Presupuestal Mejora de la competitividad de los destinos turísticos según Actividades, al Primer Semestre 2015</t>
  </si>
  <si>
    <t>Monto Ejecutado y Porcentaje de Ejecución Financiera del Programa Presupuestal Mejora de la competitividad de los destinos turísticos según Departamento, al Primer Semestre 2015</t>
  </si>
  <si>
    <t>Alerta de Niveles Bajos en la Ejecución Financiera (menor a 37.5%) para Principales Productos del Programa Presupuestal Mejora de la competitividad de los destinos turísticos, al Primer Semestre 2015</t>
  </si>
  <si>
    <t>Ejecución Financiera del Programa Presupuestal Reducción de la minería ilegal según Departamento, al Primer Semestre 2015</t>
  </si>
  <si>
    <t>Ejecución Financiera del Programa Presupuestal Reducción de la minería ilegal según Pliego, al Primer Semestre 2015</t>
  </si>
  <si>
    <t>Ejecución Financiera del Programa Presupuestal Reducción de la minería ilegal según Principales Productos, al Primer Semestre 2015</t>
  </si>
  <si>
    <t>Prevención de la minería ilegal</t>
  </si>
  <si>
    <t>Detección de la minería ilegal</t>
  </si>
  <si>
    <t>Erradicación y sanción de la minería ilegal</t>
  </si>
  <si>
    <t>Ejecución Financiera del Programa Presupuestal Reducción de la minería ilegal según Principales Actividades, al Primer Semestre 2015</t>
  </si>
  <si>
    <t>Capacitación a las comunidades y autoridades locales en el marco jurídico, daños ambientales y a la salud por la minería ilegal</t>
  </si>
  <si>
    <t>Elaboración de mapas de actividad minera ilegal</t>
  </si>
  <si>
    <t>Diligencias periciales e investigaciones policiales contra la minería ilegal</t>
  </si>
  <si>
    <t>Control y fiscalización de comercialización de explosivos</t>
  </si>
  <si>
    <t>Operaciones policiales de control e intervención de garitas y puntos de control</t>
  </si>
  <si>
    <t>Operaciones policiales de interdicción contra la minería ilegal en zonas de extracción</t>
  </si>
  <si>
    <t>Operaciones de soporte aéreo para la interdicción de la minería ilegal</t>
  </si>
  <si>
    <t>Intervención de la procuraduría de orden público contra la minería ilegal en la investigación preliminar, proceso judicial y ejecución de sentencia</t>
  </si>
  <si>
    <t>Operativos</t>
  </si>
  <si>
    <t>Monto Ejecutado y Porcentaje de Ejecución Financiera del Programa Presupuestal Reducción de la minería ilegal según Departamento, al Primer Semestre 2015</t>
  </si>
  <si>
    <t>Alerta de Niveles Bajos en la Ejecución Financiera (menor a 37.5%) para Principales Productos del Programa Presupuestal Reducción de la minería ilegal, al Primer Semestre 2015</t>
  </si>
  <si>
    <t>Ejecución Financiera del Programa Presupuestal Prevención y manejo de condiciones secundarias de salud en personas con discapacidad según Departamento, al Primer Semestre 2015</t>
  </si>
  <si>
    <t>Ejecución Financiera del Programa Presupuestal Prevención y manejo de condiciones secundarias de salud en personas con discapacidad según Pliego, al Primer Semestre 2015</t>
  </si>
  <si>
    <t>Ejecución Financiera del Programa Presupuestal Prevención y manejo de condiciones secundarias de salud en personas con discapacidad según Principales Productos, al Primer Semestre 2015</t>
  </si>
  <si>
    <t>Personas con discapacidad reciben servicios de promoción de la salud</t>
  </si>
  <si>
    <t>Personas con discapacidad reciben atención en rehabilitación basada en establecimientos de salud</t>
  </si>
  <si>
    <t>Persona con discapacidad certificada en establecimientos de salud</t>
  </si>
  <si>
    <t>Personas con discapacidad reciben servicios de rehabilitación basada en la comunidad</t>
  </si>
  <si>
    <t>Persona con discapacidad</t>
  </si>
  <si>
    <t>Ejecución Financiera del Programa Presupuestal Prevención y manejo de condiciones secundarias de salud en personas con discapacidad según Principales Actividades, al Primer Semestre 2015</t>
  </si>
  <si>
    <t>Desarrollo de normas y guías técnicas en discapacidad</t>
  </si>
  <si>
    <t>Monitoreo, supervisión, evaluación y control del programa presupuestal</t>
  </si>
  <si>
    <t>Capacitación en actividades de promoción de la salud orientadas a las personas con discapacidad</t>
  </si>
  <si>
    <t>Capacitación a establecimientos de salud para la promoción de la salud de las personas con discapacidad</t>
  </si>
  <si>
    <t>Capacitación a los municipios para la promoción de la salud de las personas con discapacidad</t>
  </si>
  <si>
    <t>Capacitación a las instituciones educativas para la promoción de la salud de las personas con discapacidad</t>
  </si>
  <si>
    <t>Capacitación en medicina de rehabilitación</t>
  </si>
  <si>
    <t>Atención de rehabilitación para personas con discapacidad física</t>
  </si>
  <si>
    <t>Atención de rehabilitación para personas con discapacidad sensorial</t>
  </si>
  <si>
    <t>Atención de rehabilitación para personas con discapacidad mental</t>
  </si>
  <si>
    <t>Certificación de discapacidad</t>
  </si>
  <si>
    <t>Certificación de incapacidad para el trabajo</t>
  </si>
  <si>
    <t>Capacitación a agentes comunitarios en rehabilitación basada en la comunidad</t>
  </si>
  <si>
    <t>Visitas a familias para rehabilitación basada en la comunidad mediante agentes comunitarios</t>
  </si>
  <si>
    <t>Monto Ejecutado y Porcentaje de Ejecución Financiera del Programa Presupuestal Prevención y manejo de condiciones secundarias de salud en personas con discapacidad según Departamento, al Primer Semestre 2015</t>
  </si>
  <si>
    <t>Alerta de Niveles Bajos en la Ejecución Financiera (menor a 37.5%) para Principales Productos del Programa Presupuestal Prevención y manejo de condiciones secundarias de salud en personas con discapacidad, al Primer Semestre 2015</t>
  </si>
  <si>
    <t>Ejecución Financiera del Programa Presupuestal Competitividad y aprovechamiento sostenible de los recursos forestales y de la fauna silvestre según Departamento, al Primer Semestre 2015</t>
  </si>
  <si>
    <t>Ejecución Financiera del Programa Presupuestal Competitividad y aprovechamiento sostenible de los recursos forestales y de la fauna silvestre según Pliego, al Primer Semestre 2015</t>
  </si>
  <si>
    <t>Ejecución Financiera del Programa Presupuestal Competitividad y aprovechamiento sostenible de los recursos forestales y de la fauna silvestre según Principales Productos, al Primer Semestre 2015</t>
  </si>
  <si>
    <t>Productores forestales y manejadores de fauna silvestre informados sobre el manejo sostenible de los recursos forestales y de fauna silvestre</t>
  </si>
  <si>
    <t>Áreas forestales recuperadas que cuenten con un adecuado manejo forestal y de fauna silvestre</t>
  </si>
  <si>
    <t>Productores y manejadores forestales y de fauna silvestre con acceso y trazabilidad eficiente sobre los recursos forestales y de fauna silvestre</t>
  </si>
  <si>
    <t>Productores y manejadores forestales y de fauna silvestre acceden a servicios para la conexión con mercados</t>
  </si>
  <si>
    <t>Productores y manejadores forestales y de fauna silvestre capacitados y sensibilizados en el manejo eficiente de los recursos forestales y fauna silvestre</t>
  </si>
  <si>
    <t>Ejecución Financiera del Programa Presupuestal Competitividad y aprovechamiento sostenible de los recursos forestales y de la fauna silvestre según Principales Actividades, al Primer Semestre 2015</t>
  </si>
  <si>
    <t>Estudios de investigación de recursos forestales y de fauna silvestre</t>
  </si>
  <si>
    <t>Generación, administración y difusión de información forestal y de fauna silvestre</t>
  </si>
  <si>
    <t>Recuperación de áreas forestales degradadas o alteradas</t>
  </si>
  <si>
    <t>Sensibilización a la población sobre el uso adecuado de tierras forestales, bosques naturales, ecosistemas forestales, buen manejo de la fauna silvestre</t>
  </si>
  <si>
    <t>Desarrollo de propuestas de intervenciones que promuevan la recuperación de áreas degradadas</t>
  </si>
  <si>
    <t>Implementación del sistema nacional de producción, manejo y conservación de material de reproducción de calidad</t>
  </si>
  <si>
    <t>Prevención, control y vigilancia sobre actividades que atenten contra los recursos forestales y de fauna silvestre</t>
  </si>
  <si>
    <t>Mesas de trabajo y planificación para fortalecer la gestión de los recursos forestales y de fauna silvestre</t>
  </si>
  <si>
    <t>Inventario nacional forestal y de buenas prácticas pecuarias, evaluaciones poblacionales de flora y fauna silvestre</t>
  </si>
  <si>
    <t>Otorgamiento de derechos de acceso a los recursos forestales y de fauna silvestre y acciones de seguimiento y verificación</t>
  </si>
  <si>
    <t>Desarrollo de mecanismos que promuevan las inversiones forestales y de fauna silvestre</t>
  </si>
  <si>
    <t>Desarrollo de estudios de especies forestales maderables, no maderables y de fauna silvestre potencialmente aprovechables</t>
  </si>
  <si>
    <t>Capacitación y sensibilización en el manejo de los recursos forestales, ecosistemas forestales y de fauna silvestre</t>
  </si>
  <si>
    <t>Asistencia técnica en aprovechamiento de los recursos</t>
  </si>
  <si>
    <t>Monto Ejecutado y Porcentaje de Ejecución Financiera del Programa Presupuestal Competitividad y aprovechamiento sostenible de los recursos forestales y de la fauna silvestre según Departamento, al Primer Semestre 2015</t>
  </si>
  <si>
    <t>Alerta de Niveles Bajos en la Ejecución Financiera (menor a 37.5%) para Principales Productos del Programa Presupuestal Competitividad y aprovechamiento sostenible de los recursos forestales y de la fauna silvestre, al Primer Semestre 2015</t>
  </si>
  <si>
    <t>Ejecución Financiera del Programa Presupuestal Control y prevención en salud mental según Departamento, al Primer Semestre 2015</t>
  </si>
  <si>
    <t>Ejecución Financiera del Programa Presupuestal Control y prevención en salud mental según Pliego, al Primer Semestre 2015</t>
  </si>
  <si>
    <t>Ejecución Financiera del Programa Presupuestal Control y prevención en salud mental según Principales Productos, al Primer Semestre 2015</t>
  </si>
  <si>
    <t>Personas con trastornos mentales y problemas psicosociales detectadas</t>
  </si>
  <si>
    <t>Población con problemas psicosociales que reciben atención oportuna y de calidad</t>
  </si>
  <si>
    <t>Personas con trastornos afectivos y de ansiedad tratadas oportunamente</t>
  </si>
  <si>
    <t>Personas con trastornos mentales y del comportamiento debido al consumo del alcohol tratadas oportunamente</t>
  </si>
  <si>
    <t>Personas con trastornos y síndromes psicóticos tratadas oportunamente</t>
  </si>
  <si>
    <t>Personas con trastornos mentales judicializadas tratadas</t>
  </si>
  <si>
    <t>Comunidades con poblaciones víctimas de violencia política atendidas</t>
  </si>
  <si>
    <t>Población en riesgo que acceden a programas de prevención en salud mental</t>
  </si>
  <si>
    <t>Familias con conocimientos de prácticas saludables para prevenir los trastornos mentales y problemas psicosociales</t>
  </si>
  <si>
    <t>Comunidades que promueven prácticas y entornos saludables para contribuir en la disminución de los trastornos mentales y problemas psicosociales</t>
  </si>
  <si>
    <t>Ejecución Financiera del Programa Presupuestal Control y prevención en salud mental según Principales Actividades, al Primer Semestre 2015</t>
  </si>
  <si>
    <t>Monitoreo, supervisión, evaluación y control del programa en salud mental</t>
  </si>
  <si>
    <t>Desarrollo de normas y guías técnicas para el abordaje de trastornos mentales y problemas de psicosociales</t>
  </si>
  <si>
    <t>Acompañamiento clínico psicosocial</t>
  </si>
  <si>
    <t>Adolescente de 12 a 17 años identificado con déficit en sus habilidades sociales</t>
  </si>
  <si>
    <t>Niña y/o niño de 8 a 11 años identificado con déficit en sus habilidades sociales</t>
  </si>
  <si>
    <t>Tamizaje de personas con trastornos mentales y problemas psicosociales</t>
  </si>
  <si>
    <t>Tratamiento de personas con problemas psicosociales</t>
  </si>
  <si>
    <t>Tratamiento ambulatorio de personas con trastornos afectivos (depresión y conducta suicida) y de ansiedad</t>
  </si>
  <si>
    <t>Tratamiento con internamiento de personas con trastornos afectivos y de ansiedad</t>
  </si>
  <si>
    <t>Tratamiento ambulatorio de personas con trastorno del comportamiento debido al consumo de alcohol</t>
  </si>
  <si>
    <t>Tratamiento con internamiento de pacientes con trastorno del comportamiento debido al consumo de alcohol</t>
  </si>
  <si>
    <t>Rehabilitación psicosocial de personas con trastornos del comportamiento debido al consumo de alcohol</t>
  </si>
  <si>
    <t>Tratamiento ambulatorio de personas con síndrome o trastorno psicótico</t>
  </si>
  <si>
    <t>Tratamiento con internamiento de personas con síndrome o trastorno psicótico</t>
  </si>
  <si>
    <t>Rehabilitación psicosocial de personas con síndrome o trastorno esquizofrénico</t>
  </si>
  <si>
    <t>Transferencias Financieras entre Unidades del Gobierno en el marco del Programa Presupuestal Control y prevención en salud mental según Productos, al Primer Semestre 2015</t>
  </si>
  <si>
    <t>Transferencias Financieras entre Unidades del Gobierno en el marco del Programa Presupuestal Control y prevención en salud mental según Actividades, al Primer Semestre 2015</t>
  </si>
  <si>
    <t>Cantidades Programadas y Ejecutadas de Productos compartidos del Programa Presupuestal Control y prevención en salud mental, al Primer Semestre 2015</t>
  </si>
  <si>
    <t>Cantidades Programadas y Ejecutadas de Actividades compartidas del Programa Presupuestal Control y prevención en salud mental, al Primer Semestre 2015</t>
  </si>
  <si>
    <t>Monto Ejecutado y Porcentaje de Ejecución Financiera del Programa Presupuestal Control y prevención en salud mental según Departamento, al Primer Semestre 2015</t>
  </si>
  <si>
    <t>Alerta de Niveles Bajos en la Ejecución Financiera (menor a 37.5%) para Principales Productos del Programa Presupuestal Control y prevención en salud mental, al Primer Semestre 2015</t>
  </si>
  <si>
    <t>Ejecución Financiera del Programa Presupuestal Puesta en valor y uso social del patrimonio cultural según Departamento, al Primer Semestre 2015</t>
  </si>
  <si>
    <t>Ejecución Financiera del Programa Presupuestal Puesta en valor y uso social del patrimonio cultural según Pliego, al Primer Semestre 2015</t>
  </si>
  <si>
    <t>Ejecución Financiera del Programa Presupuestal Puesta en valor y uso social del patrimonio cultural según Principales Productos, al Primer Semestre 2015</t>
  </si>
  <si>
    <t>Patrimonio cultural salvaguardado y protegido</t>
  </si>
  <si>
    <t>Población informada y concientizada en la importancia del patrimonio cultural</t>
  </si>
  <si>
    <t>Ejecución Financiera del Programa Presupuestal Puesta en valor y uso social del patrimonio cultural según Principales Actividades, al Primer Semestre 2015</t>
  </si>
  <si>
    <t>Identificación de bienes del patrimonio cultural</t>
  </si>
  <si>
    <t>Registro de bienes del patrimonio cultural</t>
  </si>
  <si>
    <t>Saneamiento físico y legal de bienes del patrimonio cultural</t>
  </si>
  <si>
    <t>Atención de alertas y emergencias por atentados contra el patrimonio cultural</t>
  </si>
  <si>
    <t>Conservación y transmisión del patrimonio cultural</t>
  </si>
  <si>
    <t>Sensibilización y capacitación para reconocer el patrimonio cultural</t>
  </si>
  <si>
    <t>Monto Ejecutado y Porcentaje de Ejecución Financiera del Programa Presupuestal Puesta en valor y uso social del patrimonio cultural según Departamento, al Primer Semestre 2015</t>
  </si>
  <si>
    <t>Alerta de Niveles Bajos en la Ejecución Financiera (menor a 37.5%) para Principales Productos del Programa Presupuestal Puesta en valor y uso social del patrimonio cultural, al Primer Semestre 2015</t>
  </si>
  <si>
    <t>Ejecución Financiera del Programa Presupuestal Fortalecimiento de la política exterior y de la acción diplomática según Departamento, al Primer Semestre 2015</t>
  </si>
  <si>
    <t>Ejecución Financiera del Programa Presupuestal Fortalecimiento de la política exterior y de la acción diplomática según Pliego, al Primer Semestre 2015</t>
  </si>
  <si>
    <t>Ejecución Financiera del Programa Presupuestal Fortalecimiento de la política exterior y de la acción diplomática según Principales Productos, al Primer Semestre 2015</t>
  </si>
  <si>
    <t>Estado representado e intereses nacionales defendidos</t>
  </si>
  <si>
    <t>Actores nacionales acceden a acciones de facilitación y promoción económica, cultural y científica</t>
  </si>
  <si>
    <t>Ejecución Financiera del Programa Presupuestal Fortalecimiento de la política exterior y de la acción diplomática según Principales Actividades, al Primer Semestre 2015</t>
  </si>
  <si>
    <t>Representación diplomática y defensa de los intereses nacionales en el exterior</t>
  </si>
  <si>
    <t>Representación y negociación en organismos y foros internacionales</t>
  </si>
  <si>
    <t>Organización de eventos internacionales de alto nivel</t>
  </si>
  <si>
    <t>Facilitación de la promoción del comercio, inversiones y turismo</t>
  </si>
  <si>
    <t>Promoción y protección cultural en el exterior</t>
  </si>
  <si>
    <t>Facilitación de la captación de ciencia, tecnología e innovación</t>
  </si>
  <si>
    <t>Misión</t>
  </si>
  <si>
    <t>Monto Ejecutado y Porcentaje de Ejecución Financiera del Programa Presupuestal Fortalecimiento de la política exterior y de la acción diplomática según Departamento, al Primer Semestre 2015</t>
  </si>
  <si>
    <t>Alerta de Niveles Bajos en la Ejecución Financiera (menor a 37.5%) para Principales Productos del Programa Presupuestal Fortalecimiento de la política exterior y de la acción diplomática, al Primer Semestre 2015</t>
  </si>
  <si>
    <t>Ejecución Financiera del Programa Presupuestal Promoción de la inversión privada según Departamento, al Primer Semestre 2015</t>
  </si>
  <si>
    <t>Ejecución Financiera del Programa Presupuestal Promoción de la inversión privada según Pliego, al Primer Semestre 2015</t>
  </si>
  <si>
    <t>Ejecución Financiera del Programa Presupuestal Promoción de la inversión privada según Principales Productos, al Primer Semestre 2015</t>
  </si>
  <si>
    <t>Entidades reciben asistencia técnica en la ejecución de los procesos de promoción de proyectos de infraestructura y servicios públicos</t>
  </si>
  <si>
    <t>Entidades públicas con capacidades para diseñar, promover y ejecutar inversiones de alcance regional y/o local</t>
  </si>
  <si>
    <t>Inversionistas acceden a los servicios de promoción, información, orientación y apoyo para la atracción de inversión privada</t>
  </si>
  <si>
    <t>Ejecución Financiera del Programa Presupuestal Promoción de la inversión privada según Principales Actividades, al Primer Semestre 2015</t>
  </si>
  <si>
    <t>Ejecución de procesos de promoción de inversión privada en proyectos de infraestructura y servicios públicos</t>
  </si>
  <si>
    <t>Formulación y reformulación de proyectos de inversión pública para el desarrollo de asociaciones público privadas</t>
  </si>
  <si>
    <t>Promoción de inversiones descentralizadas con participación del sector privado</t>
  </si>
  <si>
    <t>Asistencia técnica a entidades en las modalidades de inversiones descentralizadas con participación del sector privado</t>
  </si>
  <si>
    <t>Promoción de oportunidades y mecanismos de inversión privada</t>
  </si>
  <si>
    <t>Servicios de información y orientación al inversionista</t>
  </si>
  <si>
    <t>Negociación de contratos vinculados a la promoción de inversiones</t>
  </si>
  <si>
    <t>Contratos</t>
  </si>
  <si>
    <t>Monto Ejecutado y Porcentaje de Ejecución Financiera del Programa Presupuestal Promoción de la inversión privada según Departamento, al Primer Semestre 2015</t>
  </si>
  <si>
    <t>Alerta de Niveles Bajos en la Ejecución Financiera (menor a 37.5%) para Principales Productos del Programa Presupuestal Promoción de la inversión privada, al Primer Semestre 2015</t>
  </si>
  <si>
    <t>Ejecución Financiera del Programa Presupuestal Mejora de las capacidades militares para la defensa y el desarrollo nacional según Departamento, al Primer Semestre 2015</t>
  </si>
  <si>
    <t>Ejecución Financiera del Programa Presupuestal Mejora de las capacidades militares para la defensa y el desarrollo nacional según Pliego, al Primer Semestre 2015</t>
  </si>
  <si>
    <t>Ejecución Financiera del Programa Presupuestal Mejora de las capacidades militares para la defensa y el desarrollo nacional según Principales Productos, al Primer Semestre 2015</t>
  </si>
  <si>
    <t>Capacidad para operaciones de defensa nacional</t>
  </si>
  <si>
    <t>Frontera territorial vigilada</t>
  </si>
  <si>
    <t>Ámbito acuático vigilado y controlado</t>
  </si>
  <si>
    <t>Espacio aéreo vigilado y controlado</t>
  </si>
  <si>
    <t>Fuerzas armadas innovan y desarrollan tecnología militar</t>
  </si>
  <si>
    <t>Servicios de apoyo al estado</t>
  </si>
  <si>
    <t>Fuerzas armadas cuentan con servicios de inteligencia militar</t>
  </si>
  <si>
    <t>Fuerzas armadas cuentan con capacidad telemática</t>
  </si>
  <si>
    <t>Personas con atención en salud</t>
  </si>
  <si>
    <t>Personal con educación y formación militar</t>
  </si>
  <si>
    <t>Kilómetro cuadrado</t>
  </si>
  <si>
    <t>INVESTIGACION</t>
  </si>
  <si>
    <t>Ejecución Financiera del Programa Presupuestal Mejora de las capacidades militares para la defensa y el desarrollo nacional según Principales Actividades, al Primer Semestre 2015</t>
  </si>
  <si>
    <t>Mantenimiento de la capacidad operativa</t>
  </si>
  <si>
    <t>Mantenimiento y entrenamiento del efectivo militar</t>
  </si>
  <si>
    <t>Inscripción y reclutamiento</t>
  </si>
  <si>
    <t>Entrenamiento de la reserva</t>
  </si>
  <si>
    <t>Agregaduría militar y acciones en el exterior</t>
  </si>
  <si>
    <t>Mantenimiento y entrenamiento del efectivo guardacostas</t>
  </si>
  <si>
    <t>Operaciones de policía acuática</t>
  </si>
  <si>
    <t>Monitoreo y control del ámbito acuático</t>
  </si>
  <si>
    <t>Operaciones de búsqueda y rescate, y salvamento en el ámbito acuático</t>
  </si>
  <si>
    <t>Servicios de la administración marítima</t>
  </si>
  <si>
    <t>Servicio de apoyo a otras entidades</t>
  </si>
  <si>
    <t>Servicios de apoyo cívico</t>
  </si>
  <si>
    <t>Atención médica básica</t>
  </si>
  <si>
    <t>Atención médica especializada</t>
  </si>
  <si>
    <t>Mantenimiento de equipos e infraestructura de salud</t>
  </si>
  <si>
    <t>Formación militar de oficiales</t>
  </si>
  <si>
    <t>Formación militar de técnicos y sub oficiales</t>
  </si>
  <si>
    <t>Educación contínua para militares</t>
  </si>
  <si>
    <t>Formación ocupacional</t>
  </si>
  <si>
    <t>Horas</t>
  </si>
  <si>
    <t>Monto Ejecutado y Porcentaje de Ejecución Financiera del Programa Presupuestal Mejora de las capacidades militares para la defensa y el desarrollo nacional según Departamento, al Primer Semestre 2015</t>
  </si>
  <si>
    <t>Alerta de Niveles Bajos en la Ejecución Financiera (menor a 37.5%) para Principales Productos del Programa Presupuestal Mejora de las capacidades militares para la defensa y el desarrollo nacional, al Primer Semestre 2015</t>
  </si>
  <si>
    <t>Ejecución Financiera del Programa Presupuestal Prevención y recuperación ambiental según Departamento, al Primer Semestre 2015</t>
  </si>
  <si>
    <t>Ejecución Financiera del Programa Presupuestal Prevención y recuperación ambiental según Pliego, al Primer Semestre 2015</t>
  </si>
  <si>
    <t>Ejecución Financiera del Programa Presupuestal Prevención y recuperación ambiental según Principales Productos, al Primer Semestre 2015</t>
  </si>
  <si>
    <t>Entidades cuentan con sistema de prevención de la contaminación y la degradación ambiental por minería ilegal e informal</t>
  </si>
  <si>
    <t>Áreas degradadas por minería ilegal e informal intervenidas con sistema de recuperación ambiental</t>
  </si>
  <si>
    <t>Ejecución Financiera del Programa Presupuestal Prevención y recuperación ambiental según Principales Actividades, al Primer Semestre 2015</t>
  </si>
  <si>
    <t>Educación ambiental para la prevención y recuperación ambiental</t>
  </si>
  <si>
    <t>Sistema de detección temprana y vigilancia ambiental</t>
  </si>
  <si>
    <t>Implementación y operación de un sistema de identificación, categorización y priorización de áreas contaminadas y degradadas</t>
  </si>
  <si>
    <t>Investigación para la remediación ambiental de sitios contaminados</t>
  </si>
  <si>
    <t>Investigación para recuperación ambiental de áreas degradadas</t>
  </si>
  <si>
    <t>Sistema de mantenimiento de áreas recuperadas</t>
  </si>
  <si>
    <t>Monto Ejecutado y Porcentaje de Ejecución Financiera del Programa Presupuestal Prevención y recuperación ambiental según Departamento, al Primer Semestre 2015</t>
  </si>
  <si>
    <t>Alerta de Niveles Bajos en la Ejecución Financiera (menor a 37.5%) para Principales Productos del Programa Presupuestal Prevención y recuperación ambiental, al Primer Semestre 2015</t>
  </si>
  <si>
    <t>Ejecución Financiera del Programa Presupuestal Desarrollo de la ciencia, tecnología e innovación tecnológica según Departamento, al Primer Semestre 2015</t>
  </si>
  <si>
    <t>Ejecución Financiera del Programa Presupuestal Desarrollo de la ciencia, tecnología e innovación tecnológica según Pliego, al Primer Semestre 2015</t>
  </si>
  <si>
    <t>Ejecución Financiera del Programa Presupuestal Desarrollo de la ciencia, tecnología e innovación tecnológica según Principales Productos, al Primer Semestre 2015</t>
  </si>
  <si>
    <t>Capacidades para la generación de ciencia, tecnología e innovación tecnológica desarrolladas y fortalecidas</t>
  </si>
  <si>
    <t>Capacidades para la gestión de ciencia, tecnología e innovación tecnológica desarrolladas y fortalecidas</t>
  </si>
  <si>
    <t>Instituciones cuentan con una plataforma de gestión de la información de la ciencia, tecnología e innovación tecnológica</t>
  </si>
  <si>
    <t>Facilidades para la investigación, innovación y transferencia tecnológica</t>
  </si>
  <si>
    <t>Ejecución Financiera del Programa Presupuestal Desarrollo de la ciencia, tecnología e innovación tecnológica según Principales Actividades, al Primer Semestre 2015</t>
  </si>
  <si>
    <t>Apoyo a la formación a nivel de post grado en ciencia, tecnología e innovación tecnológica</t>
  </si>
  <si>
    <t>Apoyo a proyectos de investigación formativa en universidades</t>
  </si>
  <si>
    <t>Captación de expertos y colocación en entidades que desarrollan investigación</t>
  </si>
  <si>
    <t>Apoyo para el desarrollo de pasantías en ciencia, tecnología e innovación tecnológica</t>
  </si>
  <si>
    <t>Desarrollo de capacidades en metodologías de investigación y formulación de proyectos de ciencia, tecnología e innovación tecnológica</t>
  </si>
  <si>
    <t>Difusión, sensibilización y motivación para la formación de vocaciones en ciencia, tecnología e innovación tecnológica</t>
  </si>
  <si>
    <t>Asistencia técnica en gestión de la ciencia, tecnología e innovación tecnológica a universidades públicas e institutos de investigación</t>
  </si>
  <si>
    <t>Apoyo a instituciones públicas para el fortalecimiento de capacidades en gestión de la ciencia, tecnología e innovación tecnológica</t>
  </si>
  <si>
    <t>Recuperación, registro, sistematización y articulación de la información producida en ciencia, tecnología e innovación tecnológica</t>
  </si>
  <si>
    <t>Transferencias Financieras entre Unidades del Gobierno en el marco del Programa Presupuestal Desarrollo de la ciencia, tecnología e innovación tecnológica según Productos, al Primer Semestre 2015</t>
  </si>
  <si>
    <t>FONDO NACIONAL DE DESARROLLO CIENTÍFICO, TECNOLÓGICO Y DE INNOVACIÓN TECNOLÓGICA - FONDECYT</t>
  </si>
  <si>
    <t>Transferencias Financieras entre Unidades del Gobierno en el marco del Programa Presupuestal Desarrollo de la ciencia, tecnología e innovación tecnológica según Actividades, al Primer Semestre 2015</t>
  </si>
  <si>
    <t>Apoyo a proyectos de investigación en ciencia, tecnología e innovación tecnológica</t>
  </si>
  <si>
    <t>Apoyo para la adaptación de tecnología y desarrollo de innovaciones tecnológicas</t>
  </si>
  <si>
    <t>Monto Ejecutado y Porcentaje de Ejecución Financiera del Programa Presupuestal Desarrollo de la ciencia, tecnología e innovación tecnológica según Departamento, al Primer Semestre 2015</t>
  </si>
  <si>
    <t>Alerta de Niveles Bajos en la Ejecución Financiera (menor a 37.5%) para Principales Productos del Programa Presupuestal Desarrollo de la ciencia, tecnología e innovación tecnológica, al Primer Semestre 2015</t>
  </si>
  <si>
    <t>Incentivos para la inversión en ciencia, tecnología e innovación tecnológica</t>
  </si>
  <si>
    <t>Generación de información, vigilancia, análisis de información y priorización en ciencia, tecnología e innovación tecnológica.</t>
  </si>
  <si>
    <t>Apoyo para publicaciones en ciencia, tecnología e innovación tecnológica</t>
  </si>
  <si>
    <t>Publicación</t>
  </si>
  <si>
    <t>cod</t>
  </si>
  <si>
    <t>pp</t>
  </si>
  <si>
    <t>pia</t>
  </si>
  <si>
    <t>pim</t>
  </si>
  <si>
    <t>dev</t>
  </si>
  <si>
    <t>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</si>
</sst>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#"/>
    <numFmt numFmtId="165" formatCode="0.0%"/>
    <numFmt numFmtId="166" formatCode="#,##0.0"/>
    <numFmt numFmtId="167" formatCode="0#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56">
    <xf numFmtId="0" fontId="0" fillId="0" borderId="0" xfId="0"/>
    <xf numFmtId="0" fontId="2" fillId="0" borderId="0" xfId="0" applyFont="1"/>
    <xf numFmtId="0" fontId="3" fillId="0" borderId="0" xfId="0" applyFont="1"/>
    <xf numFmtId="164" fontId="3" fillId="0" borderId="0" xfId="0" applyNumberFormat="1" applyFon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0" fillId="0" borderId="0" xfId="0" applyBorder="1"/>
    <xf numFmtId="0" fontId="0" fillId="0" borderId="7" xfId="0" applyBorder="1"/>
    <xf numFmtId="0" fontId="5" fillId="3" borderId="3" xfId="0" applyFont="1" applyFill="1" applyBorder="1"/>
    <xf numFmtId="164" fontId="5" fillId="3" borderId="4" xfId="0" applyNumberFormat="1" applyFont="1" applyFill="1" applyBorder="1"/>
    <xf numFmtId="0" fontId="5" fillId="3" borderId="4" xfId="0" applyFont="1" applyFill="1" applyBorder="1"/>
    <xf numFmtId="166" fontId="1" fillId="3" borderId="24" xfId="0" applyNumberFormat="1" applyFont="1" applyFill="1" applyBorder="1"/>
    <xf numFmtId="166" fontId="1" fillId="3" borderId="25" xfId="0" applyNumberFormat="1" applyFont="1" applyFill="1" applyBorder="1"/>
    <xf numFmtId="165" fontId="1" fillId="3" borderId="26" xfId="0" applyNumberFormat="1" applyFont="1" applyFill="1" applyBorder="1"/>
    <xf numFmtId="0" fontId="4" fillId="2" borderId="2" xfId="0" applyFont="1" applyFill="1" applyBorder="1" applyAlignment="1">
      <alignment vertical="top" wrapText="1"/>
    </xf>
    <xf numFmtId="164" fontId="4" fillId="2" borderId="0" xfId="0" applyNumberFormat="1" applyFont="1" applyFill="1" applyBorder="1" applyAlignment="1">
      <alignment vertical="top" wrapText="1"/>
    </xf>
    <xf numFmtId="0" fontId="4" fillId="2" borderId="0" xfId="0" applyFont="1" applyFill="1" applyBorder="1" applyAlignment="1">
      <alignment vertical="top" wrapText="1"/>
    </xf>
    <xf numFmtId="166" fontId="0" fillId="2" borderId="27" xfId="0" applyNumberFormat="1" applyFill="1" applyBorder="1" applyAlignment="1">
      <alignment vertical="top" wrapText="1"/>
    </xf>
    <xf numFmtId="166" fontId="0" fillId="2" borderId="28" xfId="0" applyNumberFormat="1" applyFill="1" applyBorder="1" applyAlignment="1">
      <alignment vertical="top" wrapText="1"/>
    </xf>
    <xf numFmtId="165" fontId="0" fillId="2" borderId="29" xfId="0" applyNumberFormat="1" applyFill="1" applyBorder="1" applyAlignment="1">
      <alignment vertical="top" wrapText="1"/>
    </xf>
    <xf numFmtId="0" fontId="4" fillId="2" borderId="6" xfId="0" applyFont="1" applyFill="1" applyBorder="1" applyAlignment="1">
      <alignment vertical="top" wrapText="1"/>
    </xf>
    <xf numFmtId="164" fontId="4" fillId="2" borderId="7" xfId="0" applyNumberFormat="1" applyFont="1" applyFill="1" applyBorder="1" applyAlignment="1">
      <alignment vertical="top" wrapText="1"/>
    </xf>
    <xf numFmtId="0" fontId="4" fillId="2" borderId="7" xfId="0" applyFont="1" applyFill="1" applyBorder="1" applyAlignment="1">
      <alignment vertical="top" wrapText="1"/>
    </xf>
    <xf numFmtId="166" fontId="0" fillId="2" borderId="30" xfId="0" applyNumberFormat="1" applyFill="1" applyBorder="1" applyAlignment="1">
      <alignment vertical="top" wrapText="1"/>
    </xf>
    <xf numFmtId="166" fontId="0" fillId="2" borderId="31" xfId="0" applyNumberFormat="1" applyFill="1" applyBorder="1" applyAlignment="1">
      <alignment vertical="top" wrapText="1"/>
    </xf>
    <xf numFmtId="165" fontId="0" fillId="2" borderId="32" xfId="0" applyNumberFormat="1" applyFill="1" applyBorder="1" applyAlignment="1">
      <alignment vertical="top" wrapText="1"/>
    </xf>
    <xf numFmtId="0" fontId="5" fillId="3" borderId="2" xfId="0" applyFont="1" applyFill="1" applyBorder="1"/>
    <xf numFmtId="164" fontId="5" fillId="3" borderId="0" xfId="0" applyNumberFormat="1" applyFont="1" applyFill="1" applyBorder="1"/>
    <xf numFmtId="0" fontId="5" fillId="3" borderId="0" xfId="0" applyFont="1" applyFill="1" applyBorder="1"/>
    <xf numFmtId="166" fontId="1" fillId="3" borderId="27" xfId="0" applyNumberFormat="1" applyFont="1" applyFill="1" applyBorder="1"/>
    <xf numFmtId="166" fontId="1" fillId="3" borderId="28" xfId="0" applyNumberFormat="1" applyFont="1" applyFill="1" applyBorder="1"/>
    <xf numFmtId="165" fontId="1" fillId="3" borderId="29" xfId="0" applyNumberFormat="1" applyFont="1" applyFill="1" applyBorder="1"/>
    <xf numFmtId="0" fontId="5" fillId="3" borderId="6" xfId="0" applyFont="1" applyFill="1" applyBorder="1"/>
    <xf numFmtId="164" fontId="5" fillId="3" borderId="7" xfId="0" applyNumberFormat="1" applyFont="1" applyFill="1" applyBorder="1"/>
    <xf numFmtId="0" fontId="5" fillId="3" borderId="7" xfId="0" applyFont="1" applyFill="1" applyBorder="1"/>
    <xf numFmtId="166" fontId="1" fillId="3" borderId="30" xfId="0" applyNumberFormat="1" applyFont="1" applyFill="1" applyBorder="1"/>
    <xf numFmtId="166" fontId="1" fillId="3" borderId="31" xfId="0" applyNumberFormat="1" applyFont="1" applyFill="1" applyBorder="1"/>
    <xf numFmtId="165" fontId="1" fillId="3" borderId="32" xfId="0" applyNumberFormat="1" applyFont="1" applyFill="1" applyBorder="1"/>
    <xf numFmtId="0" fontId="6" fillId="4" borderId="0" xfId="0" applyFont="1" applyFill="1" applyAlignment="1">
      <alignment horizontal="right"/>
    </xf>
    <xf numFmtId="0" fontId="6" fillId="4" borderId="0" xfId="0" applyFont="1" applyFill="1"/>
    <xf numFmtId="167" fontId="6" fillId="4" borderId="0" xfId="0" applyNumberFormat="1" applyFont="1" applyFill="1"/>
    <xf numFmtId="167" fontId="0" fillId="0" borderId="0" xfId="0" applyNumberFormat="1"/>
    <xf numFmtId="167" fontId="5" fillId="3" borderId="4" xfId="0" applyNumberFormat="1" applyFont="1" applyFill="1" applyBorder="1"/>
    <xf numFmtId="167" fontId="4" fillId="2" borderId="0" xfId="0" applyNumberFormat="1" applyFont="1" applyFill="1" applyBorder="1" applyAlignment="1">
      <alignment vertical="top" wrapText="1"/>
    </xf>
    <xf numFmtId="167" fontId="4" fillId="2" borderId="7" xfId="0" applyNumberFormat="1" applyFont="1" applyFill="1" applyBorder="1" applyAlignment="1">
      <alignment vertical="top" wrapText="1"/>
    </xf>
    <xf numFmtId="164" fontId="6" fillId="4" borderId="0" xfId="0" applyNumberFormat="1" applyFont="1" applyFill="1"/>
    <xf numFmtId="164" fontId="5" fillId="3" borderId="20" xfId="0" applyNumberFormat="1" applyFont="1" applyFill="1" applyBorder="1"/>
    <xf numFmtId="166" fontId="1" fillId="3" borderId="8" xfId="0" applyNumberFormat="1" applyFont="1" applyFill="1" applyBorder="1"/>
    <xf numFmtId="164" fontId="5" fillId="3" borderId="1" xfId="0" applyNumberFormat="1" applyFont="1" applyFill="1" applyBorder="1"/>
    <xf numFmtId="166" fontId="1" fillId="3" borderId="9" xfId="0" applyNumberFormat="1" applyFont="1" applyFill="1" applyBorder="1"/>
    <xf numFmtId="164" fontId="5" fillId="3" borderId="33" xfId="0" applyNumberFormat="1" applyFont="1" applyFill="1" applyBorder="1"/>
    <xf numFmtId="166" fontId="1" fillId="3" borderId="10" xfId="0" applyNumberFormat="1" applyFont="1" applyFill="1" applyBorder="1"/>
    <xf numFmtId="164" fontId="4" fillId="2" borderId="1" xfId="0" applyNumberFormat="1" applyFont="1" applyFill="1" applyBorder="1" applyAlignment="1">
      <alignment vertical="top" wrapText="1"/>
    </xf>
    <xf numFmtId="166" fontId="0" fillId="2" borderId="9" xfId="0" applyNumberFormat="1" applyFill="1" applyBorder="1" applyAlignment="1">
      <alignment vertical="top" wrapText="1"/>
    </xf>
    <xf numFmtId="0" fontId="5" fillId="3" borderId="20" xfId="0" applyFont="1" applyFill="1" applyBorder="1"/>
    <xf numFmtId="0" fontId="5" fillId="3" borderId="1" xfId="0" applyFont="1" applyFill="1" applyBorder="1"/>
    <xf numFmtId="0" fontId="5" fillId="3" borderId="33" xfId="0" applyFont="1" applyFill="1" applyBorder="1"/>
    <xf numFmtId="0" fontId="4" fillId="2" borderId="1" xfId="0" applyFont="1" applyFill="1" applyBorder="1" applyAlignment="1">
      <alignment vertical="top" wrapText="1"/>
    </xf>
    <xf numFmtId="166" fontId="0" fillId="2" borderId="2" xfId="0" applyNumberFormat="1" applyFill="1" applyBorder="1" applyAlignment="1">
      <alignment vertical="top" wrapText="1"/>
    </xf>
    <xf numFmtId="166" fontId="0" fillId="2" borderId="0" xfId="0" applyNumberFormat="1" applyFill="1" applyBorder="1" applyAlignment="1">
      <alignment vertical="top" wrapText="1"/>
    </xf>
    <xf numFmtId="166" fontId="0" fillId="2" borderId="12" xfId="0" applyNumberFormat="1" applyFill="1" applyBorder="1" applyAlignment="1">
      <alignment vertical="top" wrapText="1"/>
    </xf>
    <xf numFmtId="166" fontId="0" fillId="2" borderId="6" xfId="0" applyNumberFormat="1" applyFill="1" applyBorder="1" applyAlignment="1">
      <alignment vertical="top" wrapText="1"/>
    </xf>
    <xf numFmtId="166" fontId="0" fillId="2" borderId="7" xfId="0" applyNumberFormat="1" applyFill="1" applyBorder="1" applyAlignment="1">
      <alignment vertical="top" wrapText="1"/>
    </xf>
    <xf numFmtId="166" fontId="0" fillId="2" borderId="13" xfId="0" applyNumberFormat="1" applyFill="1" applyBorder="1" applyAlignment="1">
      <alignment vertical="top" wrapText="1"/>
    </xf>
    <xf numFmtId="9" fontId="0" fillId="0" borderId="0" xfId="0" applyNumberFormat="1"/>
    <xf numFmtId="0" fontId="4" fillId="2" borderId="5" xfId="0" applyFont="1" applyFill="1" applyBorder="1" applyAlignment="1">
      <alignment vertical="top" wrapText="1"/>
    </xf>
    <xf numFmtId="0" fontId="4" fillId="2" borderId="38" xfId="0" applyFont="1" applyFill="1" applyBorder="1" applyAlignment="1">
      <alignment vertical="top" wrapText="1"/>
    </xf>
    <xf numFmtId="165" fontId="0" fillId="2" borderId="36" xfId="0" applyNumberFormat="1" applyFill="1" applyBorder="1" applyAlignment="1">
      <alignment vertical="top" wrapText="1"/>
    </xf>
    <xf numFmtId="165" fontId="0" fillId="2" borderId="12" xfId="0" applyNumberFormat="1" applyFill="1" applyBorder="1" applyAlignment="1">
      <alignment vertical="top" wrapText="1"/>
    </xf>
    <xf numFmtId="165" fontId="0" fillId="2" borderId="13" xfId="0" applyNumberFormat="1" applyFill="1" applyBorder="1" applyAlignment="1">
      <alignment vertical="top" wrapText="1"/>
    </xf>
    <xf numFmtId="0" fontId="4" fillId="2" borderId="7" xfId="0" applyFont="1" applyFill="1" applyBorder="1" applyAlignment="1">
      <alignment horizontal="left" vertical="top" wrapText="1"/>
    </xf>
    <xf numFmtId="0" fontId="4" fillId="2" borderId="10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top" wrapText="1"/>
    </xf>
    <xf numFmtId="0" fontId="4" fillId="2" borderId="9" xfId="0" applyFont="1" applyFill="1" applyBorder="1" applyAlignment="1">
      <alignment horizontal="left" vertical="top" wrapText="1"/>
    </xf>
    <xf numFmtId="0" fontId="4" fillId="2" borderId="40" xfId="0" applyFont="1" applyFill="1" applyBorder="1" applyAlignment="1">
      <alignment horizontal="left" vertical="top" wrapText="1"/>
    </xf>
    <xf numFmtId="0" fontId="4" fillId="2" borderId="37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4" fillId="2" borderId="8" xfId="0" applyFont="1" applyFill="1" applyBorder="1" applyAlignment="1">
      <alignment horizontal="left" vertical="top" wrapText="1"/>
    </xf>
    <xf numFmtId="0" fontId="4" fillId="2" borderId="9" xfId="0" applyFont="1" applyFill="1" applyBorder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0" fontId="4" fillId="0" borderId="9" xfId="0" applyFont="1" applyFill="1" applyBorder="1" applyAlignment="1">
      <alignment vertical="top" wrapText="1"/>
    </xf>
    <xf numFmtId="0" fontId="4" fillId="0" borderId="2" xfId="0" applyFont="1" applyFill="1" applyBorder="1" applyAlignment="1">
      <alignment vertical="top" wrapText="1"/>
    </xf>
    <xf numFmtId="164" fontId="4" fillId="0" borderId="1" xfId="0" applyNumberFormat="1" applyFont="1" applyFill="1" applyBorder="1" applyAlignment="1">
      <alignment vertical="top" wrapText="1"/>
    </xf>
    <xf numFmtId="166" fontId="0" fillId="0" borderId="27" xfId="0" applyNumberFormat="1" applyFill="1" applyBorder="1" applyAlignment="1">
      <alignment vertical="top" wrapText="1"/>
    </xf>
    <xf numFmtId="166" fontId="0" fillId="0" borderId="28" xfId="0" applyNumberFormat="1" applyFill="1" applyBorder="1" applyAlignment="1">
      <alignment vertical="top" wrapText="1"/>
    </xf>
    <xf numFmtId="165" fontId="0" fillId="0" borderId="29" xfId="0" applyNumberFormat="1" applyFill="1" applyBorder="1" applyAlignment="1">
      <alignment vertical="top" wrapText="1"/>
    </xf>
    <xf numFmtId="166" fontId="0" fillId="0" borderId="9" xfId="0" applyNumberFormat="1" applyFill="1" applyBorder="1" applyAlignment="1">
      <alignment vertical="top" wrapText="1"/>
    </xf>
    <xf numFmtId="0" fontId="0" fillId="0" borderId="0" xfId="0" applyFill="1"/>
    <xf numFmtId="165" fontId="0" fillId="0" borderId="0" xfId="1" applyNumberFormat="1" applyFont="1"/>
    <xf numFmtId="0" fontId="4" fillId="6" borderId="0" xfId="0" applyFont="1" applyFill="1" applyBorder="1" applyAlignment="1">
      <alignment vertical="top" wrapText="1"/>
    </xf>
    <xf numFmtId="166" fontId="0" fillId="6" borderId="27" xfId="0" applyNumberFormat="1" applyFill="1" applyBorder="1" applyAlignment="1">
      <alignment vertical="top" wrapText="1"/>
    </xf>
    <xf numFmtId="166" fontId="0" fillId="6" borderId="28" xfId="0" applyNumberFormat="1" applyFill="1" applyBorder="1" applyAlignment="1">
      <alignment vertical="top" wrapText="1"/>
    </xf>
    <xf numFmtId="165" fontId="0" fillId="6" borderId="29" xfId="0" applyNumberFormat="1" applyFill="1" applyBorder="1" applyAlignment="1">
      <alignment vertical="top" wrapText="1"/>
    </xf>
    <xf numFmtId="0" fontId="4" fillId="6" borderId="2" xfId="0" applyFont="1" applyFill="1" applyBorder="1" applyAlignment="1">
      <alignment vertical="top" wrapText="1"/>
    </xf>
    <xf numFmtId="164" fontId="4" fillId="6" borderId="0" xfId="0" applyNumberFormat="1" applyFont="1" applyFill="1" applyBorder="1" applyAlignment="1">
      <alignment vertical="top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22" xfId="0" applyFont="1" applyFill="1" applyBorder="1" applyAlignment="1">
      <alignment horizontal="center" vertical="center" wrapText="1"/>
    </xf>
    <xf numFmtId="0" fontId="1" fillId="3" borderId="14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38" xfId="0" applyFont="1" applyFill="1" applyBorder="1" applyAlignment="1">
      <alignment horizontal="center" vertical="center" wrapText="1"/>
    </xf>
    <xf numFmtId="0" fontId="2" fillId="5" borderId="39" xfId="0" applyFont="1" applyFill="1" applyBorder="1" applyAlignment="1">
      <alignment horizontal="center" vertical="center" wrapText="1"/>
    </xf>
    <xf numFmtId="0" fontId="1" fillId="3" borderId="26" xfId="0" applyFont="1" applyFill="1" applyBorder="1" applyAlignment="1">
      <alignment horizontal="center" vertical="center" wrapText="1"/>
    </xf>
    <xf numFmtId="0" fontId="1" fillId="3" borderId="32" xfId="0" applyFont="1" applyFill="1" applyBorder="1" applyAlignment="1">
      <alignment horizontal="center" vertical="center" wrapText="1"/>
    </xf>
    <xf numFmtId="0" fontId="1" fillId="3" borderId="24" xfId="0" applyFont="1" applyFill="1" applyBorder="1" applyAlignment="1">
      <alignment horizontal="center" vertical="center" wrapText="1"/>
    </xf>
    <xf numFmtId="0" fontId="1" fillId="3" borderId="25" xfId="0" applyFont="1" applyFill="1" applyBorder="1" applyAlignment="1">
      <alignment horizontal="center" vertical="center" wrapText="1"/>
    </xf>
    <xf numFmtId="0" fontId="1" fillId="3" borderId="27" xfId="0" applyFont="1" applyFill="1" applyBorder="1" applyAlignment="1">
      <alignment horizontal="center" vertical="center" wrapText="1"/>
    </xf>
    <xf numFmtId="0" fontId="1" fillId="3" borderId="28" xfId="0" applyFont="1" applyFill="1" applyBorder="1" applyAlignment="1">
      <alignment horizontal="center" vertical="center" wrapText="1"/>
    </xf>
    <xf numFmtId="0" fontId="1" fillId="3" borderId="34" xfId="0" applyFont="1" applyFill="1" applyBorder="1" applyAlignment="1">
      <alignment horizontal="center" vertical="center" wrapText="1"/>
    </xf>
    <xf numFmtId="0" fontId="1" fillId="3" borderId="37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left" vertical="top" wrapText="1"/>
    </xf>
    <xf numFmtId="0" fontId="4" fillId="2" borderId="9" xfId="0" applyFont="1" applyFill="1" applyBorder="1" applyAlignment="1">
      <alignment horizontal="left" vertical="top" wrapText="1"/>
    </xf>
    <xf numFmtId="0" fontId="4" fillId="2" borderId="7" xfId="0" applyFont="1" applyFill="1" applyBorder="1" applyAlignment="1">
      <alignment horizontal="left" vertical="top" wrapText="1"/>
    </xf>
    <xf numFmtId="0" fontId="4" fillId="2" borderId="10" xfId="0" applyFont="1" applyFill="1" applyBorder="1" applyAlignment="1">
      <alignment horizontal="left" vertical="top" wrapText="1"/>
    </xf>
    <xf numFmtId="0" fontId="4" fillId="2" borderId="40" xfId="0" applyFont="1" applyFill="1" applyBorder="1" applyAlignment="1">
      <alignment horizontal="left" vertical="top" wrapText="1"/>
    </xf>
    <xf numFmtId="0" fontId="4" fillId="2" borderId="37" xfId="0" applyFont="1" applyFill="1" applyBorder="1" applyAlignment="1">
      <alignment horizontal="left" vertical="top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1" fillId="3" borderId="31" xfId="0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vertical="center" wrapText="1"/>
    </xf>
    <xf numFmtId="0" fontId="1" fillId="3" borderId="33" xfId="0" applyFont="1" applyFill="1" applyBorder="1" applyAlignment="1">
      <alignment horizontal="center" vertical="center" wrapText="1"/>
    </xf>
    <xf numFmtId="0" fontId="1" fillId="3" borderId="30" xfId="0" applyFont="1" applyFill="1" applyBorder="1" applyAlignment="1">
      <alignment horizontal="center" vertical="center" wrapText="1"/>
    </xf>
    <xf numFmtId="0" fontId="1" fillId="3" borderId="35" xfId="0" applyFont="1" applyFill="1" applyBorder="1" applyAlignment="1">
      <alignment horizontal="center" vertical="center" wrapText="1"/>
    </xf>
    <xf numFmtId="0" fontId="1" fillId="3" borderId="17" xfId="0" applyFont="1" applyFill="1" applyBorder="1" applyAlignment="1">
      <alignment horizontal="center" vertical="center" wrapText="1"/>
    </xf>
    <xf numFmtId="0" fontId="1" fillId="3" borderId="18" xfId="0" applyFont="1" applyFill="1" applyBorder="1" applyAlignment="1">
      <alignment horizontal="center" vertical="center" wrapText="1"/>
    </xf>
    <xf numFmtId="0" fontId="4" fillId="2" borderId="41" xfId="0" applyFont="1" applyFill="1" applyBorder="1" applyAlignment="1">
      <alignment horizontal="left" vertical="top" wrapText="1"/>
    </xf>
    <xf numFmtId="0" fontId="4" fillId="2" borderId="35" xfId="0" applyFont="1" applyFill="1" applyBorder="1" applyAlignment="1">
      <alignment horizontal="left" vertical="top" wrapText="1"/>
    </xf>
    <xf numFmtId="0" fontId="1" fillId="3" borderId="29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4" fillId="2" borderId="8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4" fillId="2" borderId="6" xfId="0" applyFont="1" applyFill="1" applyBorder="1" applyAlignment="1">
      <alignment horizontal="left" vertical="top" wrapText="1"/>
    </xf>
    <xf numFmtId="0" fontId="4" fillId="2" borderId="13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38" xfId="0" applyFont="1" applyFill="1" applyBorder="1" applyAlignment="1">
      <alignment horizontal="left" vertical="top" wrapText="1"/>
    </xf>
    <xf numFmtId="0" fontId="4" fillId="2" borderId="44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center" vertical="top" wrapText="1"/>
    </xf>
    <xf numFmtId="0" fontId="4" fillId="2" borderId="8" xfId="0" applyFont="1" applyFill="1" applyBorder="1" applyAlignment="1">
      <alignment horizontal="center" vertical="top" wrapText="1"/>
    </xf>
    <xf numFmtId="0" fontId="4" fillId="2" borderId="7" xfId="0" applyFont="1" applyFill="1" applyBorder="1" applyAlignment="1">
      <alignment horizontal="center" vertical="top" wrapText="1"/>
    </xf>
    <xf numFmtId="0" fontId="4" fillId="2" borderId="10" xfId="0" applyFont="1" applyFill="1" applyBorder="1" applyAlignment="1">
      <alignment horizontal="center" vertical="top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theme" Target="theme/theme1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styles" Target="styles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sharedStrings" Target="sharedStrings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'PAN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'PAN Dpto_sem'!$I$7:$I$31</c:f>
              <c:strCache>
                <c:ptCount val="25"/>
                <c:pt idx="0">
                  <c:v>Provincia Constitucional del Callao</c:v>
                </c:pt>
                <c:pt idx="1">
                  <c:v>Apurímac</c:v>
                </c:pt>
                <c:pt idx="2">
                  <c:v>Loreto</c:v>
                </c:pt>
                <c:pt idx="3">
                  <c:v>San Martín</c:v>
                </c:pt>
                <c:pt idx="4">
                  <c:v>Ucayali</c:v>
                </c:pt>
                <c:pt idx="5">
                  <c:v>Arequipa</c:v>
                </c:pt>
                <c:pt idx="6">
                  <c:v>Amazonas</c:v>
                </c:pt>
                <c:pt idx="7">
                  <c:v>Lambayeque</c:v>
                </c:pt>
                <c:pt idx="8">
                  <c:v>Tumbes</c:v>
                </c:pt>
                <c:pt idx="9">
                  <c:v>Piura</c:v>
                </c:pt>
                <c:pt idx="10">
                  <c:v>Tacna</c:v>
                </c:pt>
                <c:pt idx="11">
                  <c:v>Ancash</c:v>
                </c:pt>
                <c:pt idx="12">
                  <c:v>Ica</c:v>
                </c:pt>
                <c:pt idx="13">
                  <c:v>Madre de Dios</c:v>
                </c:pt>
                <c:pt idx="14">
                  <c:v>Huancavelica</c:v>
                </c:pt>
                <c:pt idx="15">
                  <c:v>Junín</c:v>
                </c:pt>
                <c:pt idx="16">
                  <c:v>Moquegua</c:v>
                </c:pt>
                <c:pt idx="17">
                  <c:v>Cajamarca</c:v>
                </c:pt>
                <c:pt idx="18">
                  <c:v>Ayacucho</c:v>
                </c:pt>
                <c:pt idx="19">
                  <c:v>La Libertad</c:v>
                </c:pt>
                <c:pt idx="20">
                  <c:v>Huánuco</c:v>
                </c:pt>
                <c:pt idx="21">
                  <c:v>Pasco</c:v>
                </c:pt>
                <c:pt idx="22">
                  <c:v>Cusco</c:v>
                </c:pt>
                <c:pt idx="23">
                  <c:v>Lima</c:v>
                </c:pt>
                <c:pt idx="24">
                  <c:v>Puno</c:v>
                </c:pt>
              </c:strCache>
            </c:strRef>
          </c:cat>
          <c:val>
            <c:numRef>
              <c:f>'PAN Dpto_sem'!$J$7:$J$31</c:f>
              <c:numCache>
                <c:formatCode>#,##0.0</c:formatCode>
                <c:ptCount val="25"/>
                <c:pt idx="0">
                  <c:v>53.56819654447645</c:v>
                </c:pt>
                <c:pt idx="1">
                  <c:v>45.415401850549721</c:v>
                </c:pt>
                <c:pt idx="2">
                  <c:v>44.545961482832354</c:v>
                </c:pt>
                <c:pt idx="3">
                  <c:v>40.147849733114185</c:v>
                </c:pt>
                <c:pt idx="4">
                  <c:v>25.199744301682586</c:v>
                </c:pt>
                <c:pt idx="5">
                  <c:v>27.385787801718834</c:v>
                </c:pt>
                <c:pt idx="6">
                  <c:v>54.487893906734826</c:v>
                </c:pt>
                <c:pt idx="7">
                  <c:v>25.700305279043278</c:v>
                </c:pt>
                <c:pt idx="8">
                  <c:v>12.948594613859314</c:v>
                </c:pt>
                <c:pt idx="9">
                  <c:v>56.858454330165841</c:v>
                </c:pt>
                <c:pt idx="10">
                  <c:v>13.433100339736939</c:v>
                </c:pt>
                <c:pt idx="11">
                  <c:v>42.196604651425901</c:v>
                </c:pt>
                <c:pt idx="12">
                  <c:v>21.191075119378183</c:v>
                </c:pt>
                <c:pt idx="13">
                  <c:v>6.1527658287232043</c:v>
                </c:pt>
                <c:pt idx="14">
                  <c:v>43.22610806572925</c:v>
                </c:pt>
                <c:pt idx="15">
                  <c:v>38.67676443034361</c:v>
                </c:pt>
                <c:pt idx="16">
                  <c:v>13.334777704067164</c:v>
                </c:pt>
                <c:pt idx="17">
                  <c:v>63.352062280598602</c:v>
                </c:pt>
                <c:pt idx="18">
                  <c:v>54.279891011494328</c:v>
                </c:pt>
                <c:pt idx="19">
                  <c:v>50.002423816573469</c:v>
                </c:pt>
                <c:pt idx="20">
                  <c:v>36.146883332570724</c:v>
                </c:pt>
                <c:pt idx="21">
                  <c:v>11.190149372306223</c:v>
                </c:pt>
                <c:pt idx="22">
                  <c:v>43.179592126307398</c:v>
                </c:pt>
                <c:pt idx="23">
                  <c:v>186.01158957727299</c:v>
                </c:pt>
                <c:pt idx="24">
                  <c:v>52.609910577470373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790240"/>
        <c:axId val="235787104"/>
      </c:barChart>
      <c:lineChart>
        <c:grouping val="standard"/>
        <c:varyColors val="0"/>
        <c:ser>
          <c:idx val="1"/>
          <c:order val="1"/>
          <c:tx>
            <c:strRef>
              <c:f>'PAN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'PAN Dpto_sem'!$I$7:$I$31</c:f>
              <c:strCache>
                <c:ptCount val="25"/>
                <c:pt idx="0">
                  <c:v>Provincia Constitucional del Callao</c:v>
                </c:pt>
                <c:pt idx="1">
                  <c:v>Apurímac</c:v>
                </c:pt>
                <c:pt idx="2">
                  <c:v>Loreto</c:v>
                </c:pt>
                <c:pt idx="3">
                  <c:v>San Martín</c:v>
                </c:pt>
                <c:pt idx="4">
                  <c:v>Ucayali</c:v>
                </c:pt>
                <c:pt idx="5">
                  <c:v>Arequipa</c:v>
                </c:pt>
                <c:pt idx="6">
                  <c:v>Amazonas</c:v>
                </c:pt>
                <c:pt idx="7">
                  <c:v>Lambayeque</c:v>
                </c:pt>
                <c:pt idx="8">
                  <c:v>Tumbes</c:v>
                </c:pt>
                <c:pt idx="9">
                  <c:v>Piura</c:v>
                </c:pt>
                <c:pt idx="10">
                  <c:v>Tacna</c:v>
                </c:pt>
                <c:pt idx="11">
                  <c:v>Ancash</c:v>
                </c:pt>
                <c:pt idx="12">
                  <c:v>Ica</c:v>
                </c:pt>
                <c:pt idx="13">
                  <c:v>Madre de Dios</c:v>
                </c:pt>
                <c:pt idx="14">
                  <c:v>Huancavelica</c:v>
                </c:pt>
                <c:pt idx="15">
                  <c:v>Junín</c:v>
                </c:pt>
                <c:pt idx="16">
                  <c:v>Moquegua</c:v>
                </c:pt>
                <c:pt idx="17">
                  <c:v>Cajamarca</c:v>
                </c:pt>
                <c:pt idx="18">
                  <c:v>Ayacucho</c:v>
                </c:pt>
                <c:pt idx="19">
                  <c:v>La Libertad</c:v>
                </c:pt>
                <c:pt idx="20">
                  <c:v>Huánuco</c:v>
                </c:pt>
                <c:pt idx="21">
                  <c:v>Pasco</c:v>
                </c:pt>
                <c:pt idx="22">
                  <c:v>Cusco</c:v>
                </c:pt>
                <c:pt idx="23">
                  <c:v>Lima</c:v>
                </c:pt>
                <c:pt idx="24">
                  <c:v>Puno</c:v>
                </c:pt>
              </c:strCache>
            </c:strRef>
          </c:cat>
          <c:val>
            <c:numRef>
              <c:f>'PAN Dpto_sem'!$K$7:$K$31</c:f>
              <c:numCache>
                <c:formatCode>0%</c:formatCode>
                <c:ptCount val="25"/>
                <c:pt idx="0">
                  <c:v>0.7113857334281446</c:v>
                </c:pt>
                <c:pt idx="1">
                  <c:v>0.63434607188633685</c:v>
                </c:pt>
                <c:pt idx="2">
                  <c:v>0.62292394373750359</c:v>
                </c:pt>
                <c:pt idx="3">
                  <c:v>0.60399558283496413</c:v>
                </c:pt>
                <c:pt idx="4">
                  <c:v>0.60304474402124342</c:v>
                </c:pt>
                <c:pt idx="5">
                  <c:v>0.59902092811338459</c:v>
                </c:pt>
                <c:pt idx="6">
                  <c:v>0.59883951106930244</c:v>
                </c:pt>
                <c:pt idx="7">
                  <c:v>0.59676201887169622</c:v>
                </c:pt>
                <c:pt idx="8">
                  <c:v>0.59196151594159951</c:v>
                </c:pt>
                <c:pt idx="9">
                  <c:v>0.56738239051410888</c:v>
                </c:pt>
                <c:pt idx="10">
                  <c:v>0.56311320170691392</c:v>
                </c:pt>
                <c:pt idx="11">
                  <c:v>0.54754536167075551</c:v>
                </c:pt>
                <c:pt idx="12">
                  <c:v>0.53533207243330205</c:v>
                </c:pt>
                <c:pt idx="13">
                  <c:v>0.53420601260534595</c:v>
                </c:pt>
                <c:pt idx="14">
                  <c:v>0.52389485369224131</c:v>
                </c:pt>
                <c:pt idx="15">
                  <c:v>0.51827362055549231</c:v>
                </c:pt>
                <c:pt idx="16">
                  <c:v>0.51375733721344419</c:v>
                </c:pt>
                <c:pt idx="17">
                  <c:v>0.51097849576149734</c:v>
                </c:pt>
                <c:pt idx="18">
                  <c:v>0.51019716341551502</c:v>
                </c:pt>
                <c:pt idx="19">
                  <c:v>0.49630681574365593</c:v>
                </c:pt>
                <c:pt idx="20">
                  <c:v>0.48735428158466837</c:v>
                </c:pt>
                <c:pt idx="21">
                  <c:v>0.48259531258739796</c:v>
                </c:pt>
                <c:pt idx="22">
                  <c:v>0.47379968991072641</c:v>
                </c:pt>
                <c:pt idx="23">
                  <c:v>0.47300844549291771</c:v>
                </c:pt>
                <c:pt idx="24">
                  <c:v>0.47183535518523095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483328"/>
        <c:axId val="296485680"/>
      </c:lineChart>
      <c:catAx>
        <c:axId val="23579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5787104"/>
        <c:crosses val="autoZero"/>
        <c:auto val="1"/>
        <c:lblAlgn val="ctr"/>
        <c:lblOffset val="100"/>
        <c:noMultiLvlLbl val="0"/>
      </c:catAx>
      <c:valAx>
        <c:axId val="23578710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357902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64856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6483328"/>
        <c:crosses val="max"/>
        <c:crossBetween val="between"/>
      </c:valAx>
      <c:catAx>
        <c:axId val="296483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648568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'OSCE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'OSCE Dpto_sem'!$I$7:$I$27</c:f>
              <c:strCache>
                <c:ptCount val="21"/>
                <c:pt idx="0">
                  <c:v>Piura</c:v>
                </c:pt>
                <c:pt idx="1">
                  <c:v>Ica</c:v>
                </c:pt>
                <c:pt idx="2">
                  <c:v>Lambayeque</c:v>
                </c:pt>
                <c:pt idx="3">
                  <c:v>Junín</c:v>
                </c:pt>
                <c:pt idx="4">
                  <c:v>Arequipa</c:v>
                </c:pt>
                <c:pt idx="5">
                  <c:v>La Libertad</c:v>
                </c:pt>
                <c:pt idx="6">
                  <c:v>Cajamarca</c:v>
                </c:pt>
                <c:pt idx="7">
                  <c:v>Apurímac</c:v>
                </c:pt>
                <c:pt idx="8">
                  <c:v>Ancash</c:v>
                </c:pt>
                <c:pt idx="9">
                  <c:v>Cusco</c:v>
                </c:pt>
                <c:pt idx="10">
                  <c:v>Madre de Dios</c:v>
                </c:pt>
                <c:pt idx="11">
                  <c:v>Tumbes</c:v>
                </c:pt>
                <c:pt idx="12">
                  <c:v>Tacna</c:v>
                </c:pt>
                <c:pt idx="13">
                  <c:v>Lima</c:v>
                </c:pt>
                <c:pt idx="14">
                  <c:v>Ucayali</c:v>
                </c:pt>
                <c:pt idx="15">
                  <c:v>Ayacucho</c:v>
                </c:pt>
                <c:pt idx="16">
                  <c:v>Puno</c:v>
                </c:pt>
                <c:pt idx="17">
                  <c:v>Huánuco</c:v>
                </c:pt>
                <c:pt idx="18">
                  <c:v>San Martín</c:v>
                </c:pt>
                <c:pt idx="19">
                  <c:v>Huancavelica</c:v>
                </c:pt>
                <c:pt idx="20">
                  <c:v>Loreto</c:v>
                </c:pt>
              </c:strCache>
            </c:strRef>
          </c:cat>
          <c:val>
            <c:numRef>
              <c:f>'OSCE Dpto_sem'!$J$7:$J$27</c:f>
              <c:numCache>
                <c:formatCode>#,##0.0</c:formatCode>
                <c:ptCount val="21"/>
                <c:pt idx="0">
                  <c:v>0.50328923125198344</c:v>
                </c:pt>
                <c:pt idx="1">
                  <c:v>0.37314628951753548</c:v>
                </c:pt>
                <c:pt idx="2">
                  <c:v>0.26955691539478721</c:v>
                </c:pt>
                <c:pt idx="3">
                  <c:v>0.2365410945021722</c:v>
                </c:pt>
                <c:pt idx="4">
                  <c:v>0.2402793108667538</c:v>
                </c:pt>
                <c:pt idx="5">
                  <c:v>0.2797758235319634</c:v>
                </c:pt>
                <c:pt idx="6">
                  <c:v>0.23571956293380936</c:v>
                </c:pt>
                <c:pt idx="7">
                  <c:v>7.0381980182446569E-2</c:v>
                </c:pt>
                <c:pt idx="8">
                  <c:v>0.24291083738353336</c:v>
                </c:pt>
                <c:pt idx="9">
                  <c:v>0.27252819631394232</c:v>
                </c:pt>
                <c:pt idx="10">
                  <c:v>6.464049932310445E-2</c:v>
                </c:pt>
                <c:pt idx="11">
                  <c:v>6.9363459788291948E-2</c:v>
                </c:pt>
                <c:pt idx="12">
                  <c:v>0.10596574907685863</c:v>
                </c:pt>
                <c:pt idx="13">
                  <c:v>18.117315809164211</c:v>
                </c:pt>
                <c:pt idx="14">
                  <c:v>9.0649498735729139E-2</c:v>
                </c:pt>
                <c:pt idx="15">
                  <c:v>0.10421985060384031</c:v>
                </c:pt>
                <c:pt idx="16">
                  <c:v>0.12350430733931717</c:v>
                </c:pt>
                <c:pt idx="17">
                  <c:v>0.10242046225812373</c:v>
                </c:pt>
                <c:pt idx="18">
                  <c:v>0.10003673699611682</c:v>
                </c:pt>
                <c:pt idx="19">
                  <c:v>9.8721894706613966E-2</c:v>
                </c:pt>
                <c:pt idx="20">
                  <c:v>7.9447430471191183E-2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884696"/>
        <c:axId val="297886264"/>
      </c:barChart>
      <c:lineChart>
        <c:grouping val="standard"/>
        <c:varyColors val="0"/>
        <c:ser>
          <c:idx val="1"/>
          <c:order val="1"/>
          <c:tx>
            <c:strRef>
              <c:f>'OSCE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'OSCE Dpto_sem'!$I$7:$I$27</c:f>
              <c:strCache>
                <c:ptCount val="21"/>
                <c:pt idx="0">
                  <c:v>Piura</c:v>
                </c:pt>
                <c:pt idx="1">
                  <c:v>Ica</c:v>
                </c:pt>
                <c:pt idx="2">
                  <c:v>Lambayeque</c:v>
                </c:pt>
                <c:pt idx="3">
                  <c:v>Junín</c:v>
                </c:pt>
                <c:pt idx="4">
                  <c:v>Arequipa</c:v>
                </c:pt>
                <c:pt idx="5">
                  <c:v>La Libertad</c:v>
                </c:pt>
                <c:pt idx="6">
                  <c:v>Cajamarca</c:v>
                </c:pt>
                <c:pt idx="7">
                  <c:v>Apurímac</c:v>
                </c:pt>
                <c:pt idx="8">
                  <c:v>Ancash</c:v>
                </c:pt>
                <c:pt idx="9">
                  <c:v>Cusco</c:v>
                </c:pt>
                <c:pt idx="10">
                  <c:v>Madre de Dios</c:v>
                </c:pt>
                <c:pt idx="11">
                  <c:v>Tumbes</c:v>
                </c:pt>
                <c:pt idx="12">
                  <c:v>Tacna</c:v>
                </c:pt>
                <c:pt idx="13">
                  <c:v>Lima</c:v>
                </c:pt>
                <c:pt idx="14">
                  <c:v>Ucayali</c:v>
                </c:pt>
                <c:pt idx="15">
                  <c:v>Ayacucho</c:v>
                </c:pt>
                <c:pt idx="16">
                  <c:v>Puno</c:v>
                </c:pt>
                <c:pt idx="17">
                  <c:v>Huánuco</c:v>
                </c:pt>
                <c:pt idx="18">
                  <c:v>San Martín</c:v>
                </c:pt>
                <c:pt idx="19">
                  <c:v>Huancavelica</c:v>
                </c:pt>
                <c:pt idx="20">
                  <c:v>Loreto</c:v>
                </c:pt>
              </c:strCache>
            </c:strRef>
          </c:cat>
          <c:val>
            <c:numRef>
              <c:f>'OSCE Dpto_sem'!$K$7:$K$27</c:f>
              <c:numCache>
                <c:formatCode>0%</c:formatCode>
                <c:ptCount val="21"/>
                <c:pt idx="0">
                  <c:v>0.53999889621561725</c:v>
                </c:pt>
                <c:pt idx="1">
                  <c:v>0.45877871255139013</c:v>
                </c:pt>
                <c:pt idx="2">
                  <c:v>0.45631231138946488</c:v>
                </c:pt>
                <c:pt idx="3">
                  <c:v>0.4356582721132703</c:v>
                </c:pt>
                <c:pt idx="4">
                  <c:v>0.43419211423823484</c:v>
                </c:pt>
                <c:pt idx="5">
                  <c:v>0.41675664929081696</c:v>
                </c:pt>
                <c:pt idx="6">
                  <c:v>0.41528364132092116</c:v>
                </c:pt>
                <c:pt idx="7">
                  <c:v>0.41196635633938899</c:v>
                </c:pt>
                <c:pt idx="8">
                  <c:v>0.4017751373376735</c:v>
                </c:pt>
                <c:pt idx="9">
                  <c:v>0.39672491438753077</c:v>
                </c:pt>
                <c:pt idx="10">
                  <c:v>0.38156472987329154</c:v>
                </c:pt>
                <c:pt idx="11">
                  <c:v>0.38072672467460328</c:v>
                </c:pt>
                <c:pt idx="12">
                  <c:v>0.36956502462886343</c:v>
                </c:pt>
                <c:pt idx="13">
                  <c:v>0.33626716340296975</c:v>
                </c:pt>
                <c:pt idx="14">
                  <c:v>0.32131425429418281</c:v>
                </c:pt>
                <c:pt idx="15">
                  <c:v>0.14938187549462972</c:v>
                </c:pt>
                <c:pt idx="16">
                  <c:v>0.14726420941470439</c:v>
                </c:pt>
                <c:pt idx="17">
                  <c:v>0.14658067590835921</c:v>
                </c:pt>
                <c:pt idx="18">
                  <c:v>0.13637845983850105</c:v>
                </c:pt>
                <c:pt idx="19">
                  <c:v>0.13417329756165097</c:v>
                </c:pt>
                <c:pt idx="20">
                  <c:v>0.1135000585321963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885872"/>
        <c:axId val="297887832"/>
      </c:lineChart>
      <c:catAx>
        <c:axId val="297884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7886264"/>
        <c:crosses val="autoZero"/>
        <c:auto val="1"/>
        <c:lblAlgn val="ctr"/>
        <c:lblOffset val="100"/>
        <c:noMultiLvlLbl val="0"/>
      </c:catAx>
      <c:valAx>
        <c:axId val="2978862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78846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78878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7885872"/>
        <c:crosses val="max"/>
        <c:crossBetween val="between"/>
      </c:valAx>
      <c:catAx>
        <c:axId val="297885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78878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'GSRN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'GSRN Dpto_sem'!$I$7:$I$30</c:f>
              <c:strCache>
                <c:ptCount val="24"/>
                <c:pt idx="0">
                  <c:v>Madre de Dios</c:v>
                </c:pt>
                <c:pt idx="1">
                  <c:v>Cusco</c:v>
                </c:pt>
                <c:pt idx="2">
                  <c:v>Cajamarca</c:v>
                </c:pt>
                <c:pt idx="3">
                  <c:v>Huancavelica</c:v>
                </c:pt>
                <c:pt idx="4">
                  <c:v>Ayacucho</c:v>
                </c:pt>
                <c:pt idx="5">
                  <c:v>Ucayali</c:v>
                </c:pt>
                <c:pt idx="6">
                  <c:v>Loreto</c:v>
                </c:pt>
                <c:pt idx="7">
                  <c:v>Junín</c:v>
                </c:pt>
                <c:pt idx="8">
                  <c:v>Piura</c:v>
                </c:pt>
                <c:pt idx="9">
                  <c:v>Huánuco</c:v>
                </c:pt>
                <c:pt idx="10">
                  <c:v>Pasco</c:v>
                </c:pt>
                <c:pt idx="11">
                  <c:v>Tumbes</c:v>
                </c:pt>
                <c:pt idx="12">
                  <c:v>Lima</c:v>
                </c:pt>
                <c:pt idx="13">
                  <c:v>Ica</c:v>
                </c:pt>
                <c:pt idx="14">
                  <c:v>La Libertad</c:v>
                </c:pt>
                <c:pt idx="15">
                  <c:v>Apurímac</c:v>
                </c:pt>
                <c:pt idx="16">
                  <c:v>Puno</c:v>
                </c:pt>
                <c:pt idx="17">
                  <c:v>Lambayeque</c:v>
                </c:pt>
                <c:pt idx="18">
                  <c:v>San Martín</c:v>
                </c:pt>
                <c:pt idx="19">
                  <c:v>Tacna</c:v>
                </c:pt>
                <c:pt idx="20">
                  <c:v>Moquegua</c:v>
                </c:pt>
                <c:pt idx="21">
                  <c:v>Amazonas</c:v>
                </c:pt>
                <c:pt idx="22">
                  <c:v>Ancash</c:v>
                </c:pt>
                <c:pt idx="23">
                  <c:v>Arequipa</c:v>
                </c:pt>
              </c:strCache>
            </c:strRef>
          </c:cat>
          <c:val>
            <c:numRef>
              <c:f>'GSRN Dpto_sem'!$J$7:$J$30</c:f>
              <c:numCache>
                <c:formatCode>#,##0.0</c:formatCode>
                <c:ptCount val="24"/>
                <c:pt idx="0">
                  <c:v>0.63567394550773315</c:v>
                </c:pt>
                <c:pt idx="1">
                  <c:v>19.048712716466071</c:v>
                </c:pt>
                <c:pt idx="2">
                  <c:v>1.5241313158335288</c:v>
                </c:pt>
                <c:pt idx="3">
                  <c:v>2.9665955160198791</c:v>
                </c:pt>
                <c:pt idx="4">
                  <c:v>0.59062463012924127</c:v>
                </c:pt>
                <c:pt idx="5">
                  <c:v>0.24047322959813755</c:v>
                </c:pt>
                <c:pt idx="6">
                  <c:v>0.46417023978028737</c:v>
                </c:pt>
                <c:pt idx="7">
                  <c:v>0.32505236433644313</c:v>
                </c:pt>
                <c:pt idx="8">
                  <c:v>0.67671478044849209</c:v>
                </c:pt>
                <c:pt idx="9">
                  <c:v>1.3054702880544937</c:v>
                </c:pt>
                <c:pt idx="10">
                  <c:v>0.71504530452511972</c:v>
                </c:pt>
                <c:pt idx="11">
                  <c:v>0.20710355256960611</c:v>
                </c:pt>
                <c:pt idx="12">
                  <c:v>40.37175768940142</c:v>
                </c:pt>
                <c:pt idx="13">
                  <c:v>0.51726158320889226</c:v>
                </c:pt>
                <c:pt idx="14">
                  <c:v>0.27515632624272257</c:v>
                </c:pt>
                <c:pt idx="15">
                  <c:v>0.2396340347795558</c:v>
                </c:pt>
                <c:pt idx="16">
                  <c:v>1.1661429076393688</c:v>
                </c:pt>
                <c:pt idx="17">
                  <c:v>3.0034474551521271</c:v>
                </c:pt>
                <c:pt idx="18">
                  <c:v>1.6215956107844249</c:v>
                </c:pt>
                <c:pt idx="19">
                  <c:v>0.3918740076769609</c:v>
                </c:pt>
                <c:pt idx="20">
                  <c:v>0.24942146120520192</c:v>
                </c:pt>
                <c:pt idx="21">
                  <c:v>0.48420649524268811</c:v>
                </c:pt>
                <c:pt idx="22">
                  <c:v>0.50231933306849896</c:v>
                </c:pt>
                <c:pt idx="23">
                  <c:v>0.43506625170630286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887440"/>
        <c:axId val="297885480"/>
      </c:barChart>
      <c:lineChart>
        <c:grouping val="standard"/>
        <c:varyColors val="0"/>
        <c:ser>
          <c:idx val="1"/>
          <c:order val="1"/>
          <c:tx>
            <c:strRef>
              <c:f>'GSRN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'GSRN Dpto_sem'!$I$7:$I$30</c:f>
              <c:strCache>
                <c:ptCount val="24"/>
                <c:pt idx="0">
                  <c:v>Madre de Dios</c:v>
                </c:pt>
                <c:pt idx="1">
                  <c:v>Cusco</c:v>
                </c:pt>
                <c:pt idx="2">
                  <c:v>Cajamarca</c:v>
                </c:pt>
                <c:pt idx="3">
                  <c:v>Huancavelica</c:v>
                </c:pt>
                <c:pt idx="4">
                  <c:v>Ayacucho</c:v>
                </c:pt>
                <c:pt idx="5">
                  <c:v>Ucayali</c:v>
                </c:pt>
                <c:pt idx="6">
                  <c:v>Loreto</c:v>
                </c:pt>
                <c:pt idx="7">
                  <c:v>Junín</c:v>
                </c:pt>
                <c:pt idx="8">
                  <c:v>Piura</c:v>
                </c:pt>
                <c:pt idx="9">
                  <c:v>Huánuco</c:v>
                </c:pt>
                <c:pt idx="10">
                  <c:v>Pasco</c:v>
                </c:pt>
                <c:pt idx="11">
                  <c:v>Tumbes</c:v>
                </c:pt>
                <c:pt idx="12">
                  <c:v>Lima</c:v>
                </c:pt>
                <c:pt idx="13">
                  <c:v>Ica</c:v>
                </c:pt>
                <c:pt idx="14">
                  <c:v>La Libertad</c:v>
                </c:pt>
                <c:pt idx="15">
                  <c:v>Apurímac</c:v>
                </c:pt>
                <c:pt idx="16">
                  <c:v>Puno</c:v>
                </c:pt>
                <c:pt idx="17">
                  <c:v>Lambayeque</c:v>
                </c:pt>
                <c:pt idx="18">
                  <c:v>San Martín</c:v>
                </c:pt>
                <c:pt idx="19">
                  <c:v>Tacna</c:v>
                </c:pt>
                <c:pt idx="20">
                  <c:v>Moquegua</c:v>
                </c:pt>
                <c:pt idx="21">
                  <c:v>Amazonas</c:v>
                </c:pt>
                <c:pt idx="22">
                  <c:v>Ancash</c:v>
                </c:pt>
                <c:pt idx="23">
                  <c:v>Arequipa</c:v>
                </c:pt>
              </c:strCache>
            </c:strRef>
          </c:cat>
          <c:val>
            <c:numRef>
              <c:f>'GSRN Dpto_sem'!$K$7:$K$30</c:f>
              <c:numCache>
                <c:formatCode>0%</c:formatCode>
                <c:ptCount val="24"/>
                <c:pt idx="0">
                  <c:v>0.48883142853343264</c:v>
                </c:pt>
                <c:pt idx="1">
                  <c:v>0.40902499194490716</c:v>
                </c:pt>
                <c:pt idx="2">
                  <c:v>0.39253377414036433</c:v>
                </c:pt>
                <c:pt idx="3">
                  <c:v>0.36003875841659883</c:v>
                </c:pt>
                <c:pt idx="4">
                  <c:v>0.32834624581759103</c:v>
                </c:pt>
                <c:pt idx="5">
                  <c:v>0.3136904666591932</c:v>
                </c:pt>
                <c:pt idx="6">
                  <c:v>0.30018958024460834</c:v>
                </c:pt>
                <c:pt idx="7">
                  <c:v>0.29837550551487468</c:v>
                </c:pt>
                <c:pt idx="8">
                  <c:v>0.29662675221555312</c:v>
                </c:pt>
                <c:pt idx="9">
                  <c:v>0.28450575138676421</c:v>
                </c:pt>
                <c:pt idx="10">
                  <c:v>0.27773409151559392</c:v>
                </c:pt>
                <c:pt idx="11">
                  <c:v>0.26912223289603054</c:v>
                </c:pt>
                <c:pt idx="12">
                  <c:v>0.26173922368505892</c:v>
                </c:pt>
                <c:pt idx="13">
                  <c:v>0.25940472560328354</c:v>
                </c:pt>
                <c:pt idx="14">
                  <c:v>0.25109582235319472</c:v>
                </c:pt>
                <c:pt idx="15">
                  <c:v>0.24248419399578222</c:v>
                </c:pt>
                <c:pt idx="16">
                  <c:v>0.23947047525354756</c:v>
                </c:pt>
                <c:pt idx="17">
                  <c:v>0.23282504119971664</c:v>
                </c:pt>
                <c:pt idx="18">
                  <c:v>0.21526712268804593</c:v>
                </c:pt>
                <c:pt idx="19">
                  <c:v>0.20340903119022205</c:v>
                </c:pt>
                <c:pt idx="20">
                  <c:v>0.13711120510335334</c:v>
                </c:pt>
                <c:pt idx="21">
                  <c:v>9.9557424709461134E-2</c:v>
                </c:pt>
                <c:pt idx="22">
                  <c:v>8.0410217686477367E-2</c:v>
                </c:pt>
                <c:pt idx="23">
                  <c:v>7.3407642901448772E-2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882344"/>
        <c:axId val="297888224"/>
      </c:lineChart>
      <c:catAx>
        <c:axId val="29788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7885480"/>
        <c:crosses val="autoZero"/>
        <c:auto val="1"/>
        <c:lblAlgn val="ctr"/>
        <c:lblOffset val="100"/>
        <c:noMultiLvlLbl val="0"/>
      </c:catAx>
      <c:valAx>
        <c:axId val="2978854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78874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78882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7882344"/>
        <c:crosses val="max"/>
        <c:crossBetween val="between"/>
      </c:valAx>
      <c:catAx>
        <c:axId val="297882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78882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'GIRS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'GIRS Dpto_sem'!$I$7:$I$31</c:f>
              <c:strCache>
                <c:ptCount val="25"/>
                <c:pt idx="0">
                  <c:v>Provincia Constitucional del Callao</c:v>
                </c:pt>
                <c:pt idx="1">
                  <c:v>Lima</c:v>
                </c:pt>
                <c:pt idx="2">
                  <c:v>Tumbes</c:v>
                </c:pt>
                <c:pt idx="3">
                  <c:v>Loreto</c:v>
                </c:pt>
                <c:pt idx="4">
                  <c:v>Cajamarca</c:v>
                </c:pt>
                <c:pt idx="5">
                  <c:v>La Libertad</c:v>
                </c:pt>
                <c:pt idx="6">
                  <c:v>Arequipa</c:v>
                </c:pt>
                <c:pt idx="7">
                  <c:v>Ucayali</c:v>
                </c:pt>
                <c:pt idx="8">
                  <c:v>Huancavelica</c:v>
                </c:pt>
                <c:pt idx="9">
                  <c:v>Huánuco</c:v>
                </c:pt>
                <c:pt idx="10">
                  <c:v>Cusco</c:v>
                </c:pt>
                <c:pt idx="11">
                  <c:v>Ica</c:v>
                </c:pt>
                <c:pt idx="12">
                  <c:v>Piura</c:v>
                </c:pt>
                <c:pt idx="13">
                  <c:v>Madre de Dios</c:v>
                </c:pt>
                <c:pt idx="14">
                  <c:v>Moquegua</c:v>
                </c:pt>
                <c:pt idx="15">
                  <c:v>Tacna</c:v>
                </c:pt>
                <c:pt idx="16">
                  <c:v>Lambayeque</c:v>
                </c:pt>
                <c:pt idx="17">
                  <c:v>Puno</c:v>
                </c:pt>
                <c:pt idx="18">
                  <c:v>Junín</c:v>
                </c:pt>
                <c:pt idx="19">
                  <c:v>Pasco</c:v>
                </c:pt>
                <c:pt idx="20">
                  <c:v>San Martín</c:v>
                </c:pt>
                <c:pt idx="21">
                  <c:v>Ancash</c:v>
                </c:pt>
                <c:pt idx="22">
                  <c:v>Ayacucho</c:v>
                </c:pt>
                <c:pt idx="23">
                  <c:v>Amazonas</c:v>
                </c:pt>
                <c:pt idx="24">
                  <c:v>Apurímac</c:v>
                </c:pt>
              </c:strCache>
            </c:strRef>
          </c:cat>
          <c:val>
            <c:numRef>
              <c:f>'GIRS Dpto_sem'!$J$7:$J$31</c:f>
              <c:numCache>
                <c:formatCode>#,##0.0</c:formatCode>
                <c:ptCount val="25"/>
                <c:pt idx="0">
                  <c:v>53.430917023399161</c:v>
                </c:pt>
                <c:pt idx="1">
                  <c:v>243.33718963906449</c:v>
                </c:pt>
                <c:pt idx="2">
                  <c:v>4.5207484606562502</c:v>
                </c:pt>
                <c:pt idx="3">
                  <c:v>7.2365354926751024</c:v>
                </c:pt>
                <c:pt idx="4">
                  <c:v>4.5040474635379724</c:v>
                </c:pt>
                <c:pt idx="5">
                  <c:v>11.620736412002771</c:v>
                </c:pt>
                <c:pt idx="6">
                  <c:v>15.242023641929677</c:v>
                </c:pt>
                <c:pt idx="7">
                  <c:v>7.1022493998716527</c:v>
                </c:pt>
                <c:pt idx="8">
                  <c:v>3.2477529152565694</c:v>
                </c:pt>
                <c:pt idx="9">
                  <c:v>6.1916165565162373</c:v>
                </c:pt>
                <c:pt idx="10">
                  <c:v>14.931150018377593</c:v>
                </c:pt>
                <c:pt idx="11">
                  <c:v>12.266561787991577</c:v>
                </c:pt>
                <c:pt idx="12">
                  <c:v>21.343768337105757</c:v>
                </c:pt>
                <c:pt idx="13">
                  <c:v>2.0995264852317632</c:v>
                </c:pt>
                <c:pt idx="14">
                  <c:v>0.95553834102156543</c:v>
                </c:pt>
                <c:pt idx="15">
                  <c:v>3.7326698459755789</c:v>
                </c:pt>
                <c:pt idx="16">
                  <c:v>19.648085469259968</c:v>
                </c:pt>
                <c:pt idx="17">
                  <c:v>6.6204159847209212</c:v>
                </c:pt>
                <c:pt idx="18">
                  <c:v>12.136832586620585</c:v>
                </c:pt>
                <c:pt idx="19">
                  <c:v>3.648477831909986</c:v>
                </c:pt>
                <c:pt idx="20">
                  <c:v>5.6863523572210397</c:v>
                </c:pt>
                <c:pt idx="21">
                  <c:v>5.0588999504725507</c:v>
                </c:pt>
                <c:pt idx="22">
                  <c:v>5.6392218458795469</c:v>
                </c:pt>
                <c:pt idx="23">
                  <c:v>1.3820465002772835</c:v>
                </c:pt>
                <c:pt idx="24">
                  <c:v>1.1446385084636859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882736"/>
        <c:axId val="297887048"/>
      </c:barChart>
      <c:lineChart>
        <c:grouping val="standard"/>
        <c:varyColors val="0"/>
        <c:ser>
          <c:idx val="1"/>
          <c:order val="1"/>
          <c:tx>
            <c:strRef>
              <c:f>'GIRS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'GIRS Dpto_sem'!$I$7:$I$31</c:f>
              <c:strCache>
                <c:ptCount val="25"/>
                <c:pt idx="0">
                  <c:v>Provincia Constitucional del Callao</c:v>
                </c:pt>
                <c:pt idx="1">
                  <c:v>Lima</c:v>
                </c:pt>
                <c:pt idx="2">
                  <c:v>Tumbes</c:v>
                </c:pt>
                <c:pt idx="3">
                  <c:v>Loreto</c:v>
                </c:pt>
                <c:pt idx="4">
                  <c:v>Cajamarca</c:v>
                </c:pt>
                <c:pt idx="5">
                  <c:v>La Libertad</c:v>
                </c:pt>
                <c:pt idx="6">
                  <c:v>Arequipa</c:v>
                </c:pt>
                <c:pt idx="7">
                  <c:v>Ucayali</c:v>
                </c:pt>
                <c:pt idx="8">
                  <c:v>Huancavelica</c:v>
                </c:pt>
                <c:pt idx="9">
                  <c:v>Huánuco</c:v>
                </c:pt>
                <c:pt idx="10">
                  <c:v>Cusco</c:v>
                </c:pt>
                <c:pt idx="11">
                  <c:v>Ica</c:v>
                </c:pt>
                <c:pt idx="12">
                  <c:v>Piura</c:v>
                </c:pt>
                <c:pt idx="13">
                  <c:v>Madre de Dios</c:v>
                </c:pt>
                <c:pt idx="14">
                  <c:v>Moquegua</c:v>
                </c:pt>
                <c:pt idx="15">
                  <c:v>Tacna</c:v>
                </c:pt>
                <c:pt idx="16">
                  <c:v>Lambayeque</c:v>
                </c:pt>
                <c:pt idx="17">
                  <c:v>Puno</c:v>
                </c:pt>
                <c:pt idx="18">
                  <c:v>Junín</c:v>
                </c:pt>
                <c:pt idx="19">
                  <c:v>Pasco</c:v>
                </c:pt>
                <c:pt idx="20">
                  <c:v>San Martín</c:v>
                </c:pt>
                <c:pt idx="21">
                  <c:v>Ancash</c:v>
                </c:pt>
                <c:pt idx="22">
                  <c:v>Ayacucho</c:v>
                </c:pt>
                <c:pt idx="23">
                  <c:v>Amazonas</c:v>
                </c:pt>
                <c:pt idx="24">
                  <c:v>Apurímac</c:v>
                </c:pt>
              </c:strCache>
            </c:strRef>
          </c:cat>
          <c:val>
            <c:numRef>
              <c:f>'GIRS Dpto_sem'!$K$7:$K$31</c:f>
              <c:numCache>
                <c:formatCode>0%</c:formatCode>
                <c:ptCount val="25"/>
                <c:pt idx="0">
                  <c:v>0.65180891954027464</c:v>
                </c:pt>
                <c:pt idx="1">
                  <c:v>0.48086544107930418</c:v>
                </c:pt>
                <c:pt idx="2">
                  <c:v>0.43266982093174677</c:v>
                </c:pt>
                <c:pt idx="3">
                  <c:v>0.41912329744050225</c:v>
                </c:pt>
                <c:pt idx="4">
                  <c:v>0.4087097325373234</c:v>
                </c:pt>
                <c:pt idx="5">
                  <c:v>0.39845241603568432</c:v>
                </c:pt>
                <c:pt idx="6">
                  <c:v>0.39307740347761499</c:v>
                </c:pt>
                <c:pt idx="7">
                  <c:v>0.39063199253170272</c:v>
                </c:pt>
                <c:pt idx="8">
                  <c:v>0.38276927713526421</c:v>
                </c:pt>
                <c:pt idx="9">
                  <c:v>0.37954108584505669</c:v>
                </c:pt>
                <c:pt idx="10">
                  <c:v>0.37277850965786713</c:v>
                </c:pt>
                <c:pt idx="11">
                  <c:v>0.36680276026594999</c:v>
                </c:pt>
                <c:pt idx="12">
                  <c:v>0.35959849437228741</c:v>
                </c:pt>
                <c:pt idx="13">
                  <c:v>0.3498794452179797</c:v>
                </c:pt>
                <c:pt idx="14">
                  <c:v>0.34964518786831666</c:v>
                </c:pt>
                <c:pt idx="15">
                  <c:v>0.34951191778838553</c:v>
                </c:pt>
                <c:pt idx="16">
                  <c:v>0.31641757645063362</c:v>
                </c:pt>
                <c:pt idx="17">
                  <c:v>0.29578470660049561</c:v>
                </c:pt>
                <c:pt idx="18">
                  <c:v>0.28255454968386678</c:v>
                </c:pt>
                <c:pt idx="19">
                  <c:v>0.27238520794946969</c:v>
                </c:pt>
                <c:pt idx="20">
                  <c:v>0.26649463021385872</c:v>
                </c:pt>
                <c:pt idx="21">
                  <c:v>0.24847822864636615</c:v>
                </c:pt>
                <c:pt idx="22">
                  <c:v>0.2413882943259609</c:v>
                </c:pt>
                <c:pt idx="23">
                  <c:v>0.19714574803984711</c:v>
                </c:pt>
                <c:pt idx="24">
                  <c:v>0.11512996982578666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883128"/>
        <c:axId val="297881560"/>
      </c:lineChart>
      <c:catAx>
        <c:axId val="29788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7887048"/>
        <c:crosses val="autoZero"/>
        <c:auto val="1"/>
        <c:lblAlgn val="ctr"/>
        <c:lblOffset val="100"/>
        <c:noMultiLvlLbl val="0"/>
      </c:catAx>
      <c:valAx>
        <c:axId val="2978870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78827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78815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7883128"/>
        <c:crosses val="max"/>
        <c:crossBetween val="between"/>
      </c:valAx>
      <c:catAx>
        <c:axId val="297883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78815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'MSA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'MSA Dpto_sem'!$I$7:$I$31</c:f>
              <c:strCache>
                <c:ptCount val="25"/>
                <c:pt idx="0">
                  <c:v>Tumbes</c:v>
                </c:pt>
                <c:pt idx="1">
                  <c:v>Moquegua</c:v>
                </c:pt>
                <c:pt idx="2">
                  <c:v>Loreto</c:v>
                </c:pt>
                <c:pt idx="3">
                  <c:v>Junín</c:v>
                </c:pt>
                <c:pt idx="4">
                  <c:v>Provincia Constitucional del Callao</c:v>
                </c:pt>
                <c:pt idx="5">
                  <c:v>Ayacucho</c:v>
                </c:pt>
                <c:pt idx="6">
                  <c:v>Ica</c:v>
                </c:pt>
                <c:pt idx="7">
                  <c:v>Tacna</c:v>
                </c:pt>
                <c:pt idx="8">
                  <c:v>Arequipa</c:v>
                </c:pt>
                <c:pt idx="9">
                  <c:v>Apurímac</c:v>
                </c:pt>
                <c:pt idx="10">
                  <c:v>Lambayeque</c:v>
                </c:pt>
                <c:pt idx="11">
                  <c:v>Huánuco</c:v>
                </c:pt>
                <c:pt idx="12">
                  <c:v>Piura</c:v>
                </c:pt>
                <c:pt idx="13">
                  <c:v>Cajamarca</c:v>
                </c:pt>
                <c:pt idx="14">
                  <c:v>Cusco</c:v>
                </c:pt>
                <c:pt idx="15">
                  <c:v>Ucayali</c:v>
                </c:pt>
                <c:pt idx="16">
                  <c:v>San Martín</c:v>
                </c:pt>
                <c:pt idx="17">
                  <c:v>Madre de Dios</c:v>
                </c:pt>
                <c:pt idx="18">
                  <c:v>Pasco</c:v>
                </c:pt>
                <c:pt idx="19">
                  <c:v>Amazonas</c:v>
                </c:pt>
                <c:pt idx="20">
                  <c:v>Huancavelica</c:v>
                </c:pt>
                <c:pt idx="21">
                  <c:v>Lima</c:v>
                </c:pt>
                <c:pt idx="22">
                  <c:v>Ancash</c:v>
                </c:pt>
                <c:pt idx="23">
                  <c:v>Puno</c:v>
                </c:pt>
                <c:pt idx="24">
                  <c:v>La Libertad</c:v>
                </c:pt>
              </c:strCache>
            </c:strRef>
          </c:cat>
          <c:val>
            <c:numRef>
              <c:f>'MSA Dpto_sem'!$J$7:$J$31</c:f>
              <c:numCache>
                <c:formatCode>#,##0.0</c:formatCode>
                <c:ptCount val="25"/>
                <c:pt idx="0">
                  <c:v>0.47122326830412931</c:v>
                </c:pt>
                <c:pt idx="1">
                  <c:v>0.22102832208838663</c:v>
                </c:pt>
                <c:pt idx="2">
                  <c:v>0.36958185141611466</c:v>
                </c:pt>
                <c:pt idx="3">
                  <c:v>0.50035281373584439</c:v>
                </c:pt>
                <c:pt idx="4">
                  <c:v>1.5408248237363296</c:v>
                </c:pt>
                <c:pt idx="5">
                  <c:v>0.43083399559327518</c:v>
                </c:pt>
                <c:pt idx="6">
                  <c:v>0.39752922405887148</c:v>
                </c:pt>
                <c:pt idx="7">
                  <c:v>1.0441534705491904</c:v>
                </c:pt>
                <c:pt idx="8">
                  <c:v>0.53525321168217488</c:v>
                </c:pt>
                <c:pt idx="9">
                  <c:v>0.74664509882177299</c:v>
                </c:pt>
                <c:pt idx="10">
                  <c:v>0.40082573376275832</c:v>
                </c:pt>
                <c:pt idx="11">
                  <c:v>0.34515989744522813</c:v>
                </c:pt>
                <c:pt idx="12">
                  <c:v>1.2449396221218194</c:v>
                </c:pt>
                <c:pt idx="13">
                  <c:v>1.4999297038193617</c:v>
                </c:pt>
                <c:pt idx="14">
                  <c:v>8.5928039239333884</c:v>
                </c:pt>
                <c:pt idx="15">
                  <c:v>0.18079769071846385</c:v>
                </c:pt>
                <c:pt idx="16">
                  <c:v>0.18645965001633158</c:v>
                </c:pt>
                <c:pt idx="17">
                  <c:v>0.14419506806075333</c:v>
                </c:pt>
                <c:pt idx="18">
                  <c:v>0.21118457030570426</c:v>
                </c:pt>
                <c:pt idx="19">
                  <c:v>0.28709692392317265</c:v>
                </c:pt>
                <c:pt idx="20">
                  <c:v>0.52730631096346769</c:v>
                </c:pt>
                <c:pt idx="21">
                  <c:v>3.7364912154930607</c:v>
                </c:pt>
                <c:pt idx="22">
                  <c:v>0.34006448878335505</c:v>
                </c:pt>
                <c:pt idx="23">
                  <c:v>2.1201830676363898</c:v>
                </c:pt>
                <c:pt idx="24">
                  <c:v>0.53911522237694953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571808"/>
        <c:axId val="299568280"/>
      </c:barChart>
      <c:lineChart>
        <c:grouping val="standard"/>
        <c:varyColors val="0"/>
        <c:ser>
          <c:idx val="1"/>
          <c:order val="1"/>
          <c:tx>
            <c:strRef>
              <c:f>'MSA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'MSA Dpto_sem'!$I$7:$I$31</c:f>
              <c:strCache>
                <c:ptCount val="25"/>
                <c:pt idx="0">
                  <c:v>Tumbes</c:v>
                </c:pt>
                <c:pt idx="1">
                  <c:v>Moquegua</c:v>
                </c:pt>
                <c:pt idx="2">
                  <c:v>Loreto</c:v>
                </c:pt>
                <c:pt idx="3">
                  <c:v>Junín</c:v>
                </c:pt>
                <c:pt idx="4">
                  <c:v>Provincia Constitucional del Callao</c:v>
                </c:pt>
                <c:pt idx="5">
                  <c:v>Ayacucho</c:v>
                </c:pt>
                <c:pt idx="6">
                  <c:v>Ica</c:v>
                </c:pt>
                <c:pt idx="7">
                  <c:v>Tacna</c:v>
                </c:pt>
                <c:pt idx="8">
                  <c:v>Arequipa</c:v>
                </c:pt>
                <c:pt idx="9">
                  <c:v>Apurímac</c:v>
                </c:pt>
                <c:pt idx="10">
                  <c:v>Lambayeque</c:v>
                </c:pt>
                <c:pt idx="11">
                  <c:v>Huánuco</c:v>
                </c:pt>
                <c:pt idx="12">
                  <c:v>Piura</c:v>
                </c:pt>
                <c:pt idx="13">
                  <c:v>Cajamarca</c:v>
                </c:pt>
                <c:pt idx="14">
                  <c:v>Cusco</c:v>
                </c:pt>
                <c:pt idx="15">
                  <c:v>Ucayali</c:v>
                </c:pt>
                <c:pt idx="16">
                  <c:v>San Martín</c:v>
                </c:pt>
                <c:pt idx="17">
                  <c:v>Madre de Dios</c:v>
                </c:pt>
                <c:pt idx="18">
                  <c:v>Pasco</c:v>
                </c:pt>
                <c:pt idx="19">
                  <c:v>Amazonas</c:v>
                </c:pt>
                <c:pt idx="20">
                  <c:v>Huancavelica</c:v>
                </c:pt>
                <c:pt idx="21">
                  <c:v>Lima</c:v>
                </c:pt>
                <c:pt idx="22">
                  <c:v>Ancash</c:v>
                </c:pt>
                <c:pt idx="23">
                  <c:v>Puno</c:v>
                </c:pt>
                <c:pt idx="24">
                  <c:v>La Libertad</c:v>
                </c:pt>
              </c:strCache>
            </c:strRef>
          </c:cat>
          <c:val>
            <c:numRef>
              <c:f>'MSA Dpto_sem'!$K$7:$K$31</c:f>
              <c:numCache>
                <c:formatCode>0%</c:formatCode>
                <c:ptCount val="25"/>
                <c:pt idx="0">
                  <c:v>0.47749226424135405</c:v>
                </c:pt>
                <c:pt idx="1">
                  <c:v>0.46493028430395944</c:v>
                </c:pt>
                <c:pt idx="2">
                  <c:v>0.46346619943583095</c:v>
                </c:pt>
                <c:pt idx="3">
                  <c:v>0.41527397365686736</c:v>
                </c:pt>
                <c:pt idx="4">
                  <c:v>0.40475878749174943</c:v>
                </c:pt>
                <c:pt idx="5">
                  <c:v>0.40373301333982609</c:v>
                </c:pt>
                <c:pt idx="6">
                  <c:v>0.40046866405302067</c:v>
                </c:pt>
                <c:pt idx="7">
                  <c:v>0.38426407520944295</c:v>
                </c:pt>
                <c:pt idx="8">
                  <c:v>0.37204517736573073</c:v>
                </c:pt>
                <c:pt idx="9">
                  <c:v>0.36737131774901144</c:v>
                </c:pt>
                <c:pt idx="10">
                  <c:v>0.36038122951767793</c:v>
                </c:pt>
                <c:pt idx="11">
                  <c:v>0.35533198621459333</c:v>
                </c:pt>
                <c:pt idx="12">
                  <c:v>0.35296468484305199</c:v>
                </c:pt>
                <c:pt idx="13">
                  <c:v>0.33899819165807532</c:v>
                </c:pt>
                <c:pt idx="14">
                  <c:v>0.31459933576886012</c:v>
                </c:pt>
                <c:pt idx="15">
                  <c:v>0.30571393183652856</c:v>
                </c:pt>
                <c:pt idx="16">
                  <c:v>0.28794944894212671</c:v>
                </c:pt>
                <c:pt idx="17">
                  <c:v>0.24768677726623683</c:v>
                </c:pt>
                <c:pt idx="18">
                  <c:v>0.24709053078702009</c:v>
                </c:pt>
                <c:pt idx="19">
                  <c:v>0.24528198667993703</c:v>
                </c:pt>
                <c:pt idx="20">
                  <c:v>0.23333386918656607</c:v>
                </c:pt>
                <c:pt idx="21">
                  <c:v>0.22215497764431702</c:v>
                </c:pt>
                <c:pt idx="22">
                  <c:v>0.22128536480326902</c:v>
                </c:pt>
                <c:pt idx="23">
                  <c:v>0.22067871034385739</c:v>
                </c:pt>
                <c:pt idx="24">
                  <c:v>0.18883902912541714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573376"/>
        <c:axId val="299572592"/>
      </c:lineChart>
      <c:catAx>
        <c:axId val="29957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9568280"/>
        <c:crosses val="autoZero"/>
        <c:auto val="1"/>
        <c:lblAlgn val="ctr"/>
        <c:lblOffset val="100"/>
        <c:noMultiLvlLbl val="0"/>
      </c:catAx>
      <c:valAx>
        <c:axId val="2995682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95718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95725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9573376"/>
        <c:crosses val="max"/>
        <c:crossBetween val="between"/>
      </c:valAx>
      <c:catAx>
        <c:axId val="299573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95725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'MSV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'MSV Dpto_sem'!$I$7:$I$31</c:f>
              <c:strCache>
                <c:ptCount val="25"/>
                <c:pt idx="0">
                  <c:v>Ica</c:v>
                </c:pt>
                <c:pt idx="1">
                  <c:v>La Libertad</c:v>
                </c:pt>
                <c:pt idx="2">
                  <c:v>Lambayeque</c:v>
                </c:pt>
                <c:pt idx="3">
                  <c:v>San Martín</c:v>
                </c:pt>
                <c:pt idx="4">
                  <c:v>Lima</c:v>
                </c:pt>
                <c:pt idx="5">
                  <c:v>Madre de Dios</c:v>
                </c:pt>
                <c:pt idx="6">
                  <c:v>Huánuco</c:v>
                </c:pt>
                <c:pt idx="7">
                  <c:v>Tumbes</c:v>
                </c:pt>
                <c:pt idx="8">
                  <c:v>Huancavelica</c:v>
                </c:pt>
                <c:pt idx="9">
                  <c:v>Ancash</c:v>
                </c:pt>
                <c:pt idx="10">
                  <c:v>Provincia Constitucional del Callao</c:v>
                </c:pt>
                <c:pt idx="11">
                  <c:v>Piura</c:v>
                </c:pt>
                <c:pt idx="12">
                  <c:v>Cajamarca</c:v>
                </c:pt>
                <c:pt idx="13">
                  <c:v>Loreto</c:v>
                </c:pt>
                <c:pt idx="14">
                  <c:v>Ayacucho</c:v>
                </c:pt>
                <c:pt idx="15">
                  <c:v>Arequipa</c:v>
                </c:pt>
                <c:pt idx="16">
                  <c:v>Pasco</c:v>
                </c:pt>
                <c:pt idx="17">
                  <c:v>Apurímac</c:v>
                </c:pt>
                <c:pt idx="18">
                  <c:v>Amazonas</c:v>
                </c:pt>
                <c:pt idx="19">
                  <c:v>Puno</c:v>
                </c:pt>
                <c:pt idx="20">
                  <c:v>Cusco</c:v>
                </c:pt>
                <c:pt idx="21">
                  <c:v>Moquegua</c:v>
                </c:pt>
                <c:pt idx="22">
                  <c:v>Tacna</c:v>
                </c:pt>
                <c:pt idx="23">
                  <c:v>Ucayali</c:v>
                </c:pt>
                <c:pt idx="24">
                  <c:v>Junín</c:v>
                </c:pt>
              </c:strCache>
            </c:strRef>
          </c:cat>
          <c:val>
            <c:numRef>
              <c:f>'MSV Dpto_sem'!$J$7:$J$31</c:f>
              <c:numCache>
                <c:formatCode>#,##0.0</c:formatCode>
                <c:ptCount val="25"/>
                <c:pt idx="0">
                  <c:v>4.9365567125332745</c:v>
                </c:pt>
                <c:pt idx="1">
                  <c:v>2.6726559708213244</c:v>
                </c:pt>
                <c:pt idx="2">
                  <c:v>1.2813924859565304</c:v>
                </c:pt>
                <c:pt idx="3">
                  <c:v>0.52537339063019317</c:v>
                </c:pt>
                <c:pt idx="4">
                  <c:v>9.0856708262854227</c:v>
                </c:pt>
                <c:pt idx="5">
                  <c:v>0.11993164006526058</c:v>
                </c:pt>
                <c:pt idx="6">
                  <c:v>0.82228662811576214</c:v>
                </c:pt>
                <c:pt idx="7">
                  <c:v>0.38227111638752831</c:v>
                </c:pt>
                <c:pt idx="8">
                  <c:v>0.55461727880538092</c:v>
                </c:pt>
                <c:pt idx="9">
                  <c:v>2.8996913935498014</c:v>
                </c:pt>
                <c:pt idx="10">
                  <c:v>7.0691057928925147</c:v>
                </c:pt>
                <c:pt idx="11">
                  <c:v>2.1619112826083438</c:v>
                </c:pt>
                <c:pt idx="12">
                  <c:v>1.9772052885186895</c:v>
                </c:pt>
                <c:pt idx="13">
                  <c:v>0.340348530369738</c:v>
                </c:pt>
                <c:pt idx="14">
                  <c:v>1.6056937525563626</c:v>
                </c:pt>
                <c:pt idx="15">
                  <c:v>2.6156726087356219</c:v>
                </c:pt>
                <c:pt idx="16">
                  <c:v>0.31020487330670221</c:v>
                </c:pt>
                <c:pt idx="17">
                  <c:v>0.4876248431919521</c:v>
                </c:pt>
                <c:pt idx="18">
                  <c:v>0.75756486306204351</c:v>
                </c:pt>
                <c:pt idx="19">
                  <c:v>0.45758930343708926</c:v>
                </c:pt>
                <c:pt idx="20">
                  <c:v>3.5816047092761778</c:v>
                </c:pt>
                <c:pt idx="21">
                  <c:v>1.6835375065920744</c:v>
                </c:pt>
                <c:pt idx="22">
                  <c:v>1.665547441560193</c:v>
                </c:pt>
                <c:pt idx="23">
                  <c:v>0.32250291483978799</c:v>
                </c:pt>
                <c:pt idx="24">
                  <c:v>0.89495954563972191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568672"/>
        <c:axId val="299572984"/>
      </c:barChart>
      <c:lineChart>
        <c:grouping val="standard"/>
        <c:varyColors val="0"/>
        <c:ser>
          <c:idx val="1"/>
          <c:order val="1"/>
          <c:tx>
            <c:strRef>
              <c:f>'MSV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'MSV Dpto_sem'!$I$7:$I$31</c:f>
              <c:strCache>
                <c:ptCount val="25"/>
                <c:pt idx="0">
                  <c:v>Ica</c:v>
                </c:pt>
                <c:pt idx="1">
                  <c:v>La Libertad</c:v>
                </c:pt>
                <c:pt idx="2">
                  <c:v>Lambayeque</c:v>
                </c:pt>
                <c:pt idx="3">
                  <c:v>San Martín</c:v>
                </c:pt>
                <c:pt idx="4">
                  <c:v>Lima</c:v>
                </c:pt>
                <c:pt idx="5">
                  <c:v>Madre de Dios</c:v>
                </c:pt>
                <c:pt idx="6">
                  <c:v>Huánuco</c:v>
                </c:pt>
                <c:pt idx="7">
                  <c:v>Tumbes</c:v>
                </c:pt>
                <c:pt idx="8">
                  <c:v>Huancavelica</c:v>
                </c:pt>
                <c:pt idx="9">
                  <c:v>Ancash</c:v>
                </c:pt>
                <c:pt idx="10">
                  <c:v>Provincia Constitucional del Callao</c:v>
                </c:pt>
                <c:pt idx="11">
                  <c:v>Piura</c:v>
                </c:pt>
                <c:pt idx="12">
                  <c:v>Cajamarca</c:v>
                </c:pt>
                <c:pt idx="13">
                  <c:v>Loreto</c:v>
                </c:pt>
                <c:pt idx="14">
                  <c:v>Ayacucho</c:v>
                </c:pt>
                <c:pt idx="15">
                  <c:v>Arequipa</c:v>
                </c:pt>
                <c:pt idx="16">
                  <c:v>Pasco</c:v>
                </c:pt>
                <c:pt idx="17">
                  <c:v>Apurímac</c:v>
                </c:pt>
                <c:pt idx="18">
                  <c:v>Amazonas</c:v>
                </c:pt>
                <c:pt idx="19">
                  <c:v>Puno</c:v>
                </c:pt>
                <c:pt idx="20">
                  <c:v>Cusco</c:v>
                </c:pt>
                <c:pt idx="21">
                  <c:v>Moquegua</c:v>
                </c:pt>
                <c:pt idx="22">
                  <c:v>Tacna</c:v>
                </c:pt>
                <c:pt idx="23">
                  <c:v>Ucayali</c:v>
                </c:pt>
                <c:pt idx="24">
                  <c:v>Junín</c:v>
                </c:pt>
              </c:strCache>
            </c:strRef>
          </c:cat>
          <c:val>
            <c:numRef>
              <c:f>'MSV Dpto_sem'!$K$7:$K$31</c:f>
              <c:numCache>
                <c:formatCode>0%</c:formatCode>
                <c:ptCount val="25"/>
                <c:pt idx="0">
                  <c:v>0.75207929101261106</c:v>
                </c:pt>
                <c:pt idx="1">
                  <c:v>0.59593914769984802</c:v>
                </c:pt>
                <c:pt idx="2">
                  <c:v>0.58181721367970007</c:v>
                </c:pt>
                <c:pt idx="3">
                  <c:v>0.53243076035874826</c:v>
                </c:pt>
                <c:pt idx="4">
                  <c:v>0.48626361625107478</c:v>
                </c:pt>
                <c:pt idx="5">
                  <c:v>0.48522316831167706</c:v>
                </c:pt>
                <c:pt idx="6">
                  <c:v>0.46836058491388599</c:v>
                </c:pt>
                <c:pt idx="7">
                  <c:v>0.46810580552307185</c:v>
                </c:pt>
                <c:pt idx="8">
                  <c:v>0.46756468336283769</c:v>
                </c:pt>
                <c:pt idx="9">
                  <c:v>0.407570742632136</c:v>
                </c:pt>
                <c:pt idx="10">
                  <c:v>0.39827211380803318</c:v>
                </c:pt>
                <c:pt idx="11">
                  <c:v>0.37892071216326573</c:v>
                </c:pt>
                <c:pt idx="12">
                  <c:v>0.37698694363375579</c:v>
                </c:pt>
                <c:pt idx="13">
                  <c:v>0.34940869790645229</c:v>
                </c:pt>
                <c:pt idx="14">
                  <c:v>0.34624109112111701</c:v>
                </c:pt>
                <c:pt idx="15">
                  <c:v>0.33599736316132189</c:v>
                </c:pt>
                <c:pt idx="16">
                  <c:v>0.32442303734121841</c:v>
                </c:pt>
                <c:pt idx="17">
                  <c:v>0.31951702913573737</c:v>
                </c:pt>
                <c:pt idx="18">
                  <c:v>0.29636392136369855</c:v>
                </c:pt>
                <c:pt idx="19">
                  <c:v>0.29051629014030267</c:v>
                </c:pt>
                <c:pt idx="20">
                  <c:v>0.27266310865805321</c:v>
                </c:pt>
                <c:pt idx="21">
                  <c:v>0.27191438264891754</c:v>
                </c:pt>
                <c:pt idx="22">
                  <c:v>0.20116072550588493</c:v>
                </c:pt>
                <c:pt idx="23">
                  <c:v>0.16981139513137389</c:v>
                </c:pt>
                <c:pt idx="24">
                  <c:v>0.10030770028539351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573768"/>
        <c:axId val="299571024"/>
      </c:lineChart>
      <c:catAx>
        <c:axId val="29956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9572984"/>
        <c:crosses val="autoZero"/>
        <c:auto val="1"/>
        <c:lblAlgn val="ctr"/>
        <c:lblOffset val="100"/>
        <c:noMultiLvlLbl val="0"/>
      </c:catAx>
      <c:valAx>
        <c:axId val="2995729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95686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95710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9573768"/>
        <c:crosses val="max"/>
        <c:crossBetween val="between"/>
      </c:valAx>
      <c:catAx>
        <c:axId val="299573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95710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'MIA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'MIA Dpto_sem'!$I$7:$I$31</c:f>
              <c:strCache>
                <c:ptCount val="25"/>
                <c:pt idx="0">
                  <c:v>Huancavelica</c:v>
                </c:pt>
                <c:pt idx="1">
                  <c:v>Amazonas</c:v>
                </c:pt>
                <c:pt idx="2">
                  <c:v>Tacna</c:v>
                </c:pt>
                <c:pt idx="3">
                  <c:v>San Martín</c:v>
                </c:pt>
                <c:pt idx="4">
                  <c:v>Loreto</c:v>
                </c:pt>
                <c:pt idx="5">
                  <c:v>Apurímac</c:v>
                </c:pt>
                <c:pt idx="6">
                  <c:v>Piura</c:v>
                </c:pt>
                <c:pt idx="7">
                  <c:v>Provincia Constitucional del Callao</c:v>
                </c:pt>
                <c:pt idx="8">
                  <c:v>Ica</c:v>
                </c:pt>
                <c:pt idx="9">
                  <c:v>Junín</c:v>
                </c:pt>
                <c:pt idx="10">
                  <c:v>La Libertad</c:v>
                </c:pt>
                <c:pt idx="11">
                  <c:v>Lima</c:v>
                </c:pt>
                <c:pt idx="12">
                  <c:v>Ucayali</c:v>
                </c:pt>
                <c:pt idx="13">
                  <c:v>Lambayeque</c:v>
                </c:pt>
                <c:pt idx="14">
                  <c:v>Arequipa</c:v>
                </c:pt>
                <c:pt idx="15">
                  <c:v>Ayacucho</c:v>
                </c:pt>
                <c:pt idx="16">
                  <c:v>Cusco</c:v>
                </c:pt>
                <c:pt idx="17">
                  <c:v>Puno</c:v>
                </c:pt>
                <c:pt idx="18">
                  <c:v>Huánuco</c:v>
                </c:pt>
                <c:pt idx="19">
                  <c:v>Ancash</c:v>
                </c:pt>
                <c:pt idx="20">
                  <c:v>Cajamarca</c:v>
                </c:pt>
                <c:pt idx="21">
                  <c:v>Tumbes</c:v>
                </c:pt>
                <c:pt idx="22">
                  <c:v>Pasco</c:v>
                </c:pt>
                <c:pt idx="23">
                  <c:v>Madre de Dios</c:v>
                </c:pt>
                <c:pt idx="24">
                  <c:v>Moquegua</c:v>
                </c:pt>
              </c:strCache>
            </c:strRef>
          </c:cat>
          <c:val>
            <c:numRef>
              <c:f>'MIA Dpto_sem'!$J$7:$J$31</c:f>
              <c:numCache>
                <c:formatCode>#,##0.0</c:formatCode>
                <c:ptCount val="25"/>
                <c:pt idx="0">
                  <c:v>0.3427281643380411</c:v>
                </c:pt>
                <c:pt idx="1">
                  <c:v>0.39414081400173018</c:v>
                </c:pt>
                <c:pt idx="2">
                  <c:v>0.33530208154888896</c:v>
                </c:pt>
                <c:pt idx="3">
                  <c:v>0.99126668940789386</c:v>
                </c:pt>
                <c:pt idx="4">
                  <c:v>0.31792444303300726</c:v>
                </c:pt>
                <c:pt idx="5">
                  <c:v>0.3653395254877978</c:v>
                </c:pt>
                <c:pt idx="6">
                  <c:v>0.13196805976258474</c:v>
                </c:pt>
                <c:pt idx="7">
                  <c:v>0.47410273030800454</c:v>
                </c:pt>
                <c:pt idx="8">
                  <c:v>0.126086100073735</c:v>
                </c:pt>
                <c:pt idx="9">
                  <c:v>0.10987685890086141</c:v>
                </c:pt>
                <c:pt idx="10">
                  <c:v>0.38631549067940796</c:v>
                </c:pt>
                <c:pt idx="11">
                  <c:v>3.0707794594372899</c:v>
                </c:pt>
                <c:pt idx="12">
                  <c:v>6.6109499308367958E-2</c:v>
                </c:pt>
                <c:pt idx="13">
                  <c:v>8.4794969947324716E-2</c:v>
                </c:pt>
                <c:pt idx="14">
                  <c:v>0.10330457960117201</c:v>
                </c:pt>
                <c:pt idx="15">
                  <c:v>0.53695553893567194</c:v>
                </c:pt>
                <c:pt idx="16">
                  <c:v>2.211950788681861</c:v>
                </c:pt>
                <c:pt idx="17">
                  <c:v>0.4650239456559575</c:v>
                </c:pt>
                <c:pt idx="18">
                  <c:v>3.7932199627903174E-2</c:v>
                </c:pt>
                <c:pt idx="19">
                  <c:v>7.7241731672984315E-2</c:v>
                </c:pt>
                <c:pt idx="20">
                  <c:v>0.11879094176765648</c:v>
                </c:pt>
                <c:pt idx="21">
                  <c:v>2.2517210000387422E-2</c:v>
                </c:pt>
                <c:pt idx="22">
                  <c:v>0.77680342998019114</c:v>
                </c:pt>
                <c:pt idx="23">
                  <c:v>2.3266639884241158E-2</c:v>
                </c:pt>
                <c:pt idx="24">
                  <c:v>4.7871480504909414E-2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574160"/>
        <c:axId val="299570240"/>
      </c:barChart>
      <c:lineChart>
        <c:grouping val="standard"/>
        <c:varyColors val="0"/>
        <c:ser>
          <c:idx val="1"/>
          <c:order val="1"/>
          <c:tx>
            <c:strRef>
              <c:f>'MIA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'MIA Dpto_sem'!$I$7:$I$31</c:f>
              <c:strCache>
                <c:ptCount val="25"/>
                <c:pt idx="0">
                  <c:v>Huancavelica</c:v>
                </c:pt>
                <c:pt idx="1">
                  <c:v>Amazonas</c:v>
                </c:pt>
                <c:pt idx="2">
                  <c:v>Tacna</c:v>
                </c:pt>
                <c:pt idx="3">
                  <c:v>San Martín</c:v>
                </c:pt>
                <c:pt idx="4">
                  <c:v>Loreto</c:v>
                </c:pt>
                <c:pt idx="5">
                  <c:v>Apurímac</c:v>
                </c:pt>
                <c:pt idx="6">
                  <c:v>Piura</c:v>
                </c:pt>
                <c:pt idx="7">
                  <c:v>Provincia Constitucional del Callao</c:v>
                </c:pt>
                <c:pt idx="8">
                  <c:v>Ica</c:v>
                </c:pt>
                <c:pt idx="9">
                  <c:v>Junín</c:v>
                </c:pt>
                <c:pt idx="10">
                  <c:v>La Libertad</c:v>
                </c:pt>
                <c:pt idx="11">
                  <c:v>Lima</c:v>
                </c:pt>
                <c:pt idx="12">
                  <c:v>Ucayali</c:v>
                </c:pt>
                <c:pt idx="13">
                  <c:v>Lambayeque</c:v>
                </c:pt>
                <c:pt idx="14">
                  <c:v>Arequipa</c:v>
                </c:pt>
                <c:pt idx="15">
                  <c:v>Ayacucho</c:v>
                </c:pt>
                <c:pt idx="16">
                  <c:v>Cusco</c:v>
                </c:pt>
                <c:pt idx="17">
                  <c:v>Puno</c:v>
                </c:pt>
                <c:pt idx="18">
                  <c:v>Huánuco</c:v>
                </c:pt>
                <c:pt idx="19">
                  <c:v>Ancash</c:v>
                </c:pt>
                <c:pt idx="20">
                  <c:v>Cajamarca</c:v>
                </c:pt>
                <c:pt idx="21">
                  <c:v>Tumbes</c:v>
                </c:pt>
                <c:pt idx="22">
                  <c:v>Pasco</c:v>
                </c:pt>
                <c:pt idx="23">
                  <c:v>Madre de Dios</c:v>
                </c:pt>
                <c:pt idx="24">
                  <c:v>Moquegua</c:v>
                </c:pt>
              </c:strCache>
            </c:strRef>
          </c:cat>
          <c:val>
            <c:numRef>
              <c:f>'MIA Dpto_sem'!$K$7:$K$31</c:f>
              <c:numCache>
                <c:formatCode>0%</c:formatCode>
                <c:ptCount val="25"/>
                <c:pt idx="0">
                  <c:v>0.5610869234074366</c:v>
                </c:pt>
                <c:pt idx="1">
                  <c:v>0.5303158476865234</c:v>
                </c:pt>
                <c:pt idx="2">
                  <c:v>0.45633797047076008</c:v>
                </c:pt>
                <c:pt idx="3">
                  <c:v>0.45512641139975191</c:v>
                </c:pt>
                <c:pt idx="4">
                  <c:v>0.43792331357114528</c:v>
                </c:pt>
                <c:pt idx="5">
                  <c:v>0.33866868889957819</c:v>
                </c:pt>
                <c:pt idx="6">
                  <c:v>0.32919509720486817</c:v>
                </c:pt>
                <c:pt idx="7">
                  <c:v>0.32903350369596984</c:v>
                </c:pt>
                <c:pt idx="8">
                  <c:v>0.32541203634315014</c:v>
                </c:pt>
                <c:pt idx="9">
                  <c:v>0.31090830065381292</c:v>
                </c:pt>
                <c:pt idx="10">
                  <c:v>0.30516580090322293</c:v>
                </c:pt>
                <c:pt idx="11">
                  <c:v>0.29563896485978813</c:v>
                </c:pt>
                <c:pt idx="12">
                  <c:v>0.27151364276389905</c:v>
                </c:pt>
                <c:pt idx="13">
                  <c:v>0.26097987118686627</c:v>
                </c:pt>
                <c:pt idx="14">
                  <c:v>0.25980403546349451</c:v>
                </c:pt>
                <c:pt idx="15">
                  <c:v>0.2577260816563377</c:v>
                </c:pt>
                <c:pt idx="16">
                  <c:v>0.25689658865584236</c:v>
                </c:pt>
                <c:pt idx="17">
                  <c:v>0.25663530670531859</c:v>
                </c:pt>
                <c:pt idx="18">
                  <c:v>0.2438350504798841</c:v>
                </c:pt>
                <c:pt idx="19">
                  <c:v>0.2419436866234963</c:v>
                </c:pt>
                <c:pt idx="20">
                  <c:v>0.24113721056792647</c:v>
                </c:pt>
                <c:pt idx="21">
                  <c:v>0.21490193646043027</c:v>
                </c:pt>
                <c:pt idx="22">
                  <c:v>0.20279177620851307</c:v>
                </c:pt>
                <c:pt idx="23">
                  <c:v>0.11125709448531336</c:v>
                </c:pt>
                <c:pt idx="24">
                  <c:v>1.618638637670795E-2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574552"/>
        <c:axId val="299570632"/>
      </c:lineChart>
      <c:catAx>
        <c:axId val="29957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9570240"/>
        <c:crosses val="autoZero"/>
        <c:auto val="1"/>
        <c:lblAlgn val="ctr"/>
        <c:lblOffset val="100"/>
        <c:noMultiLvlLbl val="0"/>
      </c:catAx>
      <c:valAx>
        <c:axId val="2995702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95741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95706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9574552"/>
        <c:crosses val="max"/>
        <c:crossBetween val="between"/>
      </c:valAx>
      <c:catAx>
        <c:axId val="299574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95706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'RRHH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'RRHH Dpto_sem'!$I$7:$I$30</c:f>
              <c:strCache>
                <c:ptCount val="24"/>
                <c:pt idx="0">
                  <c:v>Lambayeque</c:v>
                </c:pt>
                <c:pt idx="1">
                  <c:v>Puno</c:v>
                </c:pt>
                <c:pt idx="2">
                  <c:v>Moquegua</c:v>
                </c:pt>
                <c:pt idx="3">
                  <c:v>La Libertad</c:v>
                </c:pt>
                <c:pt idx="4">
                  <c:v>Huánuco</c:v>
                </c:pt>
                <c:pt idx="5">
                  <c:v>Tacna</c:v>
                </c:pt>
                <c:pt idx="6">
                  <c:v>San Martín</c:v>
                </c:pt>
                <c:pt idx="7">
                  <c:v>Ancash</c:v>
                </c:pt>
                <c:pt idx="8">
                  <c:v>Amazonas</c:v>
                </c:pt>
                <c:pt idx="9">
                  <c:v>Junín</c:v>
                </c:pt>
                <c:pt idx="10">
                  <c:v>Ucayali</c:v>
                </c:pt>
                <c:pt idx="11">
                  <c:v>Cajamarca</c:v>
                </c:pt>
                <c:pt idx="12">
                  <c:v>Huancavelica</c:v>
                </c:pt>
                <c:pt idx="13">
                  <c:v>Ayacucho</c:v>
                </c:pt>
                <c:pt idx="14">
                  <c:v>Apurímac</c:v>
                </c:pt>
                <c:pt idx="15">
                  <c:v>Cusco</c:v>
                </c:pt>
                <c:pt idx="16">
                  <c:v>Lima</c:v>
                </c:pt>
                <c:pt idx="17">
                  <c:v>Madre de Dios</c:v>
                </c:pt>
                <c:pt idx="18">
                  <c:v>Tumbes</c:v>
                </c:pt>
                <c:pt idx="19">
                  <c:v>Ica</c:v>
                </c:pt>
                <c:pt idx="20">
                  <c:v>Piura</c:v>
                </c:pt>
                <c:pt idx="21">
                  <c:v>Arequipa</c:v>
                </c:pt>
                <c:pt idx="22">
                  <c:v>Pasco</c:v>
                </c:pt>
                <c:pt idx="23">
                  <c:v>Loreto</c:v>
                </c:pt>
              </c:strCache>
            </c:strRef>
          </c:cat>
          <c:val>
            <c:numRef>
              <c:f>'RRHH Dpto_sem'!$J$7:$J$30</c:f>
              <c:numCache>
                <c:formatCode>#,##0.0</c:formatCode>
                <c:ptCount val="24"/>
                <c:pt idx="0">
                  <c:v>118.34822844548034</c:v>
                </c:pt>
                <c:pt idx="1">
                  <c:v>32.69355506393299</c:v>
                </c:pt>
                <c:pt idx="2">
                  <c:v>14.415777533275104</c:v>
                </c:pt>
                <c:pt idx="3">
                  <c:v>142.00930845123366</c:v>
                </c:pt>
                <c:pt idx="4">
                  <c:v>12.881500862771645</c:v>
                </c:pt>
                <c:pt idx="5">
                  <c:v>10.670065963699017</c:v>
                </c:pt>
                <c:pt idx="6">
                  <c:v>10.962465270975372</c:v>
                </c:pt>
                <c:pt idx="7">
                  <c:v>35.300951550634636</c:v>
                </c:pt>
                <c:pt idx="8">
                  <c:v>9.4583726785203908</c:v>
                </c:pt>
                <c:pt idx="9">
                  <c:v>16.167685687883932</c:v>
                </c:pt>
                <c:pt idx="10">
                  <c:v>0.55344439973123372</c:v>
                </c:pt>
                <c:pt idx="11">
                  <c:v>18.129394748007712</c:v>
                </c:pt>
                <c:pt idx="12">
                  <c:v>20.224796741400496</c:v>
                </c:pt>
                <c:pt idx="13">
                  <c:v>36.439970607600117</c:v>
                </c:pt>
                <c:pt idx="14">
                  <c:v>33.678206571759802</c:v>
                </c:pt>
                <c:pt idx="15">
                  <c:v>38.739676460663759</c:v>
                </c:pt>
                <c:pt idx="16">
                  <c:v>22.333455725442036</c:v>
                </c:pt>
                <c:pt idx="17">
                  <c:v>0.64098765619564801</c:v>
                </c:pt>
                <c:pt idx="18">
                  <c:v>0.35270384792238474</c:v>
                </c:pt>
                <c:pt idx="19">
                  <c:v>4.4193560810927011</c:v>
                </c:pt>
                <c:pt idx="20">
                  <c:v>8.2414407586984453</c:v>
                </c:pt>
                <c:pt idx="21">
                  <c:v>10.03366410554554</c:v>
                </c:pt>
                <c:pt idx="22">
                  <c:v>1.1444269941421226E-2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883520"/>
        <c:axId val="299468856"/>
      </c:barChart>
      <c:lineChart>
        <c:grouping val="standard"/>
        <c:varyColors val="0"/>
        <c:ser>
          <c:idx val="1"/>
          <c:order val="1"/>
          <c:tx>
            <c:strRef>
              <c:f>'RRHH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'RRHH Dpto_sem'!$I$7:$I$30</c:f>
              <c:strCache>
                <c:ptCount val="24"/>
                <c:pt idx="0">
                  <c:v>Lambayeque</c:v>
                </c:pt>
                <c:pt idx="1">
                  <c:v>Puno</c:v>
                </c:pt>
                <c:pt idx="2">
                  <c:v>Moquegua</c:v>
                </c:pt>
                <c:pt idx="3">
                  <c:v>La Libertad</c:v>
                </c:pt>
                <c:pt idx="4">
                  <c:v>Huánuco</c:v>
                </c:pt>
                <c:pt idx="5">
                  <c:v>Tacna</c:v>
                </c:pt>
                <c:pt idx="6">
                  <c:v>San Martín</c:v>
                </c:pt>
                <c:pt idx="7">
                  <c:v>Ancash</c:v>
                </c:pt>
                <c:pt idx="8">
                  <c:v>Amazonas</c:v>
                </c:pt>
                <c:pt idx="9">
                  <c:v>Junín</c:v>
                </c:pt>
                <c:pt idx="10">
                  <c:v>Ucayali</c:v>
                </c:pt>
                <c:pt idx="11">
                  <c:v>Cajamarca</c:v>
                </c:pt>
                <c:pt idx="12">
                  <c:v>Huancavelica</c:v>
                </c:pt>
                <c:pt idx="13">
                  <c:v>Ayacucho</c:v>
                </c:pt>
                <c:pt idx="14">
                  <c:v>Apurímac</c:v>
                </c:pt>
                <c:pt idx="15">
                  <c:v>Cusco</c:v>
                </c:pt>
                <c:pt idx="16">
                  <c:v>Lima</c:v>
                </c:pt>
                <c:pt idx="17">
                  <c:v>Madre de Dios</c:v>
                </c:pt>
                <c:pt idx="18">
                  <c:v>Tumbes</c:v>
                </c:pt>
                <c:pt idx="19">
                  <c:v>Ica</c:v>
                </c:pt>
                <c:pt idx="20">
                  <c:v>Piura</c:v>
                </c:pt>
                <c:pt idx="21">
                  <c:v>Arequipa</c:v>
                </c:pt>
                <c:pt idx="22">
                  <c:v>Pasco</c:v>
                </c:pt>
                <c:pt idx="23">
                  <c:v>Loreto</c:v>
                </c:pt>
              </c:strCache>
            </c:strRef>
          </c:cat>
          <c:val>
            <c:numRef>
              <c:f>'RRHH Dpto_sem'!$K$7:$K$30</c:f>
              <c:numCache>
                <c:formatCode>0%</c:formatCode>
                <c:ptCount val="24"/>
                <c:pt idx="0">
                  <c:v>0.85324936891751768</c:v>
                </c:pt>
                <c:pt idx="1">
                  <c:v>0.52869253746218592</c:v>
                </c:pt>
                <c:pt idx="2">
                  <c:v>0.4461868981606979</c:v>
                </c:pt>
                <c:pt idx="3">
                  <c:v>0.41715975595684007</c:v>
                </c:pt>
                <c:pt idx="4">
                  <c:v>0.40642622760326746</c:v>
                </c:pt>
                <c:pt idx="5">
                  <c:v>0.39735913710138748</c:v>
                </c:pt>
                <c:pt idx="6">
                  <c:v>0.38679415034050413</c:v>
                </c:pt>
                <c:pt idx="7">
                  <c:v>0.36420428477199701</c:v>
                </c:pt>
                <c:pt idx="8">
                  <c:v>0.34494173269171852</c:v>
                </c:pt>
                <c:pt idx="9">
                  <c:v>0.32724606352117602</c:v>
                </c:pt>
                <c:pt idx="10">
                  <c:v>0.3244240526605936</c:v>
                </c:pt>
                <c:pt idx="11">
                  <c:v>0.29048229887911919</c:v>
                </c:pt>
                <c:pt idx="12">
                  <c:v>0.28980625646482927</c:v>
                </c:pt>
                <c:pt idx="13">
                  <c:v>0.27822251165361289</c:v>
                </c:pt>
                <c:pt idx="14">
                  <c:v>0.27368521036688798</c:v>
                </c:pt>
                <c:pt idx="15">
                  <c:v>0.27364681568946686</c:v>
                </c:pt>
                <c:pt idx="16">
                  <c:v>0.25225742207891361</c:v>
                </c:pt>
                <c:pt idx="17">
                  <c:v>0.21602951545623145</c:v>
                </c:pt>
                <c:pt idx="18">
                  <c:v>0.18842477003955152</c:v>
                </c:pt>
                <c:pt idx="19">
                  <c:v>0.17731840505788596</c:v>
                </c:pt>
                <c:pt idx="20">
                  <c:v>7.4705676045981412E-2</c:v>
                </c:pt>
                <c:pt idx="21">
                  <c:v>5.9417188855747503E-2</c:v>
                </c:pt>
                <c:pt idx="22">
                  <c:v>1.5338393572261945E-3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469248"/>
        <c:axId val="299472384"/>
      </c:lineChart>
      <c:catAx>
        <c:axId val="29788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9468856"/>
        <c:crosses val="autoZero"/>
        <c:auto val="1"/>
        <c:lblAlgn val="ctr"/>
        <c:lblOffset val="100"/>
        <c:noMultiLvlLbl val="0"/>
      </c:catAx>
      <c:valAx>
        <c:axId val="29946885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78835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94723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9469248"/>
        <c:crosses val="max"/>
        <c:crossBetween val="between"/>
      </c:valAx>
      <c:catAx>
        <c:axId val="299469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94723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'ER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'ER Dpto_sem'!$I$7:$I$30</c:f>
              <c:strCache>
                <c:ptCount val="24"/>
                <c:pt idx="0">
                  <c:v>Pasco</c:v>
                </c:pt>
                <c:pt idx="1">
                  <c:v>La Libertad</c:v>
                </c:pt>
                <c:pt idx="2">
                  <c:v>Ucayali</c:v>
                </c:pt>
                <c:pt idx="3">
                  <c:v>Lambayeque</c:v>
                </c:pt>
                <c:pt idx="4">
                  <c:v>Tumbes</c:v>
                </c:pt>
                <c:pt idx="5">
                  <c:v>Huánuco</c:v>
                </c:pt>
                <c:pt idx="6">
                  <c:v>Piura</c:v>
                </c:pt>
                <c:pt idx="7">
                  <c:v>San Martín</c:v>
                </c:pt>
                <c:pt idx="8">
                  <c:v>Madre de Dios</c:v>
                </c:pt>
                <c:pt idx="9">
                  <c:v>Loreto</c:v>
                </c:pt>
                <c:pt idx="10">
                  <c:v>Ica</c:v>
                </c:pt>
                <c:pt idx="11">
                  <c:v>Cajamarca</c:v>
                </c:pt>
                <c:pt idx="12">
                  <c:v>Cusco</c:v>
                </c:pt>
                <c:pt idx="13">
                  <c:v>Amazonas</c:v>
                </c:pt>
                <c:pt idx="14">
                  <c:v>Lima</c:v>
                </c:pt>
                <c:pt idx="15">
                  <c:v>Ancash</c:v>
                </c:pt>
                <c:pt idx="16">
                  <c:v>Junín</c:v>
                </c:pt>
                <c:pt idx="17">
                  <c:v>Huancavelica</c:v>
                </c:pt>
                <c:pt idx="18">
                  <c:v>Moquegua</c:v>
                </c:pt>
                <c:pt idx="19">
                  <c:v>Puno</c:v>
                </c:pt>
                <c:pt idx="20">
                  <c:v>Arequipa</c:v>
                </c:pt>
                <c:pt idx="21">
                  <c:v>Ayacucho</c:v>
                </c:pt>
                <c:pt idx="22">
                  <c:v>Apurímac</c:v>
                </c:pt>
                <c:pt idx="23">
                  <c:v>Tacna</c:v>
                </c:pt>
              </c:strCache>
            </c:strRef>
          </c:cat>
          <c:val>
            <c:numRef>
              <c:f>'ER Dpto_sem'!$J$7:$J$30</c:f>
              <c:numCache>
                <c:formatCode>#,##0.0</c:formatCode>
                <c:ptCount val="24"/>
                <c:pt idx="0">
                  <c:v>7.63773201208096</c:v>
                </c:pt>
                <c:pt idx="1">
                  <c:v>14.360780402741511</c:v>
                </c:pt>
                <c:pt idx="2">
                  <c:v>2.4600114915519953</c:v>
                </c:pt>
                <c:pt idx="3">
                  <c:v>5.6776627430226654</c:v>
                </c:pt>
                <c:pt idx="4">
                  <c:v>0.38082412211224437</c:v>
                </c:pt>
                <c:pt idx="5">
                  <c:v>14.051669618871529</c:v>
                </c:pt>
                <c:pt idx="6">
                  <c:v>3.2002629959606566</c:v>
                </c:pt>
                <c:pt idx="7">
                  <c:v>4.4185769299510866</c:v>
                </c:pt>
                <c:pt idx="8">
                  <c:v>0.94565172272268683</c:v>
                </c:pt>
                <c:pt idx="9">
                  <c:v>5.2845160851720721</c:v>
                </c:pt>
                <c:pt idx="10">
                  <c:v>1.8225921822013333</c:v>
                </c:pt>
                <c:pt idx="11">
                  <c:v>12.747664860042278</c:v>
                </c:pt>
                <c:pt idx="12">
                  <c:v>11.599291306600207</c:v>
                </c:pt>
                <c:pt idx="13">
                  <c:v>3.6632822075043805</c:v>
                </c:pt>
                <c:pt idx="14">
                  <c:v>7.1239703179744538</c:v>
                </c:pt>
                <c:pt idx="15">
                  <c:v>4.1898773565480951</c:v>
                </c:pt>
                <c:pt idx="16">
                  <c:v>1.7527291681035422</c:v>
                </c:pt>
                <c:pt idx="17">
                  <c:v>3.559528875965043</c:v>
                </c:pt>
                <c:pt idx="18">
                  <c:v>0.52493894513463601</c:v>
                </c:pt>
                <c:pt idx="19">
                  <c:v>3.3459057316649705</c:v>
                </c:pt>
                <c:pt idx="20">
                  <c:v>1.2813930062111467</c:v>
                </c:pt>
                <c:pt idx="21">
                  <c:v>3.3090014471235918</c:v>
                </c:pt>
                <c:pt idx="22">
                  <c:v>1.1055032370786648</c:v>
                </c:pt>
                <c:pt idx="23">
                  <c:v>8.9962289668619633E-2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470032"/>
        <c:axId val="299471992"/>
      </c:barChart>
      <c:lineChart>
        <c:grouping val="standard"/>
        <c:varyColors val="0"/>
        <c:ser>
          <c:idx val="1"/>
          <c:order val="1"/>
          <c:tx>
            <c:strRef>
              <c:f>'ER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'ER Dpto_sem'!$I$7:$I$30</c:f>
              <c:strCache>
                <c:ptCount val="24"/>
                <c:pt idx="0">
                  <c:v>Pasco</c:v>
                </c:pt>
                <c:pt idx="1">
                  <c:v>La Libertad</c:v>
                </c:pt>
                <c:pt idx="2">
                  <c:v>Ucayali</c:v>
                </c:pt>
                <c:pt idx="3">
                  <c:v>Lambayeque</c:v>
                </c:pt>
                <c:pt idx="4">
                  <c:v>Tumbes</c:v>
                </c:pt>
                <c:pt idx="5">
                  <c:v>Huánuco</c:v>
                </c:pt>
                <c:pt idx="6">
                  <c:v>Piura</c:v>
                </c:pt>
                <c:pt idx="7">
                  <c:v>San Martín</c:v>
                </c:pt>
                <c:pt idx="8">
                  <c:v>Madre de Dios</c:v>
                </c:pt>
                <c:pt idx="9">
                  <c:v>Loreto</c:v>
                </c:pt>
                <c:pt idx="10">
                  <c:v>Ica</c:v>
                </c:pt>
                <c:pt idx="11">
                  <c:v>Cajamarca</c:v>
                </c:pt>
                <c:pt idx="12">
                  <c:v>Cusco</c:v>
                </c:pt>
                <c:pt idx="13">
                  <c:v>Amazonas</c:v>
                </c:pt>
                <c:pt idx="14">
                  <c:v>Lima</c:v>
                </c:pt>
                <c:pt idx="15">
                  <c:v>Ancash</c:v>
                </c:pt>
                <c:pt idx="16">
                  <c:v>Junín</c:v>
                </c:pt>
                <c:pt idx="17">
                  <c:v>Huancavelica</c:v>
                </c:pt>
                <c:pt idx="18">
                  <c:v>Moquegua</c:v>
                </c:pt>
                <c:pt idx="19">
                  <c:v>Puno</c:v>
                </c:pt>
                <c:pt idx="20">
                  <c:v>Arequipa</c:v>
                </c:pt>
                <c:pt idx="21">
                  <c:v>Ayacucho</c:v>
                </c:pt>
                <c:pt idx="22">
                  <c:v>Apurímac</c:v>
                </c:pt>
                <c:pt idx="23">
                  <c:v>Tacna</c:v>
                </c:pt>
              </c:strCache>
            </c:strRef>
          </c:cat>
          <c:val>
            <c:numRef>
              <c:f>'ER Dpto_sem'!$K$7:$K$30</c:f>
              <c:numCache>
                <c:formatCode>0%</c:formatCode>
                <c:ptCount val="24"/>
                <c:pt idx="0">
                  <c:v>0.52547895303698755</c:v>
                </c:pt>
                <c:pt idx="1">
                  <c:v>0.51613780701087331</c:v>
                </c:pt>
                <c:pt idx="2">
                  <c:v>0.42563197255482416</c:v>
                </c:pt>
                <c:pt idx="3">
                  <c:v>0.41813062144195329</c:v>
                </c:pt>
                <c:pt idx="4">
                  <c:v>0.40236939366545482</c:v>
                </c:pt>
                <c:pt idx="5">
                  <c:v>0.38846839937280525</c:v>
                </c:pt>
                <c:pt idx="6">
                  <c:v>0.34301837537346092</c:v>
                </c:pt>
                <c:pt idx="7">
                  <c:v>0.30871579469342864</c:v>
                </c:pt>
                <c:pt idx="8">
                  <c:v>0.28327988856430453</c:v>
                </c:pt>
                <c:pt idx="9">
                  <c:v>0.23380630619733145</c:v>
                </c:pt>
                <c:pt idx="10">
                  <c:v>0.22301675718849545</c:v>
                </c:pt>
                <c:pt idx="11">
                  <c:v>0.20944223989680011</c:v>
                </c:pt>
                <c:pt idx="12">
                  <c:v>0.20845704214416425</c:v>
                </c:pt>
                <c:pt idx="13">
                  <c:v>0.19728124027964605</c:v>
                </c:pt>
                <c:pt idx="14">
                  <c:v>0.16370422939071333</c:v>
                </c:pt>
                <c:pt idx="15">
                  <c:v>0.15725372450953584</c:v>
                </c:pt>
                <c:pt idx="16">
                  <c:v>0.14523214202232018</c:v>
                </c:pt>
                <c:pt idx="17">
                  <c:v>0.14013429776200484</c:v>
                </c:pt>
                <c:pt idx="18">
                  <c:v>0.12866935877572824</c:v>
                </c:pt>
                <c:pt idx="19">
                  <c:v>0.11717302112409531</c:v>
                </c:pt>
                <c:pt idx="20">
                  <c:v>0.11523407521057688</c:v>
                </c:pt>
                <c:pt idx="21">
                  <c:v>0.1104058464799399</c:v>
                </c:pt>
                <c:pt idx="22">
                  <c:v>0.10284618777404426</c:v>
                </c:pt>
                <c:pt idx="23">
                  <c:v>9.1935313430143953E-2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466896"/>
        <c:axId val="299469640"/>
      </c:lineChart>
      <c:catAx>
        <c:axId val="29947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9471992"/>
        <c:crosses val="autoZero"/>
        <c:auto val="1"/>
        <c:lblAlgn val="ctr"/>
        <c:lblOffset val="100"/>
        <c:noMultiLvlLbl val="0"/>
      </c:catAx>
      <c:valAx>
        <c:axId val="2994719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94700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946964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9466896"/>
        <c:crosses val="max"/>
        <c:crossBetween val="between"/>
      </c:valAx>
      <c:catAx>
        <c:axId val="299466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946964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'TEL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'TEL Dpto_sem'!$I$7:$I$31</c:f>
              <c:strCache>
                <c:ptCount val="25"/>
                <c:pt idx="0">
                  <c:v>Lambayeque</c:v>
                </c:pt>
                <c:pt idx="1">
                  <c:v>Ayacucho</c:v>
                </c:pt>
                <c:pt idx="2">
                  <c:v>Apurímac</c:v>
                </c:pt>
                <c:pt idx="3">
                  <c:v>Huancavelica</c:v>
                </c:pt>
                <c:pt idx="4">
                  <c:v>Tumbes</c:v>
                </c:pt>
                <c:pt idx="5">
                  <c:v>Cusco</c:v>
                </c:pt>
                <c:pt idx="6">
                  <c:v>Moquegua</c:v>
                </c:pt>
                <c:pt idx="7">
                  <c:v>Loreto</c:v>
                </c:pt>
                <c:pt idx="8">
                  <c:v>Huánuco</c:v>
                </c:pt>
                <c:pt idx="9">
                  <c:v>Amazonas</c:v>
                </c:pt>
                <c:pt idx="10">
                  <c:v>Madre de Dios</c:v>
                </c:pt>
                <c:pt idx="11">
                  <c:v>Ucayali</c:v>
                </c:pt>
                <c:pt idx="12">
                  <c:v>Puno</c:v>
                </c:pt>
                <c:pt idx="13">
                  <c:v>Lima</c:v>
                </c:pt>
                <c:pt idx="14">
                  <c:v>Pasco</c:v>
                </c:pt>
                <c:pt idx="15">
                  <c:v>Junín</c:v>
                </c:pt>
                <c:pt idx="16">
                  <c:v>Cajamarca</c:v>
                </c:pt>
                <c:pt idx="17">
                  <c:v>Ancash</c:v>
                </c:pt>
                <c:pt idx="18">
                  <c:v>San Martín</c:v>
                </c:pt>
                <c:pt idx="19">
                  <c:v>Arequipa</c:v>
                </c:pt>
                <c:pt idx="20">
                  <c:v>La Libertad</c:v>
                </c:pt>
                <c:pt idx="21">
                  <c:v>Piura</c:v>
                </c:pt>
                <c:pt idx="22">
                  <c:v>Ica</c:v>
                </c:pt>
                <c:pt idx="23">
                  <c:v>Tacna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'TEL Dpto_sem'!$J$7:$J$31</c:f>
              <c:numCache>
                <c:formatCode>#,##0.0</c:formatCode>
                <c:ptCount val="25"/>
                <c:pt idx="0">
                  <c:v>37.915916052064858</c:v>
                </c:pt>
                <c:pt idx="1">
                  <c:v>71.424521252396517</c:v>
                </c:pt>
                <c:pt idx="2">
                  <c:v>53.014839311479591</c:v>
                </c:pt>
                <c:pt idx="3">
                  <c:v>64.742448528530076</c:v>
                </c:pt>
                <c:pt idx="4">
                  <c:v>7.2090000379830599E-2</c:v>
                </c:pt>
                <c:pt idx="5">
                  <c:v>5.2070587298367172</c:v>
                </c:pt>
                <c:pt idx="6">
                  <c:v>3.6832859739661217E-2</c:v>
                </c:pt>
                <c:pt idx="7">
                  <c:v>7.8698460147716105</c:v>
                </c:pt>
                <c:pt idx="8">
                  <c:v>0.19592900411225855</c:v>
                </c:pt>
                <c:pt idx="9">
                  <c:v>0.47076537972316146</c:v>
                </c:pt>
                <c:pt idx="10">
                  <c:v>0.13893144088797271</c:v>
                </c:pt>
                <c:pt idx="11">
                  <c:v>5.7468180195428431E-2</c:v>
                </c:pt>
                <c:pt idx="12">
                  <c:v>0.93195412796922028</c:v>
                </c:pt>
                <c:pt idx="13">
                  <c:v>14.831038370934266</c:v>
                </c:pt>
                <c:pt idx="14">
                  <c:v>0.11133719194913283</c:v>
                </c:pt>
                <c:pt idx="15">
                  <c:v>1.0347825658645888</c:v>
                </c:pt>
                <c:pt idx="16">
                  <c:v>0.5587001295061782</c:v>
                </c:pt>
                <c:pt idx="17">
                  <c:v>0.33781653479672968</c:v>
                </c:pt>
                <c:pt idx="18">
                  <c:v>0.20492404932156205</c:v>
                </c:pt>
                <c:pt idx="19">
                  <c:v>0.27882261964987265</c:v>
                </c:pt>
                <c:pt idx="20">
                  <c:v>0.23418100307753775</c:v>
                </c:pt>
                <c:pt idx="21">
                  <c:v>0.17682522628456354</c:v>
                </c:pt>
                <c:pt idx="22">
                  <c:v>5.9058399172499776E-2</c:v>
                </c:pt>
                <c:pt idx="23">
                  <c:v>1.8826580140739679E-2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470424"/>
        <c:axId val="299471208"/>
      </c:barChart>
      <c:lineChart>
        <c:grouping val="standard"/>
        <c:varyColors val="0"/>
        <c:ser>
          <c:idx val="1"/>
          <c:order val="1"/>
          <c:tx>
            <c:strRef>
              <c:f>'TEL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'TEL Dpto_sem'!$I$7:$I$31</c:f>
              <c:strCache>
                <c:ptCount val="25"/>
                <c:pt idx="0">
                  <c:v>Lambayeque</c:v>
                </c:pt>
                <c:pt idx="1">
                  <c:v>Ayacucho</c:v>
                </c:pt>
                <c:pt idx="2">
                  <c:v>Apurímac</c:v>
                </c:pt>
                <c:pt idx="3">
                  <c:v>Huancavelica</c:v>
                </c:pt>
                <c:pt idx="4">
                  <c:v>Tumbes</c:v>
                </c:pt>
                <c:pt idx="5">
                  <c:v>Cusco</c:v>
                </c:pt>
                <c:pt idx="6">
                  <c:v>Moquegua</c:v>
                </c:pt>
                <c:pt idx="7">
                  <c:v>Loreto</c:v>
                </c:pt>
                <c:pt idx="8">
                  <c:v>Huánuco</c:v>
                </c:pt>
                <c:pt idx="9">
                  <c:v>Amazonas</c:v>
                </c:pt>
                <c:pt idx="10">
                  <c:v>Madre de Dios</c:v>
                </c:pt>
                <c:pt idx="11">
                  <c:v>Ucayali</c:v>
                </c:pt>
                <c:pt idx="12">
                  <c:v>Puno</c:v>
                </c:pt>
                <c:pt idx="13">
                  <c:v>Lima</c:v>
                </c:pt>
                <c:pt idx="14">
                  <c:v>Pasco</c:v>
                </c:pt>
                <c:pt idx="15">
                  <c:v>Junín</c:v>
                </c:pt>
                <c:pt idx="16">
                  <c:v>Cajamarca</c:v>
                </c:pt>
                <c:pt idx="17">
                  <c:v>Ancash</c:v>
                </c:pt>
                <c:pt idx="18">
                  <c:v>San Martín</c:v>
                </c:pt>
                <c:pt idx="19">
                  <c:v>Arequipa</c:v>
                </c:pt>
                <c:pt idx="20">
                  <c:v>La Libertad</c:v>
                </c:pt>
                <c:pt idx="21">
                  <c:v>Piura</c:v>
                </c:pt>
                <c:pt idx="22">
                  <c:v>Ica</c:v>
                </c:pt>
                <c:pt idx="23">
                  <c:v>Tacna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'TEL Dpto_sem'!$K$7:$K$31</c:f>
              <c:numCache>
                <c:formatCode>0%</c:formatCode>
                <c:ptCount val="25"/>
                <c:pt idx="0">
                  <c:v>0.99891877662858053</c:v>
                </c:pt>
                <c:pt idx="1">
                  <c:v>0.97874242509122378</c:v>
                </c:pt>
                <c:pt idx="2">
                  <c:v>0.97734197373016329</c:v>
                </c:pt>
                <c:pt idx="3">
                  <c:v>0.97398262724615225</c:v>
                </c:pt>
                <c:pt idx="4">
                  <c:v>0.85733654092037448</c:v>
                </c:pt>
                <c:pt idx="5">
                  <c:v>0.6482799833066013</c:v>
                </c:pt>
                <c:pt idx="6">
                  <c:v>0.51896271507398795</c:v>
                </c:pt>
                <c:pt idx="7">
                  <c:v>0.51077092318112094</c:v>
                </c:pt>
                <c:pt idx="8">
                  <c:v>0.50943048983437123</c:v>
                </c:pt>
                <c:pt idx="9">
                  <c:v>0.50182214887258825</c:v>
                </c:pt>
                <c:pt idx="10">
                  <c:v>0.50064482041034475</c:v>
                </c:pt>
                <c:pt idx="11">
                  <c:v>0.49130280321984449</c:v>
                </c:pt>
                <c:pt idx="12">
                  <c:v>0.39966863950696835</c:v>
                </c:pt>
                <c:pt idx="13">
                  <c:v>0.36656899356184475</c:v>
                </c:pt>
                <c:pt idx="14">
                  <c:v>0.32177821179150895</c:v>
                </c:pt>
                <c:pt idx="15">
                  <c:v>0.31032019954170587</c:v>
                </c:pt>
                <c:pt idx="16">
                  <c:v>0.30531630013026806</c:v>
                </c:pt>
                <c:pt idx="17">
                  <c:v>0.28389876520732071</c:v>
                </c:pt>
                <c:pt idx="18">
                  <c:v>0.27600127859060852</c:v>
                </c:pt>
                <c:pt idx="19">
                  <c:v>0.18608904963454134</c:v>
                </c:pt>
                <c:pt idx="20">
                  <c:v>0.17380355864381983</c:v>
                </c:pt>
                <c:pt idx="21">
                  <c:v>9.5490306948123188E-2</c:v>
                </c:pt>
                <c:pt idx="22">
                  <c:v>7.960994540990228E-2</c:v>
                </c:pt>
                <c:pt idx="23">
                  <c:v>3.070599118732863E-2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472776"/>
        <c:axId val="299467680"/>
      </c:lineChart>
      <c:catAx>
        <c:axId val="299470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9471208"/>
        <c:crosses val="autoZero"/>
        <c:auto val="1"/>
        <c:lblAlgn val="ctr"/>
        <c:lblOffset val="100"/>
        <c:noMultiLvlLbl val="0"/>
      </c:catAx>
      <c:valAx>
        <c:axId val="2994712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94704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94676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9472776"/>
        <c:crosses val="max"/>
        <c:crossBetween val="between"/>
      </c:valAx>
      <c:catAx>
        <c:axId val="299472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946768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'CGB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'CGB Dpto_sem'!$I$7:$I$12</c:f>
              <c:strCache>
                <c:ptCount val="6"/>
                <c:pt idx="0">
                  <c:v>La Libertad</c:v>
                </c:pt>
                <c:pt idx="1">
                  <c:v>Madre de Dios</c:v>
                </c:pt>
                <c:pt idx="2">
                  <c:v>Lambayeque</c:v>
                </c:pt>
                <c:pt idx="3">
                  <c:v>Lima</c:v>
                </c:pt>
                <c:pt idx="4">
                  <c:v>Puno</c:v>
                </c:pt>
                <c:pt idx="5">
                  <c:v>Ica</c:v>
                </c:pt>
              </c:strCache>
            </c:strRef>
          </c:cat>
          <c:val>
            <c:numRef>
              <c:f>'CGB Dpto_sem'!$J$7:$J$12</c:f>
              <c:numCache>
                <c:formatCode>#,##0.0</c:formatCode>
                <c:ptCount val="6"/>
                <c:pt idx="0">
                  <c:v>3.5474998950958252</c:v>
                </c:pt>
                <c:pt idx="1">
                  <c:v>4.1589599335566163E-2</c:v>
                </c:pt>
                <c:pt idx="2">
                  <c:v>0.11682921065948904</c:v>
                </c:pt>
                <c:pt idx="3">
                  <c:v>11.146709041320719</c:v>
                </c:pt>
                <c:pt idx="4">
                  <c:v>5.2323010750114918E-2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473168"/>
        <c:axId val="299473952"/>
      </c:barChart>
      <c:lineChart>
        <c:grouping val="standard"/>
        <c:varyColors val="0"/>
        <c:ser>
          <c:idx val="1"/>
          <c:order val="1"/>
          <c:tx>
            <c:strRef>
              <c:f>'CGB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'CGB Dpto_sem'!$I$7:$I$12</c:f>
              <c:strCache>
                <c:ptCount val="6"/>
                <c:pt idx="0">
                  <c:v>La Libertad</c:v>
                </c:pt>
                <c:pt idx="1">
                  <c:v>Madre de Dios</c:v>
                </c:pt>
                <c:pt idx="2">
                  <c:v>Lambayeque</c:v>
                </c:pt>
                <c:pt idx="3">
                  <c:v>Lima</c:v>
                </c:pt>
                <c:pt idx="4">
                  <c:v>Puno</c:v>
                </c:pt>
                <c:pt idx="5">
                  <c:v>Ica</c:v>
                </c:pt>
              </c:strCache>
            </c:strRef>
          </c:cat>
          <c:val>
            <c:numRef>
              <c:f>'CGB Dpto_sem'!$K$7:$K$12</c:f>
              <c:numCache>
                <c:formatCode>0%</c:formatCode>
                <c:ptCount val="6"/>
                <c:pt idx="0">
                  <c:v>0.99999997042870337</c:v>
                </c:pt>
                <c:pt idx="1">
                  <c:v>0.97112967205823941</c:v>
                </c:pt>
                <c:pt idx="2">
                  <c:v>0.26348550776950114</c:v>
                </c:pt>
                <c:pt idx="3">
                  <c:v>0.2168826601166936</c:v>
                </c:pt>
                <c:pt idx="4">
                  <c:v>1.5401519031677831E-2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467288"/>
        <c:axId val="299466504"/>
      </c:lineChart>
      <c:catAx>
        <c:axId val="29947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9473952"/>
        <c:crosses val="autoZero"/>
        <c:auto val="1"/>
        <c:lblAlgn val="ctr"/>
        <c:lblOffset val="100"/>
        <c:noMultiLvlLbl val="0"/>
      </c:catAx>
      <c:valAx>
        <c:axId val="2994739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94731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94665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9467288"/>
        <c:crosses val="max"/>
        <c:crossBetween val="between"/>
      </c:valAx>
      <c:catAx>
        <c:axId val="299467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94665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'SMN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'SMN Dpto_sem'!$I$7:$I$31</c:f>
              <c:strCache>
                <c:ptCount val="25"/>
                <c:pt idx="0">
                  <c:v>Provincia Constitucional del Callao</c:v>
                </c:pt>
                <c:pt idx="1">
                  <c:v>Ancash</c:v>
                </c:pt>
                <c:pt idx="2">
                  <c:v>Apurímac</c:v>
                </c:pt>
                <c:pt idx="3">
                  <c:v>San Martín</c:v>
                </c:pt>
                <c:pt idx="4">
                  <c:v>Tumbes</c:v>
                </c:pt>
                <c:pt idx="5">
                  <c:v>Tacna</c:v>
                </c:pt>
                <c:pt idx="6">
                  <c:v>Loreto</c:v>
                </c:pt>
                <c:pt idx="7">
                  <c:v>Madre de Dios</c:v>
                </c:pt>
                <c:pt idx="8">
                  <c:v>Ucayali</c:v>
                </c:pt>
                <c:pt idx="9">
                  <c:v>Lima</c:v>
                </c:pt>
                <c:pt idx="10">
                  <c:v>Ayacucho</c:v>
                </c:pt>
                <c:pt idx="11">
                  <c:v>Ica</c:v>
                </c:pt>
                <c:pt idx="12">
                  <c:v>Arequipa</c:v>
                </c:pt>
                <c:pt idx="13">
                  <c:v>Huancavelica</c:v>
                </c:pt>
                <c:pt idx="14">
                  <c:v>Lambayeque</c:v>
                </c:pt>
                <c:pt idx="15">
                  <c:v>La Libertad</c:v>
                </c:pt>
                <c:pt idx="16">
                  <c:v>Junín</c:v>
                </c:pt>
                <c:pt idx="17">
                  <c:v>Piura</c:v>
                </c:pt>
                <c:pt idx="18">
                  <c:v>Cusco</c:v>
                </c:pt>
                <c:pt idx="19">
                  <c:v>Pasco</c:v>
                </c:pt>
                <c:pt idx="20">
                  <c:v>Cajamarca</c:v>
                </c:pt>
                <c:pt idx="21">
                  <c:v>Moquegua</c:v>
                </c:pt>
                <c:pt idx="22">
                  <c:v>Amazonas</c:v>
                </c:pt>
                <c:pt idx="23">
                  <c:v>Huánuco</c:v>
                </c:pt>
                <c:pt idx="24">
                  <c:v>Puno</c:v>
                </c:pt>
              </c:strCache>
            </c:strRef>
          </c:cat>
          <c:val>
            <c:numRef>
              <c:f>'SMN Dpto_sem'!$J$7:$J$31</c:f>
              <c:numCache>
                <c:formatCode>#,##0.0</c:formatCode>
                <c:ptCount val="25"/>
                <c:pt idx="0">
                  <c:v>42.102224432373987</c:v>
                </c:pt>
                <c:pt idx="1">
                  <c:v>30.343454217596559</c:v>
                </c:pt>
                <c:pt idx="2">
                  <c:v>35.627149268151697</c:v>
                </c:pt>
                <c:pt idx="3">
                  <c:v>33.038920653943705</c:v>
                </c:pt>
                <c:pt idx="4">
                  <c:v>14.037316531015676</c:v>
                </c:pt>
                <c:pt idx="5">
                  <c:v>8.4553772550589201</c:v>
                </c:pt>
                <c:pt idx="6">
                  <c:v>38.205810107374418</c:v>
                </c:pt>
                <c:pt idx="7">
                  <c:v>5.5900567919961759</c:v>
                </c:pt>
                <c:pt idx="8">
                  <c:v>19.591459044720068</c:v>
                </c:pt>
                <c:pt idx="9">
                  <c:v>251.33256771342445</c:v>
                </c:pt>
                <c:pt idx="10">
                  <c:v>42.112032191736944</c:v>
                </c:pt>
                <c:pt idx="11">
                  <c:v>15.576340251962392</c:v>
                </c:pt>
                <c:pt idx="12">
                  <c:v>31.901379143231679</c:v>
                </c:pt>
                <c:pt idx="13">
                  <c:v>27.83001758842147</c:v>
                </c:pt>
                <c:pt idx="14">
                  <c:v>24.971104158535127</c:v>
                </c:pt>
                <c:pt idx="15">
                  <c:v>36.769348802390255</c:v>
                </c:pt>
                <c:pt idx="16">
                  <c:v>34.624048070629215</c:v>
                </c:pt>
                <c:pt idx="17">
                  <c:v>41.379273673469925</c:v>
                </c:pt>
                <c:pt idx="18">
                  <c:v>33.557604542506155</c:v>
                </c:pt>
                <c:pt idx="19">
                  <c:v>7.7600737342509092</c:v>
                </c:pt>
                <c:pt idx="20">
                  <c:v>60.081267555927298</c:v>
                </c:pt>
                <c:pt idx="21">
                  <c:v>5.0776973497686413</c:v>
                </c:pt>
                <c:pt idx="22">
                  <c:v>25.323816052464281</c:v>
                </c:pt>
                <c:pt idx="23">
                  <c:v>27.106191211518308</c:v>
                </c:pt>
                <c:pt idx="24">
                  <c:v>40.076693062032973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480584"/>
        <c:axId val="296483720"/>
      </c:barChart>
      <c:lineChart>
        <c:grouping val="standard"/>
        <c:varyColors val="0"/>
        <c:ser>
          <c:idx val="1"/>
          <c:order val="1"/>
          <c:tx>
            <c:strRef>
              <c:f>'SMN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'SMN Dpto_sem'!$I$7:$I$31</c:f>
              <c:strCache>
                <c:ptCount val="25"/>
                <c:pt idx="0">
                  <c:v>Provincia Constitucional del Callao</c:v>
                </c:pt>
                <c:pt idx="1">
                  <c:v>Ancash</c:v>
                </c:pt>
                <c:pt idx="2">
                  <c:v>Apurímac</c:v>
                </c:pt>
                <c:pt idx="3">
                  <c:v>San Martín</c:v>
                </c:pt>
                <c:pt idx="4">
                  <c:v>Tumbes</c:v>
                </c:pt>
                <c:pt idx="5">
                  <c:v>Tacna</c:v>
                </c:pt>
                <c:pt idx="6">
                  <c:v>Loreto</c:v>
                </c:pt>
                <c:pt idx="7">
                  <c:v>Madre de Dios</c:v>
                </c:pt>
                <c:pt idx="8">
                  <c:v>Ucayali</c:v>
                </c:pt>
                <c:pt idx="9">
                  <c:v>Lima</c:v>
                </c:pt>
                <c:pt idx="10">
                  <c:v>Ayacucho</c:v>
                </c:pt>
                <c:pt idx="11">
                  <c:v>Ica</c:v>
                </c:pt>
                <c:pt idx="12">
                  <c:v>Arequipa</c:v>
                </c:pt>
                <c:pt idx="13">
                  <c:v>Huancavelica</c:v>
                </c:pt>
                <c:pt idx="14">
                  <c:v>Lambayeque</c:v>
                </c:pt>
                <c:pt idx="15">
                  <c:v>La Libertad</c:v>
                </c:pt>
                <c:pt idx="16">
                  <c:v>Junín</c:v>
                </c:pt>
                <c:pt idx="17">
                  <c:v>Piura</c:v>
                </c:pt>
                <c:pt idx="18">
                  <c:v>Cusco</c:v>
                </c:pt>
                <c:pt idx="19">
                  <c:v>Pasco</c:v>
                </c:pt>
                <c:pt idx="20">
                  <c:v>Cajamarca</c:v>
                </c:pt>
                <c:pt idx="21">
                  <c:v>Moquegua</c:v>
                </c:pt>
                <c:pt idx="22">
                  <c:v>Amazonas</c:v>
                </c:pt>
                <c:pt idx="23">
                  <c:v>Huánuco</c:v>
                </c:pt>
                <c:pt idx="24">
                  <c:v>Puno</c:v>
                </c:pt>
              </c:strCache>
            </c:strRef>
          </c:cat>
          <c:val>
            <c:numRef>
              <c:f>'SMN Dpto_sem'!$K$7:$K$31</c:f>
              <c:numCache>
                <c:formatCode>0%</c:formatCode>
                <c:ptCount val="25"/>
                <c:pt idx="0">
                  <c:v>0.61808051646213769</c:v>
                </c:pt>
                <c:pt idx="1">
                  <c:v>0.56817668398671595</c:v>
                </c:pt>
                <c:pt idx="2">
                  <c:v>0.56591959146821846</c:v>
                </c:pt>
                <c:pt idx="3">
                  <c:v>0.56411419625312997</c:v>
                </c:pt>
                <c:pt idx="4">
                  <c:v>0.56207848191762078</c:v>
                </c:pt>
                <c:pt idx="5">
                  <c:v>0.54751121797899482</c:v>
                </c:pt>
                <c:pt idx="6">
                  <c:v>0.54094958301571283</c:v>
                </c:pt>
                <c:pt idx="7">
                  <c:v>0.54047720190700244</c:v>
                </c:pt>
                <c:pt idx="8">
                  <c:v>0.52994059142213323</c:v>
                </c:pt>
                <c:pt idx="9">
                  <c:v>0.52789989932475279</c:v>
                </c:pt>
                <c:pt idx="10">
                  <c:v>0.51575746347137508</c:v>
                </c:pt>
                <c:pt idx="11">
                  <c:v>0.50900386309553891</c:v>
                </c:pt>
                <c:pt idx="12">
                  <c:v>0.5082789345944938</c:v>
                </c:pt>
                <c:pt idx="13">
                  <c:v>0.49621172255719048</c:v>
                </c:pt>
                <c:pt idx="14">
                  <c:v>0.49384155507636635</c:v>
                </c:pt>
                <c:pt idx="15">
                  <c:v>0.47405905736090193</c:v>
                </c:pt>
                <c:pt idx="16">
                  <c:v>0.4565799706228596</c:v>
                </c:pt>
                <c:pt idx="17">
                  <c:v>0.44895910155424756</c:v>
                </c:pt>
                <c:pt idx="18">
                  <c:v>0.44677752345344884</c:v>
                </c:pt>
                <c:pt idx="19">
                  <c:v>0.44643571552183592</c:v>
                </c:pt>
                <c:pt idx="20">
                  <c:v>0.44179187323881525</c:v>
                </c:pt>
                <c:pt idx="21">
                  <c:v>0.44024984842369724</c:v>
                </c:pt>
                <c:pt idx="22">
                  <c:v>0.43422796911856559</c:v>
                </c:pt>
                <c:pt idx="23">
                  <c:v>0.42547957016347071</c:v>
                </c:pt>
                <c:pt idx="24">
                  <c:v>0.4116848329750703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484504"/>
        <c:axId val="296484112"/>
      </c:lineChart>
      <c:catAx>
        <c:axId val="296480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6483720"/>
        <c:crosses val="autoZero"/>
        <c:auto val="1"/>
        <c:lblAlgn val="ctr"/>
        <c:lblOffset val="100"/>
        <c:noMultiLvlLbl val="0"/>
      </c:catAx>
      <c:valAx>
        <c:axId val="2964837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64805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6484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6484504"/>
        <c:crosses val="max"/>
        <c:crossBetween val="between"/>
      </c:valAx>
      <c:catAx>
        <c:axId val="296484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64841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'JUNTOS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'JUNTOS Dpto_sem'!$I$7:$I$27</c:f>
              <c:strCache>
                <c:ptCount val="21"/>
                <c:pt idx="0">
                  <c:v>Lambayeque</c:v>
                </c:pt>
                <c:pt idx="1">
                  <c:v>Piura</c:v>
                </c:pt>
                <c:pt idx="2">
                  <c:v>Ancash</c:v>
                </c:pt>
                <c:pt idx="3">
                  <c:v>Junín</c:v>
                </c:pt>
                <c:pt idx="4">
                  <c:v>Ayacucho</c:v>
                </c:pt>
                <c:pt idx="5">
                  <c:v>Loreto</c:v>
                </c:pt>
                <c:pt idx="6">
                  <c:v>Lima</c:v>
                </c:pt>
                <c:pt idx="7">
                  <c:v>Amazonas</c:v>
                </c:pt>
                <c:pt idx="8">
                  <c:v>La Libertad</c:v>
                </c:pt>
                <c:pt idx="9">
                  <c:v>Cajamarca</c:v>
                </c:pt>
                <c:pt idx="10">
                  <c:v>Huánuco</c:v>
                </c:pt>
                <c:pt idx="11">
                  <c:v>Apurímac</c:v>
                </c:pt>
                <c:pt idx="12">
                  <c:v>Cusco</c:v>
                </c:pt>
                <c:pt idx="13">
                  <c:v>Puno</c:v>
                </c:pt>
                <c:pt idx="14">
                  <c:v>San Martín</c:v>
                </c:pt>
                <c:pt idx="15">
                  <c:v>Ica</c:v>
                </c:pt>
                <c:pt idx="16">
                  <c:v>Huancavelica</c:v>
                </c:pt>
                <c:pt idx="17">
                  <c:v>Pasco</c:v>
                </c:pt>
                <c:pt idx="18">
                  <c:v>Arequipa</c:v>
                </c:pt>
                <c:pt idx="19">
                  <c:v>Ucayali</c:v>
                </c:pt>
                <c:pt idx="20">
                  <c:v>Madre de Dios</c:v>
                </c:pt>
              </c:strCache>
            </c:strRef>
          </c:cat>
          <c:val>
            <c:numRef>
              <c:f>'JUNTOS Dpto_sem'!$J$7:$J$27</c:f>
              <c:numCache>
                <c:formatCode>#,##0.0</c:formatCode>
                <c:ptCount val="21"/>
                <c:pt idx="0">
                  <c:v>0.50730707636103034</c:v>
                </c:pt>
                <c:pt idx="1">
                  <c:v>52.682791509803792</c:v>
                </c:pt>
                <c:pt idx="2">
                  <c:v>28.730754630807496</c:v>
                </c:pt>
                <c:pt idx="3">
                  <c:v>20.400593279071472</c:v>
                </c:pt>
                <c:pt idx="4">
                  <c:v>32.545425924570736</c:v>
                </c:pt>
                <c:pt idx="5">
                  <c:v>41.464161029649404</c:v>
                </c:pt>
                <c:pt idx="6">
                  <c:v>14.205529134633252</c:v>
                </c:pt>
                <c:pt idx="7">
                  <c:v>23.583058171574521</c:v>
                </c:pt>
                <c:pt idx="8">
                  <c:v>44.285497897340974</c:v>
                </c:pt>
                <c:pt idx="9">
                  <c:v>73.649306251129019</c:v>
                </c:pt>
                <c:pt idx="10">
                  <c:v>38.127484606528014</c:v>
                </c:pt>
                <c:pt idx="11">
                  <c:v>28.676735922512307</c:v>
                </c:pt>
                <c:pt idx="12">
                  <c:v>41.646865662743949</c:v>
                </c:pt>
                <c:pt idx="13">
                  <c:v>38.491836216431693</c:v>
                </c:pt>
                <c:pt idx="14">
                  <c:v>17.191751273796399</c:v>
                </c:pt>
                <c:pt idx="15">
                  <c:v>3.2353979768231511E-2</c:v>
                </c:pt>
                <c:pt idx="16">
                  <c:v>30.07496019258906</c:v>
                </c:pt>
                <c:pt idx="17">
                  <c:v>7.7790322654764168</c:v>
                </c:pt>
                <c:pt idx="18">
                  <c:v>0.14841403346508741</c:v>
                </c:pt>
                <c:pt idx="19">
                  <c:v>1.0302025810815394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575728"/>
        <c:axId val="300012640"/>
      </c:barChart>
      <c:lineChart>
        <c:grouping val="standard"/>
        <c:varyColors val="0"/>
        <c:ser>
          <c:idx val="1"/>
          <c:order val="1"/>
          <c:tx>
            <c:strRef>
              <c:f>'JUNTOS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'JUNTOS Dpto_sem'!$I$7:$I$27</c:f>
              <c:strCache>
                <c:ptCount val="21"/>
                <c:pt idx="0">
                  <c:v>Lambayeque</c:v>
                </c:pt>
                <c:pt idx="1">
                  <c:v>Piura</c:v>
                </c:pt>
                <c:pt idx="2">
                  <c:v>Ancash</c:v>
                </c:pt>
                <c:pt idx="3">
                  <c:v>Junín</c:v>
                </c:pt>
                <c:pt idx="4">
                  <c:v>Ayacucho</c:v>
                </c:pt>
                <c:pt idx="5">
                  <c:v>Loreto</c:v>
                </c:pt>
                <c:pt idx="6">
                  <c:v>Lima</c:v>
                </c:pt>
                <c:pt idx="7">
                  <c:v>Amazonas</c:v>
                </c:pt>
                <c:pt idx="8">
                  <c:v>La Libertad</c:v>
                </c:pt>
                <c:pt idx="9">
                  <c:v>Cajamarca</c:v>
                </c:pt>
                <c:pt idx="10">
                  <c:v>Huánuco</c:v>
                </c:pt>
                <c:pt idx="11">
                  <c:v>Apurímac</c:v>
                </c:pt>
                <c:pt idx="12">
                  <c:v>Cusco</c:v>
                </c:pt>
                <c:pt idx="13">
                  <c:v>Puno</c:v>
                </c:pt>
                <c:pt idx="14">
                  <c:v>San Martín</c:v>
                </c:pt>
                <c:pt idx="15">
                  <c:v>Ica</c:v>
                </c:pt>
                <c:pt idx="16">
                  <c:v>Huancavelica</c:v>
                </c:pt>
                <c:pt idx="17">
                  <c:v>Pasco</c:v>
                </c:pt>
                <c:pt idx="18">
                  <c:v>Arequipa</c:v>
                </c:pt>
                <c:pt idx="19">
                  <c:v>Ucayali</c:v>
                </c:pt>
                <c:pt idx="20">
                  <c:v>Madre de Dios</c:v>
                </c:pt>
              </c:strCache>
            </c:strRef>
          </c:cat>
          <c:val>
            <c:numRef>
              <c:f>'JUNTOS Dpto_sem'!$K$7:$K$27</c:f>
              <c:numCache>
                <c:formatCode>0%</c:formatCode>
                <c:ptCount val="21"/>
                <c:pt idx="0">
                  <c:v>0.61590012232971647</c:v>
                </c:pt>
                <c:pt idx="1">
                  <c:v>0.50704807612836633</c:v>
                </c:pt>
                <c:pt idx="2">
                  <c:v>0.50648619597478506</c:v>
                </c:pt>
                <c:pt idx="3">
                  <c:v>0.50085615135038608</c:v>
                </c:pt>
                <c:pt idx="4">
                  <c:v>0.4987092712490388</c:v>
                </c:pt>
                <c:pt idx="5">
                  <c:v>0.49183138928767545</c:v>
                </c:pt>
                <c:pt idx="6">
                  <c:v>0.48833201980636814</c:v>
                </c:pt>
                <c:pt idx="7">
                  <c:v>0.48447896527838485</c:v>
                </c:pt>
                <c:pt idx="8">
                  <c:v>0.48020545012301324</c:v>
                </c:pt>
                <c:pt idx="9">
                  <c:v>0.47882520252175198</c:v>
                </c:pt>
                <c:pt idx="10">
                  <c:v>0.47240852588145582</c:v>
                </c:pt>
                <c:pt idx="11">
                  <c:v>0.46986768053160721</c:v>
                </c:pt>
                <c:pt idx="12">
                  <c:v>0.46799959607127573</c:v>
                </c:pt>
                <c:pt idx="13">
                  <c:v>0.46755959547385628</c:v>
                </c:pt>
                <c:pt idx="14">
                  <c:v>0.4644153543847136</c:v>
                </c:pt>
                <c:pt idx="15">
                  <c:v>0.4561395709605458</c:v>
                </c:pt>
                <c:pt idx="16">
                  <c:v>0.45114501344877528</c:v>
                </c:pt>
                <c:pt idx="17">
                  <c:v>0.43280684929584562</c:v>
                </c:pt>
                <c:pt idx="18">
                  <c:v>0.36949889201914893</c:v>
                </c:pt>
                <c:pt idx="19">
                  <c:v>0.33743909884187445</c:v>
                </c:pt>
                <c:pt idx="2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016952"/>
        <c:axId val="300016560"/>
      </c:lineChart>
      <c:catAx>
        <c:axId val="29957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0012640"/>
        <c:crosses val="autoZero"/>
        <c:auto val="1"/>
        <c:lblAlgn val="ctr"/>
        <c:lblOffset val="100"/>
        <c:noMultiLvlLbl val="0"/>
      </c:catAx>
      <c:valAx>
        <c:axId val="3000126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95757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00165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0016952"/>
        <c:crosses val="max"/>
        <c:crossBetween val="between"/>
      </c:valAx>
      <c:catAx>
        <c:axId val="300016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00165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'PTCD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'PTCD Dpto_sem'!$I$7:$I$28</c:f>
              <c:strCache>
                <c:ptCount val="22"/>
                <c:pt idx="0">
                  <c:v>Moquegua</c:v>
                </c:pt>
                <c:pt idx="1">
                  <c:v>Amazonas</c:v>
                </c:pt>
                <c:pt idx="2">
                  <c:v>Ucayali</c:v>
                </c:pt>
                <c:pt idx="3">
                  <c:v>Apurímac</c:v>
                </c:pt>
                <c:pt idx="4">
                  <c:v>Huánuco</c:v>
                </c:pt>
                <c:pt idx="5">
                  <c:v>Ayacucho</c:v>
                </c:pt>
                <c:pt idx="6">
                  <c:v>Junín</c:v>
                </c:pt>
                <c:pt idx="7">
                  <c:v>San Martín</c:v>
                </c:pt>
                <c:pt idx="8">
                  <c:v>Piura</c:v>
                </c:pt>
                <c:pt idx="9">
                  <c:v>Provincia Constitucional del Callao</c:v>
                </c:pt>
                <c:pt idx="10">
                  <c:v>Madre de Dios</c:v>
                </c:pt>
                <c:pt idx="11">
                  <c:v>Arequipa</c:v>
                </c:pt>
                <c:pt idx="12">
                  <c:v>Lima</c:v>
                </c:pt>
                <c:pt idx="13">
                  <c:v>Tacna</c:v>
                </c:pt>
                <c:pt idx="14">
                  <c:v>Ancash</c:v>
                </c:pt>
                <c:pt idx="15">
                  <c:v>La Libertad</c:v>
                </c:pt>
                <c:pt idx="16">
                  <c:v>Lambayeque</c:v>
                </c:pt>
                <c:pt idx="17">
                  <c:v>Cusco</c:v>
                </c:pt>
                <c:pt idx="18">
                  <c:v>Huancavelica</c:v>
                </c:pt>
                <c:pt idx="19">
                  <c:v>Loreto</c:v>
                </c:pt>
                <c:pt idx="20">
                  <c:v>Puno</c:v>
                </c:pt>
                <c:pt idx="21">
                  <c:v>Tumbes</c:v>
                </c:pt>
              </c:strCache>
            </c:strRef>
          </c:cat>
          <c:val>
            <c:numRef>
              <c:f>'PTCD Dpto_sem'!$J$7:$J$28</c:f>
              <c:numCache>
                <c:formatCode>#,##0.0</c:formatCode>
                <c:ptCount val="22"/>
                <c:pt idx="0">
                  <c:v>1.4266871330401045</c:v>
                </c:pt>
                <c:pt idx="1">
                  <c:v>0.2669061343985959</c:v>
                </c:pt>
                <c:pt idx="2">
                  <c:v>0.41564203941379674</c:v>
                </c:pt>
                <c:pt idx="3">
                  <c:v>0.20569341132068075</c:v>
                </c:pt>
                <c:pt idx="4">
                  <c:v>0.24070710473461077</c:v>
                </c:pt>
                <c:pt idx="5">
                  <c:v>0.33472614676793455</c:v>
                </c:pt>
                <c:pt idx="6">
                  <c:v>0.17836986546171829</c:v>
                </c:pt>
                <c:pt idx="7">
                  <c:v>0.43398632961907424</c:v>
                </c:pt>
                <c:pt idx="8">
                  <c:v>0.16994806670118123</c:v>
                </c:pt>
                <c:pt idx="9">
                  <c:v>0.45720551147678634</c:v>
                </c:pt>
                <c:pt idx="10">
                  <c:v>2.3683000064920634E-2</c:v>
                </c:pt>
                <c:pt idx="11">
                  <c:v>0.27788453394896351</c:v>
                </c:pt>
                <c:pt idx="12">
                  <c:v>3.6375094983486633</c:v>
                </c:pt>
                <c:pt idx="13">
                  <c:v>0.1852662144228816</c:v>
                </c:pt>
                <c:pt idx="14">
                  <c:v>0.14613929734332487</c:v>
                </c:pt>
                <c:pt idx="15">
                  <c:v>0.23762247047852725</c:v>
                </c:pt>
                <c:pt idx="16">
                  <c:v>7.7484520967118442E-2</c:v>
                </c:pt>
                <c:pt idx="17">
                  <c:v>8.5195182589814067E-2</c:v>
                </c:pt>
                <c:pt idx="18">
                  <c:v>0.24377300590276718</c:v>
                </c:pt>
                <c:pt idx="19">
                  <c:v>2.4280000012367964E-2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0009896"/>
        <c:axId val="300011464"/>
      </c:barChart>
      <c:lineChart>
        <c:grouping val="standard"/>
        <c:varyColors val="0"/>
        <c:ser>
          <c:idx val="1"/>
          <c:order val="1"/>
          <c:tx>
            <c:strRef>
              <c:f>'PTCD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'PTCD Dpto_sem'!$I$7:$I$28</c:f>
              <c:strCache>
                <c:ptCount val="22"/>
                <c:pt idx="0">
                  <c:v>Moquegua</c:v>
                </c:pt>
                <c:pt idx="1">
                  <c:v>Amazonas</c:v>
                </c:pt>
                <c:pt idx="2">
                  <c:v>Ucayali</c:v>
                </c:pt>
                <c:pt idx="3">
                  <c:v>Apurímac</c:v>
                </c:pt>
                <c:pt idx="4">
                  <c:v>Huánuco</c:v>
                </c:pt>
                <c:pt idx="5">
                  <c:v>Ayacucho</c:v>
                </c:pt>
                <c:pt idx="6">
                  <c:v>Junín</c:v>
                </c:pt>
                <c:pt idx="7">
                  <c:v>San Martín</c:v>
                </c:pt>
                <c:pt idx="8">
                  <c:v>Piura</c:v>
                </c:pt>
                <c:pt idx="9">
                  <c:v>Provincia Constitucional del Callao</c:v>
                </c:pt>
                <c:pt idx="10">
                  <c:v>Madre de Dios</c:v>
                </c:pt>
                <c:pt idx="11">
                  <c:v>Arequipa</c:v>
                </c:pt>
                <c:pt idx="12">
                  <c:v>Lima</c:v>
                </c:pt>
                <c:pt idx="13">
                  <c:v>Tacna</c:v>
                </c:pt>
                <c:pt idx="14">
                  <c:v>Ancash</c:v>
                </c:pt>
                <c:pt idx="15">
                  <c:v>La Libertad</c:v>
                </c:pt>
                <c:pt idx="16">
                  <c:v>Lambayeque</c:v>
                </c:pt>
                <c:pt idx="17">
                  <c:v>Cusco</c:v>
                </c:pt>
                <c:pt idx="18">
                  <c:v>Huancavelica</c:v>
                </c:pt>
                <c:pt idx="19">
                  <c:v>Loreto</c:v>
                </c:pt>
                <c:pt idx="20">
                  <c:v>Puno</c:v>
                </c:pt>
                <c:pt idx="21">
                  <c:v>Tumbes</c:v>
                </c:pt>
              </c:strCache>
            </c:strRef>
          </c:cat>
          <c:val>
            <c:numRef>
              <c:f>'PTCD Dpto_sem'!$K$7:$K$28</c:f>
              <c:numCache>
                <c:formatCode>0%</c:formatCode>
                <c:ptCount val="22"/>
                <c:pt idx="0">
                  <c:v>0.4662790722051452</c:v>
                </c:pt>
                <c:pt idx="1">
                  <c:v>0.46380869486398135</c:v>
                </c:pt>
                <c:pt idx="2">
                  <c:v>0.42037291621285622</c:v>
                </c:pt>
                <c:pt idx="3">
                  <c:v>0.33595487463872781</c:v>
                </c:pt>
                <c:pt idx="4">
                  <c:v>0.30922840954996933</c:v>
                </c:pt>
                <c:pt idx="5">
                  <c:v>0.26680632726212455</c:v>
                </c:pt>
                <c:pt idx="6">
                  <c:v>0.2426381638298121</c:v>
                </c:pt>
                <c:pt idx="7">
                  <c:v>0.24255154920378785</c:v>
                </c:pt>
                <c:pt idx="8">
                  <c:v>0.24161869548757378</c:v>
                </c:pt>
                <c:pt idx="9">
                  <c:v>0.22101594151404069</c:v>
                </c:pt>
                <c:pt idx="10">
                  <c:v>0.21599708208236248</c:v>
                </c:pt>
                <c:pt idx="11">
                  <c:v>0.19972668763635465</c:v>
                </c:pt>
                <c:pt idx="12">
                  <c:v>0.19496989690601207</c:v>
                </c:pt>
                <c:pt idx="13">
                  <c:v>0.19436176178933723</c:v>
                </c:pt>
                <c:pt idx="14">
                  <c:v>0.18246747726115783</c:v>
                </c:pt>
                <c:pt idx="15">
                  <c:v>0.18057859516034883</c:v>
                </c:pt>
                <c:pt idx="16">
                  <c:v>0.15026659898558206</c:v>
                </c:pt>
                <c:pt idx="17">
                  <c:v>9.2162880696208829E-2</c:v>
                </c:pt>
                <c:pt idx="18">
                  <c:v>6.0943251475691795E-2</c:v>
                </c:pt>
                <c:pt idx="19">
                  <c:v>3.3807586395047447E-2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014600"/>
        <c:axId val="300015384"/>
      </c:lineChart>
      <c:catAx>
        <c:axId val="300009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0011464"/>
        <c:crosses val="autoZero"/>
        <c:auto val="1"/>
        <c:lblAlgn val="ctr"/>
        <c:lblOffset val="100"/>
        <c:noMultiLvlLbl val="0"/>
      </c:catAx>
      <c:valAx>
        <c:axId val="3000114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00098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00153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0014600"/>
        <c:crosses val="max"/>
        <c:crossBetween val="between"/>
      </c:valAx>
      <c:catAx>
        <c:axId val="300014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00153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'CDB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'CDB Dpto_sem'!$I$7:$I$28</c:f>
              <c:strCache>
                <c:ptCount val="22"/>
                <c:pt idx="0">
                  <c:v>San Martín</c:v>
                </c:pt>
                <c:pt idx="1">
                  <c:v>La Libertad</c:v>
                </c:pt>
                <c:pt idx="2">
                  <c:v>Lambayeque</c:v>
                </c:pt>
                <c:pt idx="3">
                  <c:v>Puno</c:v>
                </c:pt>
                <c:pt idx="4">
                  <c:v>Ancash</c:v>
                </c:pt>
                <c:pt idx="5">
                  <c:v>Huánuco</c:v>
                </c:pt>
                <c:pt idx="6">
                  <c:v>Madre de Dios</c:v>
                </c:pt>
                <c:pt idx="7">
                  <c:v>Apurímac</c:v>
                </c:pt>
                <c:pt idx="8">
                  <c:v>Amazonas</c:v>
                </c:pt>
                <c:pt idx="9">
                  <c:v>Arequipa</c:v>
                </c:pt>
                <c:pt idx="10">
                  <c:v>Junín</c:v>
                </c:pt>
                <c:pt idx="11">
                  <c:v>Huancavelica</c:v>
                </c:pt>
                <c:pt idx="12">
                  <c:v>Ayacucho</c:v>
                </c:pt>
                <c:pt idx="13">
                  <c:v>Loreto</c:v>
                </c:pt>
                <c:pt idx="14">
                  <c:v>Tumbes</c:v>
                </c:pt>
                <c:pt idx="15">
                  <c:v>Pasco</c:v>
                </c:pt>
                <c:pt idx="16">
                  <c:v>Piura</c:v>
                </c:pt>
                <c:pt idx="17">
                  <c:v>Lima</c:v>
                </c:pt>
                <c:pt idx="18">
                  <c:v>Ucayali</c:v>
                </c:pt>
                <c:pt idx="19">
                  <c:v>Cusco</c:v>
                </c:pt>
                <c:pt idx="20">
                  <c:v>Ica</c:v>
                </c:pt>
                <c:pt idx="21">
                  <c:v>Cajamarca</c:v>
                </c:pt>
              </c:strCache>
            </c:strRef>
          </c:cat>
          <c:val>
            <c:numRef>
              <c:f>'CDB Dpto_sem'!$J$7:$J$28</c:f>
              <c:numCache>
                <c:formatCode>#,##0.0</c:formatCode>
                <c:ptCount val="22"/>
                <c:pt idx="0">
                  <c:v>1.0298950616324873</c:v>
                </c:pt>
                <c:pt idx="1">
                  <c:v>0.26735270946664969</c:v>
                </c:pt>
                <c:pt idx="2">
                  <c:v>0.42499228150700219</c:v>
                </c:pt>
                <c:pt idx="3">
                  <c:v>0.54399497501799488</c:v>
                </c:pt>
                <c:pt idx="4">
                  <c:v>0.8361436703507934</c:v>
                </c:pt>
                <c:pt idx="5">
                  <c:v>0.56564188957418082</c:v>
                </c:pt>
                <c:pt idx="6">
                  <c:v>1.9032604637613986</c:v>
                </c:pt>
                <c:pt idx="7">
                  <c:v>0.18543688228237443</c:v>
                </c:pt>
                <c:pt idx="8">
                  <c:v>0.69443889719514118</c:v>
                </c:pt>
                <c:pt idx="9">
                  <c:v>0.37357922199225868</c:v>
                </c:pt>
                <c:pt idx="10">
                  <c:v>0.89689444011310115</c:v>
                </c:pt>
                <c:pt idx="11">
                  <c:v>0.61060722375987098</c:v>
                </c:pt>
                <c:pt idx="12">
                  <c:v>0.14265840427106014</c:v>
                </c:pt>
                <c:pt idx="13">
                  <c:v>2.4639459063873801</c:v>
                </c:pt>
                <c:pt idx="14">
                  <c:v>0.60829090198967606</c:v>
                </c:pt>
                <c:pt idx="15">
                  <c:v>0.84346317524614278</c:v>
                </c:pt>
                <c:pt idx="16">
                  <c:v>0.55845603594571003</c:v>
                </c:pt>
                <c:pt idx="17">
                  <c:v>4.5344374911392151</c:v>
                </c:pt>
                <c:pt idx="18">
                  <c:v>0.99890035506541608</c:v>
                </c:pt>
                <c:pt idx="19">
                  <c:v>1.9348119864516775</c:v>
                </c:pt>
                <c:pt idx="20">
                  <c:v>0.68427484225685475</c:v>
                </c:pt>
                <c:pt idx="21">
                  <c:v>0.56666495561876218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0014208"/>
        <c:axId val="300010288"/>
      </c:barChart>
      <c:lineChart>
        <c:grouping val="standard"/>
        <c:varyColors val="0"/>
        <c:ser>
          <c:idx val="1"/>
          <c:order val="1"/>
          <c:tx>
            <c:strRef>
              <c:f>'CDB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'CDB Dpto_sem'!$I$7:$I$28</c:f>
              <c:strCache>
                <c:ptCount val="22"/>
                <c:pt idx="0">
                  <c:v>San Martín</c:v>
                </c:pt>
                <c:pt idx="1">
                  <c:v>La Libertad</c:v>
                </c:pt>
                <c:pt idx="2">
                  <c:v>Lambayeque</c:v>
                </c:pt>
                <c:pt idx="3">
                  <c:v>Puno</c:v>
                </c:pt>
                <c:pt idx="4">
                  <c:v>Ancash</c:v>
                </c:pt>
                <c:pt idx="5">
                  <c:v>Huánuco</c:v>
                </c:pt>
                <c:pt idx="6">
                  <c:v>Madre de Dios</c:v>
                </c:pt>
                <c:pt idx="7">
                  <c:v>Apurímac</c:v>
                </c:pt>
                <c:pt idx="8">
                  <c:v>Amazonas</c:v>
                </c:pt>
                <c:pt idx="9">
                  <c:v>Arequipa</c:v>
                </c:pt>
                <c:pt idx="10">
                  <c:v>Junín</c:v>
                </c:pt>
                <c:pt idx="11">
                  <c:v>Huancavelica</c:v>
                </c:pt>
                <c:pt idx="12">
                  <c:v>Ayacucho</c:v>
                </c:pt>
                <c:pt idx="13">
                  <c:v>Loreto</c:v>
                </c:pt>
                <c:pt idx="14">
                  <c:v>Tumbes</c:v>
                </c:pt>
                <c:pt idx="15">
                  <c:v>Pasco</c:v>
                </c:pt>
                <c:pt idx="16">
                  <c:v>Piura</c:v>
                </c:pt>
                <c:pt idx="17">
                  <c:v>Lima</c:v>
                </c:pt>
                <c:pt idx="18">
                  <c:v>Ucayali</c:v>
                </c:pt>
                <c:pt idx="19">
                  <c:v>Cusco</c:v>
                </c:pt>
                <c:pt idx="20">
                  <c:v>Ica</c:v>
                </c:pt>
                <c:pt idx="21">
                  <c:v>Cajamarca</c:v>
                </c:pt>
              </c:strCache>
            </c:strRef>
          </c:cat>
          <c:val>
            <c:numRef>
              <c:f>'CDB Dpto_sem'!$K$7:$K$28</c:f>
              <c:numCache>
                <c:formatCode>0%</c:formatCode>
                <c:ptCount val="22"/>
                <c:pt idx="0">
                  <c:v>0.53101251803047889</c:v>
                </c:pt>
                <c:pt idx="1">
                  <c:v>0.51729833012460635</c:v>
                </c:pt>
                <c:pt idx="2">
                  <c:v>0.47533979752058508</c:v>
                </c:pt>
                <c:pt idx="3">
                  <c:v>0.47429123757850722</c:v>
                </c:pt>
                <c:pt idx="4">
                  <c:v>0.45941101669023399</c:v>
                </c:pt>
                <c:pt idx="5">
                  <c:v>0.44314125144772581</c:v>
                </c:pt>
                <c:pt idx="6">
                  <c:v>0.44165610760950752</c:v>
                </c:pt>
                <c:pt idx="7">
                  <c:v>0.43974692850761088</c:v>
                </c:pt>
                <c:pt idx="8">
                  <c:v>0.43900398785672046</c:v>
                </c:pt>
                <c:pt idx="9">
                  <c:v>0.43325488307760129</c:v>
                </c:pt>
                <c:pt idx="10">
                  <c:v>0.43257976181347069</c:v>
                </c:pt>
                <c:pt idx="11">
                  <c:v>0.42433188932467752</c:v>
                </c:pt>
                <c:pt idx="12">
                  <c:v>0.42087836187523997</c:v>
                </c:pt>
                <c:pt idx="13">
                  <c:v>0.41466734607869554</c:v>
                </c:pt>
                <c:pt idx="14">
                  <c:v>0.3987354737567933</c:v>
                </c:pt>
                <c:pt idx="15">
                  <c:v>0.36904376312706494</c:v>
                </c:pt>
                <c:pt idx="16">
                  <c:v>0.32673743860141274</c:v>
                </c:pt>
                <c:pt idx="17">
                  <c:v>0.29929205783892743</c:v>
                </c:pt>
                <c:pt idx="18">
                  <c:v>0.29165527376882072</c:v>
                </c:pt>
                <c:pt idx="19">
                  <c:v>0.25967183503447366</c:v>
                </c:pt>
                <c:pt idx="20">
                  <c:v>0.23957986805881865</c:v>
                </c:pt>
                <c:pt idx="21">
                  <c:v>0.21128210930480351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014992"/>
        <c:axId val="300010680"/>
      </c:lineChart>
      <c:catAx>
        <c:axId val="30001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0010288"/>
        <c:crosses val="autoZero"/>
        <c:auto val="1"/>
        <c:lblAlgn val="ctr"/>
        <c:lblOffset val="100"/>
        <c:noMultiLvlLbl val="0"/>
      </c:catAx>
      <c:valAx>
        <c:axId val="3000102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00142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00106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0014992"/>
        <c:crosses val="max"/>
        <c:crossBetween val="between"/>
      </c:valAx>
      <c:catAx>
        <c:axId val="300014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001068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'PPF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'PPF Dpto_sem'!$I$7:$I$30</c:f>
              <c:strCache>
                <c:ptCount val="24"/>
                <c:pt idx="0">
                  <c:v>Ancash</c:v>
                </c:pt>
                <c:pt idx="1">
                  <c:v>Loreto</c:v>
                </c:pt>
                <c:pt idx="2">
                  <c:v>Cajamarca</c:v>
                </c:pt>
                <c:pt idx="3">
                  <c:v>Junín</c:v>
                </c:pt>
                <c:pt idx="4">
                  <c:v>Apurímac</c:v>
                </c:pt>
                <c:pt idx="5">
                  <c:v>Arequipa</c:v>
                </c:pt>
                <c:pt idx="6">
                  <c:v>Moquegua</c:v>
                </c:pt>
                <c:pt idx="7">
                  <c:v>Madre de Dios</c:v>
                </c:pt>
                <c:pt idx="8">
                  <c:v>Cusco</c:v>
                </c:pt>
                <c:pt idx="9">
                  <c:v>Ayacucho</c:v>
                </c:pt>
                <c:pt idx="10">
                  <c:v>Huánuco</c:v>
                </c:pt>
                <c:pt idx="11">
                  <c:v>Tacna</c:v>
                </c:pt>
                <c:pt idx="12">
                  <c:v>Puno</c:v>
                </c:pt>
                <c:pt idx="13">
                  <c:v>Ica</c:v>
                </c:pt>
                <c:pt idx="14">
                  <c:v>La Libertad</c:v>
                </c:pt>
                <c:pt idx="15">
                  <c:v>Pasco</c:v>
                </c:pt>
                <c:pt idx="16">
                  <c:v>Lima</c:v>
                </c:pt>
                <c:pt idx="17">
                  <c:v>Huancavelica</c:v>
                </c:pt>
                <c:pt idx="18">
                  <c:v>Piura</c:v>
                </c:pt>
                <c:pt idx="19">
                  <c:v>Tumbes</c:v>
                </c:pt>
                <c:pt idx="20">
                  <c:v>San Martín</c:v>
                </c:pt>
                <c:pt idx="21">
                  <c:v>Amazonas</c:v>
                </c:pt>
                <c:pt idx="22">
                  <c:v>Ucayali</c:v>
                </c:pt>
                <c:pt idx="23">
                  <c:v>Lambayeque</c:v>
                </c:pt>
              </c:strCache>
            </c:strRef>
          </c:cat>
          <c:val>
            <c:numRef>
              <c:f>'PPF Dpto_sem'!$J$7:$J$30</c:f>
              <c:numCache>
                <c:formatCode>#,##0.0</c:formatCode>
                <c:ptCount val="24"/>
                <c:pt idx="0">
                  <c:v>0.63274990869103931</c:v>
                </c:pt>
                <c:pt idx="1">
                  <c:v>0.39396846896852367</c:v>
                </c:pt>
                <c:pt idx="2">
                  <c:v>0.61160811259378534</c:v>
                </c:pt>
                <c:pt idx="3">
                  <c:v>0.58486989161292513</c:v>
                </c:pt>
                <c:pt idx="4">
                  <c:v>0.55474890250479802</c:v>
                </c:pt>
                <c:pt idx="5">
                  <c:v>1.0103083341273305</c:v>
                </c:pt>
                <c:pt idx="6">
                  <c:v>0.2300082592103081</c:v>
                </c:pt>
                <c:pt idx="7">
                  <c:v>0.2835984999401262</c:v>
                </c:pt>
                <c:pt idx="8">
                  <c:v>0.75729812918166317</c:v>
                </c:pt>
                <c:pt idx="9">
                  <c:v>0.82769133296460495</c:v>
                </c:pt>
                <c:pt idx="10">
                  <c:v>0.62283902370472788</c:v>
                </c:pt>
                <c:pt idx="11">
                  <c:v>0.34286241258269001</c:v>
                </c:pt>
                <c:pt idx="12">
                  <c:v>0.78263783547299681</c:v>
                </c:pt>
                <c:pt idx="13">
                  <c:v>0.6727538777886366</c:v>
                </c:pt>
                <c:pt idx="14">
                  <c:v>0.89330072725351783</c:v>
                </c:pt>
                <c:pt idx="15">
                  <c:v>0.34137059665408742</c:v>
                </c:pt>
                <c:pt idx="16">
                  <c:v>7.6593835183448391</c:v>
                </c:pt>
                <c:pt idx="17">
                  <c:v>0.30222828317528183</c:v>
                </c:pt>
                <c:pt idx="18">
                  <c:v>0.83008517571579432</c:v>
                </c:pt>
                <c:pt idx="19">
                  <c:v>0.29340712762859766</c:v>
                </c:pt>
                <c:pt idx="20">
                  <c:v>0.60245636562831351</c:v>
                </c:pt>
                <c:pt idx="21">
                  <c:v>0.38179014323714</c:v>
                </c:pt>
                <c:pt idx="22">
                  <c:v>0.45258078671076873</c:v>
                </c:pt>
                <c:pt idx="23">
                  <c:v>0.85535822195697619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0012248"/>
        <c:axId val="300013424"/>
      </c:barChart>
      <c:lineChart>
        <c:grouping val="standard"/>
        <c:varyColors val="0"/>
        <c:ser>
          <c:idx val="1"/>
          <c:order val="1"/>
          <c:tx>
            <c:strRef>
              <c:f>'PPF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'PPF Dpto_sem'!$I$7:$I$30</c:f>
              <c:strCache>
                <c:ptCount val="24"/>
                <c:pt idx="0">
                  <c:v>Ancash</c:v>
                </c:pt>
                <c:pt idx="1">
                  <c:v>Loreto</c:v>
                </c:pt>
                <c:pt idx="2">
                  <c:v>Cajamarca</c:v>
                </c:pt>
                <c:pt idx="3">
                  <c:v>Junín</c:v>
                </c:pt>
                <c:pt idx="4">
                  <c:v>Apurímac</c:v>
                </c:pt>
                <c:pt idx="5">
                  <c:v>Arequipa</c:v>
                </c:pt>
                <c:pt idx="6">
                  <c:v>Moquegua</c:v>
                </c:pt>
                <c:pt idx="7">
                  <c:v>Madre de Dios</c:v>
                </c:pt>
                <c:pt idx="8">
                  <c:v>Cusco</c:v>
                </c:pt>
                <c:pt idx="9">
                  <c:v>Ayacucho</c:v>
                </c:pt>
                <c:pt idx="10">
                  <c:v>Huánuco</c:v>
                </c:pt>
                <c:pt idx="11">
                  <c:v>Tacna</c:v>
                </c:pt>
                <c:pt idx="12">
                  <c:v>Puno</c:v>
                </c:pt>
                <c:pt idx="13">
                  <c:v>Ica</c:v>
                </c:pt>
                <c:pt idx="14">
                  <c:v>La Libertad</c:v>
                </c:pt>
                <c:pt idx="15">
                  <c:v>Pasco</c:v>
                </c:pt>
                <c:pt idx="16">
                  <c:v>Lima</c:v>
                </c:pt>
                <c:pt idx="17">
                  <c:v>Huancavelica</c:v>
                </c:pt>
                <c:pt idx="18">
                  <c:v>Piura</c:v>
                </c:pt>
                <c:pt idx="19">
                  <c:v>Tumbes</c:v>
                </c:pt>
                <c:pt idx="20">
                  <c:v>San Martín</c:v>
                </c:pt>
                <c:pt idx="21">
                  <c:v>Amazonas</c:v>
                </c:pt>
                <c:pt idx="22">
                  <c:v>Ucayali</c:v>
                </c:pt>
                <c:pt idx="23">
                  <c:v>Lambayeque</c:v>
                </c:pt>
              </c:strCache>
            </c:strRef>
          </c:cat>
          <c:val>
            <c:numRef>
              <c:f>'PPF Dpto_sem'!$K$7:$K$30</c:f>
              <c:numCache>
                <c:formatCode>0%</c:formatCode>
                <c:ptCount val="24"/>
                <c:pt idx="0">
                  <c:v>0.48160677339097602</c:v>
                </c:pt>
                <c:pt idx="1">
                  <c:v>0.45796654596832065</c:v>
                </c:pt>
                <c:pt idx="2">
                  <c:v>0.44558007519521947</c:v>
                </c:pt>
                <c:pt idx="3">
                  <c:v>0.43745793980505621</c:v>
                </c:pt>
                <c:pt idx="4">
                  <c:v>0.43175119135919826</c:v>
                </c:pt>
                <c:pt idx="5">
                  <c:v>0.43069827885270157</c:v>
                </c:pt>
                <c:pt idx="6">
                  <c:v>0.43032334684183582</c:v>
                </c:pt>
                <c:pt idx="7">
                  <c:v>0.42952028561148847</c:v>
                </c:pt>
                <c:pt idx="8">
                  <c:v>0.42757062678048813</c:v>
                </c:pt>
                <c:pt idx="9">
                  <c:v>0.42714019136855302</c:v>
                </c:pt>
                <c:pt idx="10">
                  <c:v>0.42660411639283752</c:v>
                </c:pt>
                <c:pt idx="11">
                  <c:v>0.4241866237064415</c:v>
                </c:pt>
                <c:pt idx="12">
                  <c:v>0.42131235494092001</c:v>
                </c:pt>
                <c:pt idx="13">
                  <c:v>0.42109175759565448</c:v>
                </c:pt>
                <c:pt idx="14">
                  <c:v>0.42015457576957782</c:v>
                </c:pt>
                <c:pt idx="15">
                  <c:v>0.40759938228460091</c:v>
                </c:pt>
                <c:pt idx="16">
                  <c:v>0.40756481591512467</c:v>
                </c:pt>
                <c:pt idx="17">
                  <c:v>0.40368853332026366</c:v>
                </c:pt>
                <c:pt idx="18">
                  <c:v>0.39258477576051681</c:v>
                </c:pt>
                <c:pt idx="19">
                  <c:v>0.38173832126207058</c:v>
                </c:pt>
                <c:pt idx="20">
                  <c:v>0.37990666270756129</c:v>
                </c:pt>
                <c:pt idx="21">
                  <c:v>0.37843268842542949</c:v>
                </c:pt>
                <c:pt idx="22">
                  <c:v>0.36926259120648464</c:v>
                </c:pt>
                <c:pt idx="23">
                  <c:v>0.32943081709572036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933816"/>
        <c:axId val="302928720"/>
      </c:lineChart>
      <c:catAx>
        <c:axId val="300012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0013424"/>
        <c:crosses val="autoZero"/>
        <c:auto val="1"/>
        <c:lblAlgn val="ctr"/>
        <c:lblOffset val="100"/>
        <c:noMultiLvlLbl val="0"/>
      </c:catAx>
      <c:valAx>
        <c:axId val="3000134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00122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29287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2933816"/>
        <c:crosses val="max"/>
        <c:crossBetween val="between"/>
      </c:valAx>
      <c:catAx>
        <c:axId val="302933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292872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'BFH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'BFH Dpto_sem'!$I$7:$I$8</c:f>
              <c:strCache>
                <c:ptCount val="2"/>
                <c:pt idx="0">
                  <c:v>Lima</c:v>
                </c:pt>
                <c:pt idx="1">
                  <c:v>Piura</c:v>
                </c:pt>
              </c:strCache>
            </c:strRef>
          </c:cat>
          <c:val>
            <c:numRef>
              <c:f>'BFH Dpto_sem'!$J$7:$J$8</c:f>
              <c:numCache>
                <c:formatCode>#,##0.0</c:formatCode>
                <c:ptCount val="2"/>
                <c:pt idx="0">
                  <c:v>1152.2754175673181</c:v>
                </c:pt>
                <c:pt idx="1">
                  <c:v>2.7145000218297355E-2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930288"/>
        <c:axId val="302930680"/>
      </c:barChart>
      <c:lineChart>
        <c:grouping val="standard"/>
        <c:varyColors val="0"/>
        <c:ser>
          <c:idx val="1"/>
          <c:order val="1"/>
          <c:tx>
            <c:strRef>
              <c:f>'BFH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'BFH Dpto_sem'!$I$7:$I$8</c:f>
              <c:strCache>
                <c:ptCount val="2"/>
                <c:pt idx="0">
                  <c:v>Lima</c:v>
                </c:pt>
                <c:pt idx="1">
                  <c:v>Piura</c:v>
                </c:pt>
              </c:strCache>
            </c:strRef>
          </c:cat>
          <c:val>
            <c:numRef>
              <c:f>'BFH Dpto_sem'!$K$7:$K$8</c:f>
              <c:numCache>
                <c:formatCode>0%</c:formatCode>
                <c:ptCount val="2"/>
                <c:pt idx="0">
                  <c:v>0.98600812518775294</c:v>
                </c:pt>
                <c:pt idx="1">
                  <c:v>0.38721043333186916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934992"/>
        <c:axId val="302934208"/>
      </c:lineChart>
      <c:catAx>
        <c:axId val="30293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2930680"/>
        <c:crosses val="autoZero"/>
        <c:auto val="1"/>
        <c:lblAlgn val="ctr"/>
        <c:lblOffset val="100"/>
        <c:noMultiLvlLbl val="0"/>
      </c:catAx>
      <c:valAx>
        <c:axId val="3029306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29302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29342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2934992"/>
        <c:crosses val="max"/>
        <c:crossBetween val="between"/>
      </c:valAx>
      <c:catAx>
        <c:axId val="302934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29342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'HU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'HU Dpto_sem'!$I$7:$I$15</c:f>
              <c:strCache>
                <c:ptCount val="9"/>
                <c:pt idx="0">
                  <c:v>Cusco</c:v>
                </c:pt>
                <c:pt idx="1">
                  <c:v>Huancavelica</c:v>
                </c:pt>
                <c:pt idx="2">
                  <c:v>Loreto</c:v>
                </c:pt>
                <c:pt idx="3">
                  <c:v>Junín</c:v>
                </c:pt>
                <c:pt idx="4">
                  <c:v>San Martín</c:v>
                </c:pt>
                <c:pt idx="5">
                  <c:v>Piura</c:v>
                </c:pt>
                <c:pt idx="6">
                  <c:v>Lima</c:v>
                </c:pt>
                <c:pt idx="7">
                  <c:v>Arequipa</c:v>
                </c:pt>
                <c:pt idx="8">
                  <c:v>Pasco</c:v>
                </c:pt>
              </c:strCache>
            </c:strRef>
          </c:cat>
          <c:val>
            <c:numRef>
              <c:f>'HU Dpto_sem'!$J$7:$J$15</c:f>
              <c:numCache>
                <c:formatCode>#,##0.0</c:formatCode>
                <c:ptCount val="9"/>
                <c:pt idx="0">
                  <c:v>3.72380181401968</c:v>
                </c:pt>
                <c:pt idx="1">
                  <c:v>0.21792273968458176</c:v>
                </c:pt>
                <c:pt idx="2">
                  <c:v>1.0999999940395355E-2</c:v>
                </c:pt>
                <c:pt idx="3">
                  <c:v>3.1281130155548453E-2</c:v>
                </c:pt>
                <c:pt idx="4">
                  <c:v>3.1804999569430947E-2</c:v>
                </c:pt>
                <c:pt idx="5">
                  <c:v>2.2845999919809401E-2</c:v>
                </c:pt>
                <c:pt idx="6">
                  <c:v>1.976419236692891</c:v>
                </c:pt>
                <c:pt idx="7">
                  <c:v>8.5809031035751104E-2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934600"/>
        <c:axId val="302929504"/>
      </c:barChart>
      <c:lineChart>
        <c:grouping val="standard"/>
        <c:varyColors val="0"/>
        <c:ser>
          <c:idx val="1"/>
          <c:order val="1"/>
          <c:tx>
            <c:strRef>
              <c:f>'HU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'HU Dpto_sem'!$I$7:$I$15</c:f>
              <c:strCache>
                <c:ptCount val="9"/>
                <c:pt idx="0">
                  <c:v>Cusco</c:v>
                </c:pt>
                <c:pt idx="1">
                  <c:v>Huancavelica</c:v>
                </c:pt>
                <c:pt idx="2">
                  <c:v>Loreto</c:v>
                </c:pt>
                <c:pt idx="3">
                  <c:v>Junín</c:v>
                </c:pt>
                <c:pt idx="4">
                  <c:v>San Martín</c:v>
                </c:pt>
                <c:pt idx="5">
                  <c:v>Piura</c:v>
                </c:pt>
                <c:pt idx="6">
                  <c:v>Lima</c:v>
                </c:pt>
                <c:pt idx="7">
                  <c:v>Arequipa</c:v>
                </c:pt>
                <c:pt idx="8">
                  <c:v>Pasco</c:v>
                </c:pt>
              </c:strCache>
            </c:strRef>
          </c:cat>
          <c:val>
            <c:numRef>
              <c:f>'HU Dpto_sem'!$K$7:$K$15</c:f>
              <c:numCache>
                <c:formatCode>0%</c:formatCode>
                <c:ptCount val="9"/>
                <c:pt idx="0">
                  <c:v>0.95043023397286941</c:v>
                </c:pt>
                <c:pt idx="1">
                  <c:v>0.89130683966568969</c:v>
                </c:pt>
                <c:pt idx="2">
                  <c:v>0.81481481039965598</c:v>
                </c:pt>
                <c:pt idx="3">
                  <c:v>0.66895768173367665</c:v>
                </c:pt>
                <c:pt idx="4">
                  <c:v>0.44293572271333392</c:v>
                </c:pt>
                <c:pt idx="5">
                  <c:v>0.29099848322879418</c:v>
                </c:pt>
                <c:pt idx="6">
                  <c:v>0.25148088873184593</c:v>
                </c:pt>
                <c:pt idx="7">
                  <c:v>0.13042769250233865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931072"/>
        <c:axId val="302932248"/>
      </c:lineChart>
      <c:catAx>
        <c:axId val="302934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2929504"/>
        <c:crosses val="autoZero"/>
        <c:auto val="1"/>
        <c:lblAlgn val="ctr"/>
        <c:lblOffset val="100"/>
        <c:noMultiLvlLbl val="0"/>
      </c:catAx>
      <c:valAx>
        <c:axId val="30292950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29346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29322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2931072"/>
        <c:crosses val="max"/>
        <c:crossBetween val="between"/>
      </c:valAx>
      <c:catAx>
        <c:axId val="30293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29322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'TT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'TT Dpto_sem'!$I$7:$I$31</c:f>
              <c:strCache>
                <c:ptCount val="25"/>
                <c:pt idx="0">
                  <c:v>La Libertad</c:v>
                </c:pt>
                <c:pt idx="1">
                  <c:v>Cusco</c:v>
                </c:pt>
                <c:pt idx="2">
                  <c:v>Madre de Dios</c:v>
                </c:pt>
                <c:pt idx="3">
                  <c:v>Huancavelica</c:v>
                </c:pt>
                <c:pt idx="4">
                  <c:v>Amazonas</c:v>
                </c:pt>
                <c:pt idx="5">
                  <c:v>Ayacucho</c:v>
                </c:pt>
                <c:pt idx="6">
                  <c:v>Arequipa</c:v>
                </c:pt>
                <c:pt idx="7">
                  <c:v>Cajamarca</c:v>
                </c:pt>
                <c:pt idx="8">
                  <c:v>Lima</c:v>
                </c:pt>
                <c:pt idx="9">
                  <c:v>Provincia Constitucional del Callao</c:v>
                </c:pt>
                <c:pt idx="10">
                  <c:v>Huánuco</c:v>
                </c:pt>
                <c:pt idx="11">
                  <c:v>Puno</c:v>
                </c:pt>
                <c:pt idx="12">
                  <c:v>Junín</c:v>
                </c:pt>
                <c:pt idx="13">
                  <c:v>Apurímac</c:v>
                </c:pt>
                <c:pt idx="14">
                  <c:v>Ancash</c:v>
                </c:pt>
                <c:pt idx="15">
                  <c:v>Piura</c:v>
                </c:pt>
                <c:pt idx="16">
                  <c:v>Loreto</c:v>
                </c:pt>
                <c:pt idx="17">
                  <c:v>Ica</c:v>
                </c:pt>
                <c:pt idx="18">
                  <c:v>Tumbes</c:v>
                </c:pt>
                <c:pt idx="19">
                  <c:v>San Martín</c:v>
                </c:pt>
                <c:pt idx="20">
                  <c:v>Ucayali</c:v>
                </c:pt>
                <c:pt idx="21">
                  <c:v>Pasco</c:v>
                </c:pt>
                <c:pt idx="22">
                  <c:v>Lambayeque</c:v>
                </c:pt>
                <c:pt idx="23">
                  <c:v>Tacna</c:v>
                </c:pt>
                <c:pt idx="24">
                  <c:v>Moquegua</c:v>
                </c:pt>
              </c:strCache>
            </c:strRef>
          </c:cat>
          <c:val>
            <c:numRef>
              <c:f>'TT Dpto_sem'!$J$7:$J$31</c:f>
              <c:numCache>
                <c:formatCode>#,##0.0</c:formatCode>
                <c:ptCount val="25"/>
                <c:pt idx="0">
                  <c:v>185.80906813828187</c:v>
                </c:pt>
                <c:pt idx="1">
                  <c:v>496.79071506831315</c:v>
                </c:pt>
                <c:pt idx="2">
                  <c:v>132.95619968467327</c:v>
                </c:pt>
                <c:pt idx="3">
                  <c:v>185.74127560602574</c:v>
                </c:pt>
                <c:pt idx="4">
                  <c:v>156.00097395270041</c:v>
                </c:pt>
                <c:pt idx="5">
                  <c:v>219.84275620223343</c:v>
                </c:pt>
                <c:pt idx="6">
                  <c:v>212.11863004352358</c:v>
                </c:pt>
                <c:pt idx="7">
                  <c:v>227.53302304975841</c:v>
                </c:pt>
                <c:pt idx="8">
                  <c:v>497.92955567613126</c:v>
                </c:pt>
                <c:pt idx="9">
                  <c:v>13.530465942742012</c:v>
                </c:pt>
                <c:pt idx="10">
                  <c:v>115.51156187778906</c:v>
                </c:pt>
                <c:pt idx="11">
                  <c:v>264.78218527497847</c:v>
                </c:pt>
                <c:pt idx="12">
                  <c:v>116.32571939254314</c:v>
                </c:pt>
                <c:pt idx="13">
                  <c:v>83.568923432540032</c:v>
                </c:pt>
                <c:pt idx="14">
                  <c:v>69.722870106823393</c:v>
                </c:pt>
                <c:pt idx="15">
                  <c:v>144.49707856225723</c:v>
                </c:pt>
                <c:pt idx="16">
                  <c:v>41.960537366359858</c:v>
                </c:pt>
                <c:pt idx="17">
                  <c:v>22.255732214845921</c:v>
                </c:pt>
                <c:pt idx="18">
                  <c:v>21.266973055870039</c:v>
                </c:pt>
                <c:pt idx="19">
                  <c:v>137.36942245851242</c:v>
                </c:pt>
                <c:pt idx="20">
                  <c:v>58.932587258190324</c:v>
                </c:pt>
                <c:pt idx="21">
                  <c:v>26.430152317229386</c:v>
                </c:pt>
                <c:pt idx="22">
                  <c:v>24.028799845553294</c:v>
                </c:pt>
                <c:pt idx="23">
                  <c:v>18.593260131077841</c:v>
                </c:pt>
                <c:pt idx="24">
                  <c:v>7.6723729540090062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931464"/>
        <c:axId val="302932640"/>
      </c:barChart>
      <c:lineChart>
        <c:grouping val="standard"/>
        <c:varyColors val="0"/>
        <c:ser>
          <c:idx val="1"/>
          <c:order val="1"/>
          <c:tx>
            <c:strRef>
              <c:f>'TT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'TT Dpto_sem'!$I$7:$I$31</c:f>
              <c:strCache>
                <c:ptCount val="25"/>
                <c:pt idx="0">
                  <c:v>La Libertad</c:v>
                </c:pt>
                <c:pt idx="1">
                  <c:v>Cusco</c:v>
                </c:pt>
                <c:pt idx="2">
                  <c:v>Madre de Dios</c:v>
                </c:pt>
                <c:pt idx="3">
                  <c:v>Huancavelica</c:v>
                </c:pt>
                <c:pt idx="4">
                  <c:v>Amazonas</c:v>
                </c:pt>
                <c:pt idx="5">
                  <c:v>Ayacucho</c:v>
                </c:pt>
                <c:pt idx="6">
                  <c:v>Arequipa</c:v>
                </c:pt>
                <c:pt idx="7">
                  <c:v>Cajamarca</c:v>
                </c:pt>
                <c:pt idx="8">
                  <c:v>Lima</c:v>
                </c:pt>
                <c:pt idx="9">
                  <c:v>Provincia Constitucional del Callao</c:v>
                </c:pt>
                <c:pt idx="10">
                  <c:v>Huánuco</c:v>
                </c:pt>
                <c:pt idx="11">
                  <c:v>Puno</c:v>
                </c:pt>
                <c:pt idx="12">
                  <c:v>Junín</c:v>
                </c:pt>
                <c:pt idx="13">
                  <c:v>Apurímac</c:v>
                </c:pt>
                <c:pt idx="14">
                  <c:v>Ancash</c:v>
                </c:pt>
                <c:pt idx="15">
                  <c:v>Piura</c:v>
                </c:pt>
                <c:pt idx="16">
                  <c:v>Loreto</c:v>
                </c:pt>
                <c:pt idx="17">
                  <c:v>Ica</c:v>
                </c:pt>
                <c:pt idx="18">
                  <c:v>Tumbes</c:v>
                </c:pt>
                <c:pt idx="19">
                  <c:v>San Martín</c:v>
                </c:pt>
                <c:pt idx="20">
                  <c:v>Ucayali</c:v>
                </c:pt>
                <c:pt idx="21">
                  <c:v>Pasco</c:v>
                </c:pt>
                <c:pt idx="22">
                  <c:v>Lambayeque</c:v>
                </c:pt>
                <c:pt idx="23">
                  <c:v>Tacna</c:v>
                </c:pt>
                <c:pt idx="24">
                  <c:v>Moquegua</c:v>
                </c:pt>
              </c:strCache>
            </c:strRef>
          </c:cat>
          <c:val>
            <c:numRef>
              <c:f>'TT Dpto_sem'!$K$7:$K$31</c:f>
              <c:numCache>
                <c:formatCode>0%</c:formatCode>
                <c:ptCount val="25"/>
                <c:pt idx="0">
                  <c:v>0.56727037328526153</c:v>
                </c:pt>
                <c:pt idx="1">
                  <c:v>0.45311045819288576</c:v>
                </c:pt>
                <c:pt idx="2">
                  <c:v>0.44903572625311167</c:v>
                </c:pt>
                <c:pt idx="3">
                  <c:v>0.43997622904877681</c:v>
                </c:pt>
                <c:pt idx="4">
                  <c:v>0.43834013953128192</c:v>
                </c:pt>
                <c:pt idx="5">
                  <c:v>0.39558001270859283</c:v>
                </c:pt>
                <c:pt idx="6">
                  <c:v>0.37213886147005182</c:v>
                </c:pt>
                <c:pt idx="7">
                  <c:v>0.36439289240800915</c:v>
                </c:pt>
                <c:pt idx="8">
                  <c:v>0.34910671340018634</c:v>
                </c:pt>
                <c:pt idx="9">
                  <c:v>0.34704824198781598</c:v>
                </c:pt>
                <c:pt idx="10">
                  <c:v>0.32972358552532294</c:v>
                </c:pt>
                <c:pt idx="11">
                  <c:v>0.31979363438883546</c:v>
                </c:pt>
                <c:pt idx="12">
                  <c:v>0.29984817141586173</c:v>
                </c:pt>
                <c:pt idx="13">
                  <c:v>0.29366032990747243</c:v>
                </c:pt>
                <c:pt idx="14">
                  <c:v>0.2825168393459096</c:v>
                </c:pt>
                <c:pt idx="15">
                  <c:v>0.27412337260454311</c:v>
                </c:pt>
                <c:pt idx="16">
                  <c:v>0.26744450314865265</c:v>
                </c:pt>
                <c:pt idx="17">
                  <c:v>0.25560043372715763</c:v>
                </c:pt>
                <c:pt idx="18">
                  <c:v>0.24968995418764153</c:v>
                </c:pt>
                <c:pt idx="19">
                  <c:v>0.21864758057247732</c:v>
                </c:pt>
                <c:pt idx="20">
                  <c:v>0.21814960677766709</c:v>
                </c:pt>
                <c:pt idx="21">
                  <c:v>0.16334383456056642</c:v>
                </c:pt>
                <c:pt idx="22">
                  <c:v>0.15511273324800021</c:v>
                </c:pt>
                <c:pt idx="23">
                  <c:v>0.14454505255031097</c:v>
                </c:pt>
                <c:pt idx="24">
                  <c:v>0.12106615969271965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935384"/>
        <c:axId val="302931856"/>
      </c:lineChart>
      <c:catAx>
        <c:axId val="30293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2932640"/>
        <c:crosses val="autoZero"/>
        <c:auto val="1"/>
        <c:lblAlgn val="ctr"/>
        <c:lblOffset val="100"/>
        <c:noMultiLvlLbl val="0"/>
      </c:catAx>
      <c:valAx>
        <c:axId val="3029326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29314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29318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2935384"/>
        <c:crosses val="max"/>
        <c:crossBetween val="between"/>
      </c:valAx>
      <c:catAx>
        <c:axId val="302935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29318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'CPE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'CPE Dpto_sem'!$I$7:$I$8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'CPE Dpto_sem'!$J$7:$J$8</c:f>
              <c:numCache>
                <c:formatCode>#,##0.0</c:formatCode>
                <c:ptCount val="2"/>
                <c:pt idx="0">
                  <c:v>75.742344908107043</c:v>
                </c:pt>
                <c:pt idx="1">
                  <c:v>0.53723685220757034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933424"/>
        <c:axId val="302927936"/>
      </c:barChart>
      <c:lineChart>
        <c:grouping val="standard"/>
        <c:varyColors val="0"/>
        <c:ser>
          <c:idx val="1"/>
          <c:order val="1"/>
          <c:tx>
            <c:strRef>
              <c:f>'CPE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'CPE Dpto_sem'!$I$7:$I$8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'CPE Dpto_sem'!$K$7:$K$8</c:f>
              <c:numCache>
                <c:formatCode>0%</c:formatCode>
                <c:ptCount val="2"/>
                <c:pt idx="0">
                  <c:v>0.51755014589355974</c:v>
                </c:pt>
                <c:pt idx="1">
                  <c:v>0.3089229908776045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015776"/>
        <c:axId val="300013816"/>
      </c:lineChart>
      <c:catAx>
        <c:axId val="30293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2927936"/>
        <c:crosses val="autoZero"/>
        <c:auto val="1"/>
        <c:lblAlgn val="ctr"/>
        <c:lblOffset val="100"/>
        <c:noMultiLvlLbl val="0"/>
      </c:catAx>
      <c:valAx>
        <c:axId val="3029279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29334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00138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0015776"/>
        <c:crosses val="max"/>
        <c:crossBetween val="between"/>
      </c:valAx>
      <c:catAx>
        <c:axId val="300015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00138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'OC Dpto_sem'!$I$7:$I$9</c:f>
              <c:strCache>
                <c:ptCount val="3"/>
                <c:pt idx="0">
                  <c:v>Lima</c:v>
                </c:pt>
                <c:pt idx="1">
                  <c:v>Embajadas en el Exterior</c:v>
                </c:pt>
                <c:pt idx="2">
                  <c:v>Piura</c:v>
                </c:pt>
              </c:strCache>
            </c:strRef>
          </c:cat>
          <c:val>
            <c:numRef>
              <c:f>'OC Dpto_sem'!$J$7:$J$9</c:f>
              <c:numCache>
                <c:formatCode>#,##0.0</c:formatCode>
                <c:ptCount val="3"/>
                <c:pt idx="0">
                  <c:v>54.649419788129308</c:v>
                </c:pt>
                <c:pt idx="1">
                  <c:v>13.16753022404373</c:v>
                </c:pt>
                <c:pt idx="2">
                  <c:v>4.5556360433693044E-2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469608"/>
        <c:axId val="302468432"/>
      </c:barChart>
      <c:lineChart>
        <c:grouping val="standard"/>
        <c:varyColors val="0"/>
        <c:ser>
          <c:idx val="1"/>
          <c:order val="1"/>
          <c:tx>
            <c:strRef>
              <c:f>'OC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'OC Dpto_sem'!$I$7:$I$9</c:f>
              <c:strCache>
                <c:ptCount val="3"/>
                <c:pt idx="0">
                  <c:v>Lima</c:v>
                </c:pt>
                <c:pt idx="1">
                  <c:v>Embajadas en el Exterior</c:v>
                </c:pt>
                <c:pt idx="2">
                  <c:v>Piura</c:v>
                </c:pt>
              </c:strCache>
            </c:strRef>
          </c:cat>
          <c:val>
            <c:numRef>
              <c:f>'OC Dpto_sem'!$K$7:$K$9</c:f>
              <c:numCache>
                <c:formatCode>0%</c:formatCode>
                <c:ptCount val="3"/>
                <c:pt idx="0">
                  <c:v>0.49578777129726204</c:v>
                </c:pt>
                <c:pt idx="1">
                  <c:v>0.4183275236971627</c:v>
                </c:pt>
                <c:pt idx="2">
                  <c:v>0.40547885603899392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465296"/>
        <c:axId val="302470000"/>
      </c:lineChart>
      <c:catAx>
        <c:axId val="302469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2468432"/>
        <c:crosses val="autoZero"/>
        <c:auto val="1"/>
        <c:lblAlgn val="ctr"/>
        <c:lblOffset val="100"/>
        <c:noMultiLvlLbl val="0"/>
      </c:catAx>
      <c:valAx>
        <c:axId val="3024684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24696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24700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2465296"/>
        <c:crosses val="max"/>
        <c:crossBetween val="between"/>
      </c:valAx>
      <c:catAx>
        <c:axId val="302465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247000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'UNI Dpto_sem'!$I$7:$I$31</c:f>
              <c:strCache>
                <c:ptCount val="25"/>
                <c:pt idx="0">
                  <c:v>La Libertad</c:v>
                </c:pt>
                <c:pt idx="1">
                  <c:v>Piura</c:v>
                </c:pt>
                <c:pt idx="2">
                  <c:v>Loreto</c:v>
                </c:pt>
                <c:pt idx="3">
                  <c:v>Tumbes</c:v>
                </c:pt>
                <c:pt idx="4">
                  <c:v>Tacna</c:v>
                </c:pt>
                <c:pt idx="5">
                  <c:v>Ica</c:v>
                </c:pt>
                <c:pt idx="6">
                  <c:v>Huánuco</c:v>
                </c:pt>
                <c:pt idx="7">
                  <c:v>Arequipa</c:v>
                </c:pt>
                <c:pt idx="8">
                  <c:v>Lima</c:v>
                </c:pt>
                <c:pt idx="9">
                  <c:v>Provincia Constitucional del Callao</c:v>
                </c:pt>
                <c:pt idx="10">
                  <c:v>Cusco</c:v>
                </c:pt>
                <c:pt idx="11">
                  <c:v>Huancavelica</c:v>
                </c:pt>
                <c:pt idx="12">
                  <c:v>Amazonas</c:v>
                </c:pt>
                <c:pt idx="13">
                  <c:v>Junín</c:v>
                </c:pt>
                <c:pt idx="14">
                  <c:v>Lambayeque</c:v>
                </c:pt>
                <c:pt idx="15">
                  <c:v>Puno</c:v>
                </c:pt>
                <c:pt idx="16">
                  <c:v>Ucayali</c:v>
                </c:pt>
                <c:pt idx="17">
                  <c:v>Ancash</c:v>
                </c:pt>
                <c:pt idx="18">
                  <c:v>Pasco</c:v>
                </c:pt>
                <c:pt idx="19">
                  <c:v>Cajamarca</c:v>
                </c:pt>
                <c:pt idx="20">
                  <c:v>Ayacucho</c:v>
                </c:pt>
                <c:pt idx="21">
                  <c:v>Madre de Dios</c:v>
                </c:pt>
                <c:pt idx="22">
                  <c:v>San Martín</c:v>
                </c:pt>
                <c:pt idx="23">
                  <c:v>Apurímac</c:v>
                </c:pt>
                <c:pt idx="24">
                  <c:v>Moquegua</c:v>
                </c:pt>
              </c:strCache>
            </c:strRef>
          </c:cat>
          <c:val>
            <c:numRef>
              <c:f>'UNI Dpto_sem'!$J$7:$J$31</c:f>
              <c:numCache>
                <c:formatCode>#,##0.0</c:formatCode>
                <c:ptCount val="25"/>
                <c:pt idx="0">
                  <c:v>40.029054875146358</c:v>
                </c:pt>
                <c:pt idx="1">
                  <c:v>37.807886391012289</c:v>
                </c:pt>
                <c:pt idx="2">
                  <c:v>25.093707438043566</c:v>
                </c:pt>
                <c:pt idx="3">
                  <c:v>21.726214467557611</c:v>
                </c:pt>
                <c:pt idx="4">
                  <c:v>18.608622897547548</c:v>
                </c:pt>
                <c:pt idx="5">
                  <c:v>46.996613459283253</c:v>
                </c:pt>
                <c:pt idx="6">
                  <c:v>35.587650983577134</c:v>
                </c:pt>
                <c:pt idx="7">
                  <c:v>42.84641255062661</c:v>
                </c:pt>
                <c:pt idx="8">
                  <c:v>257.87596640471088</c:v>
                </c:pt>
                <c:pt idx="9">
                  <c:v>27.398804301628843</c:v>
                </c:pt>
                <c:pt idx="10">
                  <c:v>39.891219611419729</c:v>
                </c:pt>
                <c:pt idx="11">
                  <c:v>15.082839162309938</c:v>
                </c:pt>
                <c:pt idx="12">
                  <c:v>10.909121478425732</c:v>
                </c:pt>
                <c:pt idx="13">
                  <c:v>25.546619064605238</c:v>
                </c:pt>
                <c:pt idx="14">
                  <c:v>30.168010235269094</c:v>
                </c:pt>
                <c:pt idx="15">
                  <c:v>43.862919708966274</c:v>
                </c:pt>
                <c:pt idx="16">
                  <c:v>15.050002921806481</c:v>
                </c:pt>
                <c:pt idx="17">
                  <c:v>20.25240370287429</c:v>
                </c:pt>
                <c:pt idx="18">
                  <c:v>15.66992653457055</c:v>
                </c:pt>
                <c:pt idx="19">
                  <c:v>21.469900153968865</c:v>
                </c:pt>
                <c:pt idx="20">
                  <c:v>23.750137244605867</c:v>
                </c:pt>
                <c:pt idx="21">
                  <c:v>7.1414831457077526</c:v>
                </c:pt>
                <c:pt idx="22">
                  <c:v>10.184087351452035</c:v>
                </c:pt>
                <c:pt idx="23">
                  <c:v>7.7793587218475295</c:v>
                </c:pt>
                <c:pt idx="24">
                  <c:v>4.1114361593045032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470392"/>
        <c:axId val="302465688"/>
      </c:barChart>
      <c:lineChart>
        <c:grouping val="standard"/>
        <c:varyColors val="0"/>
        <c:ser>
          <c:idx val="1"/>
          <c:order val="1"/>
          <c:tx>
            <c:strRef>
              <c:f>'UNI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'UNI Dpto_sem'!$I$7:$I$31</c:f>
              <c:strCache>
                <c:ptCount val="25"/>
                <c:pt idx="0">
                  <c:v>La Libertad</c:v>
                </c:pt>
                <c:pt idx="1">
                  <c:v>Piura</c:v>
                </c:pt>
                <c:pt idx="2">
                  <c:v>Loreto</c:v>
                </c:pt>
                <c:pt idx="3">
                  <c:v>Tumbes</c:v>
                </c:pt>
                <c:pt idx="4">
                  <c:v>Tacna</c:v>
                </c:pt>
                <c:pt idx="5">
                  <c:v>Ica</c:v>
                </c:pt>
                <c:pt idx="6">
                  <c:v>Huánuco</c:v>
                </c:pt>
                <c:pt idx="7">
                  <c:v>Arequipa</c:v>
                </c:pt>
                <c:pt idx="8">
                  <c:v>Lima</c:v>
                </c:pt>
                <c:pt idx="9">
                  <c:v>Provincia Constitucional del Callao</c:v>
                </c:pt>
                <c:pt idx="10">
                  <c:v>Cusco</c:v>
                </c:pt>
                <c:pt idx="11">
                  <c:v>Huancavelica</c:v>
                </c:pt>
                <c:pt idx="12">
                  <c:v>Amazonas</c:v>
                </c:pt>
                <c:pt idx="13">
                  <c:v>Junín</c:v>
                </c:pt>
                <c:pt idx="14">
                  <c:v>Lambayeque</c:v>
                </c:pt>
                <c:pt idx="15">
                  <c:v>Puno</c:v>
                </c:pt>
                <c:pt idx="16">
                  <c:v>Ucayali</c:v>
                </c:pt>
                <c:pt idx="17">
                  <c:v>Ancash</c:v>
                </c:pt>
                <c:pt idx="18">
                  <c:v>Pasco</c:v>
                </c:pt>
                <c:pt idx="19">
                  <c:v>Cajamarca</c:v>
                </c:pt>
                <c:pt idx="20">
                  <c:v>Ayacucho</c:v>
                </c:pt>
                <c:pt idx="21">
                  <c:v>Madre de Dios</c:v>
                </c:pt>
                <c:pt idx="22">
                  <c:v>San Martín</c:v>
                </c:pt>
                <c:pt idx="23">
                  <c:v>Apurímac</c:v>
                </c:pt>
                <c:pt idx="24">
                  <c:v>Moquegua</c:v>
                </c:pt>
              </c:strCache>
            </c:strRef>
          </c:cat>
          <c:val>
            <c:numRef>
              <c:f>'UNI Dpto_sem'!$K$7:$K$31</c:f>
              <c:numCache>
                <c:formatCode>0%</c:formatCode>
                <c:ptCount val="25"/>
                <c:pt idx="0">
                  <c:v>0.43690743303341967</c:v>
                </c:pt>
                <c:pt idx="1">
                  <c:v>0.43612089406035059</c:v>
                </c:pt>
                <c:pt idx="2">
                  <c:v>0.41170946338119702</c:v>
                </c:pt>
                <c:pt idx="3">
                  <c:v>0.40802324487992059</c:v>
                </c:pt>
                <c:pt idx="4">
                  <c:v>0.3860433266756686</c:v>
                </c:pt>
                <c:pt idx="5">
                  <c:v>0.38352954113139676</c:v>
                </c:pt>
                <c:pt idx="6">
                  <c:v>0.37779298751436652</c:v>
                </c:pt>
                <c:pt idx="7">
                  <c:v>0.37665533485859964</c:v>
                </c:pt>
                <c:pt idx="8">
                  <c:v>0.35051766457337818</c:v>
                </c:pt>
                <c:pt idx="9">
                  <c:v>0.3408439285990979</c:v>
                </c:pt>
                <c:pt idx="10">
                  <c:v>0.3339973748175229</c:v>
                </c:pt>
                <c:pt idx="11">
                  <c:v>0.32977233489785968</c:v>
                </c:pt>
                <c:pt idx="12">
                  <c:v>0.32850305059446921</c:v>
                </c:pt>
                <c:pt idx="13">
                  <c:v>0.2992518225600963</c:v>
                </c:pt>
                <c:pt idx="14">
                  <c:v>0.29100222669747827</c:v>
                </c:pt>
                <c:pt idx="15">
                  <c:v>0.27432564730393172</c:v>
                </c:pt>
                <c:pt idx="16">
                  <c:v>0.25842298514560041</c:v>
                </c:pt>
                <c:pt idx="17">
                  <c:v>0.25043166763867081</c:v>
                </c:pt>
                <c:pt idx="18">
                  <c:v>0.23610290625161759</c:v>
                </c:pt>
                <c:pt idx="19">
                  <c:v>0.21932955509910304</c:v>
                </c:pt>
                <c:pt idx="20">
                  <c:v>0.21612333206058693</c:v>
                </c:pt>
                <c:pt idx="21">
                  <c:v>0.21367313028412155</c:v>
                </c:pt>
                <c:pt idx="22">
                  <c:v>0.21172615086078256</c:v>
                </c:pt>
                <c:pt idx="23">
                  <c:v>0.18101861338521305</c:v>
                </c:pt>
                <c:pt idx="24">
                  <c:v>8.8155933195580127E-2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470784"/>
        <c:axId val="302466472"/>
      </c:lineChart>
      <c:catAx>
        <c:axId val="302470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2465688"/>
        <c:crosses val="autoZero"/>
        <c:auto val="1"/>
        <c:lblAlgn val="ctr"/>
        <c:lblOffset val="100"/>
        <c:noMultiLvlLbl val="0"/>
      </c:catAx>
      <c:valAx>
        <c:axId val="3024656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24703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24664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2470784"/>
        <c:crosses val="max"/>
        <c:crossBetween val="between"/>
      </c:valAx>
      <c:catAx>
        <c:axId val="302470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24664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'TBC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'TBC Dpto_sem'!$I$7:$I$31</c:f>
              <c:strCache>
                <c:ptCount val="25"/>
                <c:pt idx="0">
                  <c:v>Piura</c:v>
                </c:pt>
                <c:pt idx="1">
                  <c:v>Apurímac</c:v>
                </c:pt>
                <c:pt idx="2">
                  <c:v>Provincia Constitucional del Callao</c:v>
                </c:pt>
                <c:pt idx="3">
                  <c:v>Ica</c:v>
                </c:pt>
                <c:pt idx="4">
                  <c:v>Cusco</c:v>
                </c:pt>
                <c:pt idx="5">
                  <c:v>Huancavelica</c:v>
                </c:pt>
                <c:pt idx="6">
                  <c:v>La Libertad</c:v>
                </c:pt>
                <c:pt idx="7">
                  <c:v>Loreto</c:v>
                </c:pt>
                <c:pt idx="8">
                  <c:v>San Martín</c:v>
                </c:pt>
                <c:pt idx="9">
                  <c:v>Ayacucho</c:v>
                </c:pt>
                <c:pt idx="10">
                  <c:v>Lambayeque</c:v>
                </c:pt>
                <c:pt idx="11">
                  <c:v>Junín</c:v>
                </c:pt>
                <c:pt idx="12">
                  <c:v>Tacna</c:v>
                </c:pt>
                <c:pt idx="13">
                  <c:v>Huánuco</c:v>
                </c:pt>
                <c:pt idx="14">
                  <c:v>Cajamarca</c:v>
                </c:pt>
                <c:pt idx="15">
                  <c:v>Ancash</c:v>
                </c:pt>
                <c:pt idx="16">
                  <c:v>Lima</c:v>
                </c:pt>
                <c:pt idx="17">
                  <c:v>Madre de Dios</c:v>
                </c:pt>
                <c:pt idx="18">
                  <c:v>Ucayali</c:v>
                </c:pt>
                <c:pt idx="19">
                  <c:v>Tumbes</c:v>
                </c:pt>
                <c:pt idx="20">
                  <c:v>Arequipa</c:v>
                </c:pt>
                <c:pt idx="21">
                  <c:v>Puno</c:v>
                </c:pt>
                <c:pt idx="22">
                  <c:v>Amazonas</c:v>
                </c:pt>
                <c:pt idx="23">
                  <c:v>Pasco</c:v>
                </c:pt>
                <c:pt idx="24">
                  <c:v>Moquegua</c:v>
                </c:pt>
              </c:strCache>
            </c:strRef>
          </c:cat>
          <c:val>
            <c:numRef>
              <c:f>'TBC Dpto_sem'!$J$7:$J$31</c:f>
              <c:numCache>
                <c:formatCode>#,##0.0</c:formatCode>
                <c:ptCount val="25"/>
                <c:pt idx="0">
                  <c:v>12.38998386318508</c:v>
                </c:pt>
                <c:pt idx="1">
                  <c:v>3.6497607554483693</c:v>
                </c:pt>
                <c:pt idx="2">
                  <c:v>13.54642619194783</c:v>
                </c:pt>
                <c:pt idx="3">
                  <c:v>10.511767073166993</c:v>
                </c:pt>
                <c:pt idx="4">
                  <c:v>9.9077721585692711</c:v>
                </c:pt>
                <c:pt idx="5">
                  <c:v>4.5554291577373078</c:v>
                </c:pt>
                <c:pt idx="6">
                  <c:v>12.759937561027982</c:v>
                </c:pt>
                <c:pt idx="7">
                  <c:v>7.6040962154144154</c:v>
                </c:pt>
                <c:pt idx="8">
                  <c:v>7.5107278926880099</c:v>
                </c:pt>
                <c:pt idx="9">
                  <c:v>8.903093791498577</c:v>
                </c:pt>
                <c:pt idx="10">
                  <c:v>11.694848793878919</c:v>
                </c:pt>
                <c:pt idx="11">
                  <c:v>6.2236913364645261</c:v>
                </c:pt>
                <c:pt idx="12">
                  <c:v>5.2845140782028466</c:v>
                </c:pt>
                <c:pt idx="13">
                  <c:v>5.6884307598320447</c:v>
                </c:pt>
                <c:pt idx="14">
                  <c:v>8.7427205568965292</c:v>
                </c:pt>
                <c:pt idx="15">
                  <c:v>4.9114019146084047</c:v>
                </c:pt>
                <c:pt idx="16">
                  <c:v>107.16919800509321</c:v>
                </c:pt>
                <c:pt idx="17">
                  <c:v>3.3360039226681693</c:v>
                </c:pt>
                <c:pt idx="18">
                  <c:v>3.6419096003010054</c:v>
                </c:pt>
                <c:pt idx="19">
                  <c:v>2.5352102936885785</c:v>
                </c:pt>
                <c:pt idx="20">
                  <c:v>7.1049853145050292</c:v>
                </c:pt>
                <c:pt idx="21">
                  <c:v>5.0144042182209887</c:v>
                </c:pt>
                <c:pt idx="22">
                  <c:v>1.6169362635000653</c:v>
                </c:pt>
                <c:pt idx="23">
                  <c:v>0.75753745701968001</c:v>
                </c:pt>
                <c:pt idx="24">
                  <c:v>0.7818149642807839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479800"/>
        <c:axId val="296480192"/>
      </c:barChart>
      <c:lineChart>
        <c:grouping val="standard"/>
        <c:varyColors val="0"/>
        <c:ser>
          <c:idx val="1"/>
          <c:order val="1"/>
          <c:tx>
            <c:strRef>
              <c:f>'TBC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'TBC Dpto_sem'!$I$7:$I$31</c:f>
              <c:strCache>
                <c:ptCount val="25"/>
                <c:pt idx="0">
                  <c:v>Piura</c:v>
                </c:pt>
                <c:pt idx="1">
                  <c:v>Apurímac</c:v>
                </c:pt>
                <c:pt idx="2">
                  <c:v>Provincia Constitucional del Callao</c:v>
                </c:pt>
                <c:pt idx="3">
                  <c:v>Ica</c:v>
                </c:pt>
                <c:pt idx="4">
                  <c:v>Cusco</c:v>
                </c:pt>
                <c:pt idx="5">
                  <c:v>Huancavelica</c:v>
                </c:pt>
                <c:pt idx="6">
                  <c:v>La Libertad</c:v>
                </c:pt>
                <c:pt idx="7">
                  <c:v>Loreto</c:v>
                </c:pt>
                <c:pt idx="8">
                  <c:v>San Martín</c:v>
                </c:pt>
                <c:pt idx="9">
                  <c:v>Ayacucho</c:v>
                </c:pt>
                <c:pt idx="10">
                  <c:v>Lambayeque</c:v>
                </c:pt>
                <c:pt idx="11">
                  <c:v>Junín</c:v>
                </c:pt>
                <c:pt idx="12">
                  <c:v>Tacna</c:v>
                </c:pt>
                <c:pt idx="13">
                  <c:v>Huánuco</c:v>
                </c:pt>
                <c:pt idx="14">
                  <c:v>Cajamarca</c:v>
                </c:pt>
                <c:pt idx="15">
                  <c:v>Ancash</c:v>
                </c:pt>
                <c:pt idx="16">
                  <c:v>Lima</c:v>
                </c:pt>
                <c:pt idx="17">
                  <c:v>Madre de Dios</c:v>
                </c:pt>
                <c:pt idx="18">
                  <c:v>Ucayali</c:v>
                </c:pt>
                <c:pt idx="19">
                  <c:v>Tumbes</c:v>
                </c:pt>
                <c:pt idx="20">
                  <c:v>Arequipa</c:v>
                </c:pt>
                <c:pt idx="21">
                  <c:v>Puno</c:v>
                </c:pt>
                <c:pt idx="22">
                  <c:v>Amazonas</c:v>
                </c:pt>
                <c:pt idx="23">
                  <c:v>Pasco</c:v>
                </c:pt>
                <c:pt idx="24">
                  <c:v>Moquegua</c:v>
                </c:pt>
              </c:strCache>
            </c:strRef>
          </c:cat>
          <c:val>
            <c:numRef>
              <c:f>'TBC Dpto_sem'!$K$7:$K$31</c:f>
              <c:numCache>
                <c:formatCode>0%</c:formatCode>
                <c:ptCount val="25"/>
                <c:pt idx="0">
                  <c:v>0.63530295777163326</c:v>
                </c:pt>
                <c:pt idx="1">
                  <c:v>0.58168264174676421</c:v>
                </c:pt>
                <c:pt idx="2">
                  <c:v>0.54081943151660561</c:v>
                </c:pt>
                <c:pt idx="3">
                  <c:v>0.52773904860312193</c:v>
                </c:pt>
                <c:pt idx="4">
                  <c:v>0.52190272782985792</c:v>
                </c:pt>
                <c:pt idx="5">
                  <c:v>0.50245580765854769</c:v>
                </c:pt>
                <c:pt idx="6">
                  <c:v>0.48867108812869964</c:v>
                </c:pt>
                <c:pt idx="7">
                  <c:v>0.47975909227336533</c:v>
                </c:pt>
                <c:pt idx="8">
                  <c:v>0.47116465650802025</c:v>
                </c:pt>
                <c:pt idx="9">
                  <c:v>0.46888480909793234</c:v>
                </c:pt>
                <c:pt idx="10">
                  <c:v>0.46862495501538637</c:v>
                </c:pt>
                <c:pt idx="11">
                  <c:v>0.46319710091994515</c:v>
                </c:pt>
                <c:pt idx="12">
                  <c:v>0.46088871686052335</c:v>
                </c:pt>
                <c:pt idx="13">
                  <c:v>0.45434757735840242</c:v>
                </c:pt>
                <c:pt idx="14">
                  <c:v>0.45191741028814264</c:v>
                </c:pt>
                <c:pt idx="15">
                  <c:v>0.44250196813096926</c:v>
                </c:pt>
                <c:pt idx="16">
                  <c:v>0.43937851481650109</c:v>
                </c:pt>
                <c:pt idx="17">
                  <c:v>0.42285974061440967</c:v>
                </c:pt>
                <c:pt idx="18">
                  <c:v>0.4205128051522532</c:v>
                </c:pt>
                <c:pt idx="19">
                  <c:v>0.39027522414927113</c:v>
                </c:pt>
                <c:pt idx="20">
                  <c:v>0.38666588849909744</c:v>
                </c:pt>
                <c:pt idx="21">
                  <c:v>0.38131449653327515</c:v>
                </c:pt>
                <c:pt idx="22">
                  <c:v>0.34638336735180569</c:v>
                </c:pt>
                <c:pt idx="23">
                  <c:v>0.33179414320082529</c:v>
                </c:pt>
                <c:pt idx="24">
                  <c:v>0.27795305757826533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482936"/>
        <c:axId val="296481760"/>
      </c:lineChart>
      <c:catAx>
        <c:axId val="296479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6480192"/>
        <c:crosses val="autoZero"/>
        <c:auto val="1"/>
        <c:lblAlgn val="ctr"/>
        <c:lblOffset val="100"/>
        <c:noMultiLvlLbl val="0"/>
      </c:catAx>
      <c:valAx>
        <c:axId val="2964801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64798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64817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6482936"/>
        <c:crosses val="max"/>
        <c:crossBetween val="between"/>
      </c:valAx>
      <c:catAx>
        <c:axId val="296482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64817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'PJF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'PJF Dpto_sem'!$I$7:$I$30</c:f>
              <c:strCache>
                <c:ptCount val="24"/>
                <c:pt idx="0">
                  <c:v>Ucayali</c:v>
                </c:pt>
                <c:pt idx="1">
                  <c:v>Tacna</c:v>
                </c:pt>
                <c:pt idx="2">
                  <c:v>Puno</c:v>
                </c:pt>
                <c:pt idx="3">
                  <c:v>Junín</c:v>
                </c:pt>
                <c:pt idx="4">
                  <c:v>Pasco</c:v>
                </c:pt>
                <c:pt idx="5">
                  <c:v>Huancavelica</c:v>
                </c:pt>
                <c:pt idx="6">
                  <c:v>Lima</c:v>
                </c:pt>
                <c:pt idx="7">
                  <c:v>San Martín</c:v>
                </c:pt>
                <c:pt idx="8">
                  <c:v>Moquegua</c:v>
                </c:pt>
                <c:pt idx="9">
                  <c:v>Huánuco</c:v>
                </c:pt>
                <c:pt idx="10">
                  <c:v>Madre de Dios</c:v>
                </c:pt>
                <c:pt idx="11">
                  <c:v>Cusco</c:v>
                </c:pt>
                <c:pt idx="12">
                  <c:v>Piura</c:v>
                </c:pt>
                <c:pt idx="13">
                  <c:v>Apurímac</c:v>
                </c:pt>
                <c:pt idx="14">
                  <c:v>Provincia Constitucional del Callao</c:v>
                </c:pt>
                <c:pt idx="15">
                  <c:v>Arequipa</c:v>
                </c:pt>
                <c:pt idx="16">
                  <c:v>Ancash</c:v>
                </c:pt>
                <c:pt idx="17">
                  <c:v>Tumbes</c:v>
                </c:pt>
                <c:pt idx="18">
                  <c:v>Ayacucho</c:v>
                </c:pt>
                <c:pt idx="19">
                  <c:v>La Libertad</c:v>
                </c:pt>
                <c:pt idx="20">
                  <c:v>Ica</c:v>
                </c:pt>
                <c:pt idx="21">
                  <c:v>Lambayeque</c:v>
                </c:pt>
                <c:pt idx="22">
                  <c:v>Loreto</c:v>
                </c:pt>
                <c:pt idx="23">
                  <c:v>Cajamarca</c:v>
                </c:pt>
              </c:strCache>
            </c:strRef>
          </c:cat>
          <c:val>
            <c:numRef>
              <c:f>'PJF Dpto_sem'!$J$7:$J$30</c:f>
              <c:numCache>
                <c:formatCode>#,##0.0</c:formatCode>
                <c:ptCount val="24"/>
                <c:pt idx="0">
                  <c:v>0.4521915172226727</c:v>
                </c:pt>
                <c:pt idx="1">
                  <c:v>0.5842424878210295</c:v>
                </c:pt>
                <c:pt idx="2">
                  <c:v>0.64172217901796103</c:v>
                </c:pt>
                <c:pt idx="3">
                  <c:v>0.74837484907766338</c:v>
                </c:pt>
                <c:pt idx="4">
                  <c:v>0.228171486989595</c:v>
                </c:pt>
                <c:pt idx="5">
                  <c:v>0.19852964219171554</c:v>
                </c:pt>
                <c:pt idx="6">
                  <c:v>9.9181817094286089</c:v>
                </c:pt>
                <c:pt idx="7">
                  <c:v>0.20953188615385443</c:v>
                </c:pt>
                <c:pt idx="8">
                  <c:v>0.35135677960352041</c:v>
                </c:pt>
                <c:pt idx="9">
                  <c:v>0.44951387046603486</c:v>
                </c:pt>
                <c:pt idx="10">
                  <c:v>0.17143909586593509</c:v>
                </c:pt>
                <c:pt idx="11">
                  <c:v>0.84948357871326152</c:v>
                </c:pt>
                <c:pt idx="12">
                  <c:v>0.98753594996742322</c:v>
                </c:pt>
                <c:pt idx="13">
                  <c:v>0.55610990745481104</c:v>
                </c:pt>
                <c:pt idx="14">
                  <c:v>0.87647803043364547</c:v>
                </c:pt>
                <c:pt idx="15">
                  <c:v>0.83469458234321792</c:v>
                </c:pt>
                <c:pt idx="16">
                  <c:v>0.85688096269586822</c:v>
                </c:pt>
                <c:pt idx="17">
                  <c:v>0.31143461656756699</c:v>
                </c:pt>
                <c:pt idx="18">
                  <c:v>0.37870395919890143</c:v>
                </c:pt>
                <c:pt idx="19">
                  <c:v>1.1308427518233657</c:v>
                </c:pt>
                <c:pt idx="20">
                  <c:v>1.0473055287729949</c:v>
                </c:pt>
                <c:pt idx="21">
                  <c:v>0.77568151568993926</c:v>
                </c:pt>
                <c:pt idx="22">
                  <c:v>0.34065174707211554</c:v>
                </c:pt>
                <c:pt idx="23">
                  <c:v>0.62154168565757573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464512"/>
        <c:axId val="302466080"/>
      </c:barChart>
      <c:lineChart>
        <c:grouping val="standard"/>
        <c:varyColors val="0"/>
        <c:ser>
          <c:idx val="1"/>
          <c:order val="1"/>
          <c:tx>
            <c:strRef>
              <c:f>'PJF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'PJF Dpto_sem'!$I$7:$I$30</c:f>
              <c:strCache>
                <c:ptCount val="24"/>
                <c:pt idx="0">
                  <c:v>Ucayali</c:v>
                </c:pt>
                <c:pt idx="1">
                  <c:v>Tacna</c:v>
                </c:pt>
                <c:pt idx="2">
                  <c:v>Puno</c:v>
                </c:pt>
                <c:pt idx="3">
                  <c:v>Junín</c:v>
                </c:pt>
                <c:pt idx="4">
                  <c:v>Pasco</c:v>
                </c:pt>
                <c:pt idx="5">
                  <c:v>Huancavelica</c:v>
                </c:pt>
                <c:pt idx="6">
                  <c:v>Lima</c:v>
                </c:pt>
                <c:pt idx="7">
                  <c:v>San Martín</c:v>
                </c:pt>
                <c:pt idx="8">
                  <c:v>Moquegua</c:v>
                </c:pt>
                <c:pt idx="9">
                  <c:v>Huánuco</c:v>
                </c:pt>
                <c:pt idx="10">
                  <c:v>Madre de Dios</c:v>
                </c:pt>
                <c:pt idx="11">
                  <c:v>Cusco</c:v>
                </c:pt>
                <c:pt idx="12">
                  <c:v>Piura</c:v>
                </c:pt>
                <c:pt idx="13">
                  <c:v>Apurímac</c:v>
                </c:pt>
                <c:pt idx="14">
                  <c:v>Provincia Constitucional del Callao</c:v>
                </c:pt>
                <c:pt idx="15">
                  <c:v>Arequipa</c:v>
                </c:pt>
                <c:pt idx="16">
                  <c:v>Ancash</c:v>
                </c:pt>
                <c:pt idx="17">
                  <c:v>Tumbes</c:v>
                </c:pt>
                <c:pt idx="18">
                  <c:v>Ayacucho</c:v>
                </c:pt>
                <c:pt idx="19">
                  <c:v>La Libertad</c:v>
                </c:pt>
                <c:pt idx="20">
                  <c:v>Ica</c:v>
                </c:pt>
                <c:pt idx="21">
                  <c:v>Lambayeque</c:v>
                </c:pt>
                <c:pt idx="22">
                  <c:v>Loreto</c:v>
                </c:pt>
                <c:pt idx="23">
                  <c:v>Cajamarca</c:v>
                </c:pt>
              </c:strCache>
            </c:strRef>
          </c:cat>
          <c:val>
            <c:numRef>
              <c:f>'PJF Dpto_sem'!$K$7:$K$30</c:f>
              <c:numCache>
                <c:formatCode>0%</c:formatCode>
                <c:ptCount val="24"/>
                <c:pt idx="0">
                  <c:v>0.74566644112005864</c:v>
                </c:pt>
                <c:pt idx="1">
                  <c:v>0.67931776413624612</c:v>
                </c:pt>
                <c:pt idx="2">
                  <c:v>0.63529427157813345</c:v>
                </c:pt>
                <c:pt idx="3">
                  <c:v>0.59273835399301056</c:v>
                </c:pt>
                <c:pt idx="4">
                  <c:v>0.58245049570534591</c:v>
                </c:pt>
                <c:pt idx="5">
                  <c:v>0.57115053738166022</c:v>
                </c:pt>
                <c:pt idx="6">
                  <c:v>0.55797015265580097</c:v>
                </c:pt>
                <c:pt idx="7">
                  <c:v>0.55238090332526057</c:v>
                </c:pt>
                <c:pt idx="8">
                  <c:v>0.52848798287019072</c:v>
                </c:pt>
                <c:pt idx="9">
                  <c:v>0.52273491873849165</c:v>
                </c:pt>
                <c:pt idx="10">
                  <c:v>0.51841745121950034</c:v>
                </c:pt>
                <c:pt idx="11">
                  <c:v>0.49231326142731391</c:v>
                </c:pt>
                <c:pt idx="12">
                  <c:v>0.47907405510263118</c:v>
                </c:pt>
                <c:pt idx="13">
                  <c:v>0.45714564647003791</c:v>
                </c:pt>
                <c:pt idx="14">
                  <c:v>0.44684525482474735</c:v>
                </c:pt>
                <c:pt idx="15">
                  <c:v>0.44245694397040131</c:v>
                </c:pt>
                <c:pt idx="16">
                  <c:v>0.44158105024100597</c:v>
                </c:pt>
                <c:pt idx="17">
                  <c:v>0.44092566622432749</c:v>
                </c:pt>
                <c:pt idx="18">
                  <c:v>0.43005707446019298</c:v>
                </c:pt>
                <c:pt idx="19">
                  <c:v>0.40760946226037559</c:v>
                </c:pt>
                <c:pt idx="20">
                  <c:v>0.40435445276841964</c:v>
                </c:pt>
                <c:pt idx="21">
                  <c:v>0.37366502768951265</c:v>
                </c:pt>
                <c:pt idx="22">
                  <c:v>0.34422236567122311</c:v>
                </c:pt>
                <c:pt idx="23">
                  <c:v>0.28387094793182061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467648"/>
        <c:axId val="302466864"/>
      </c:lineChart>
      <c:catAx>
        <c:axId val="30246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2466080"/>
        <c:crosses val="autoZero"/>
        <c:auto val="1"/>
        <c:lblAlgn val="ctr"/>
        <c:lblOffset val="100"/>
        <c:noMultiLvlLbl val="0"/>
      </c:catAx>
      <c:valAx>
        <c:axId val="3024660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24645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24668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2467648"/>
        <c:crosses val="max"/>
        <c:crossBetween val="between"/>
      </c:valAx>
      <c:catAx>
        <c:axId val="302467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24668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'DES Dpto_sem'!$I$7:$I$31</c:f>
              <c:strCache>
                <c:ptCount val="25"/>
                <c:pt idx="0">
                  <c:v>Tumbes</c:v>
                </c:pt>
                <c:pt idx="1">
                  <c:v>Ayacucho</c:v>
                </c:pt>
                <c:pt idx="2">
                  <c:v>Loreto</c:v>
                </c:pt>
                <c:pt idx="3">
                  <c:v>Piura</c:v>
                </c:pt>
                <c:pt idx="4">
                  <c:v>Ucayali</c:v>
                </c:pt>
                <c:pt idx="5">
                  <c:v>Pasco</c:v>
                </c:pt>
                <c:pt idx="6">
                  <c:v>Huánuco</c:v>
                </c:pt>
                <c:pt idx="7">
                  <c:v>Apurímac</c:v>
                </c:pt>
                <c:pt idx="8">
                  <c:v>San Martín</c:v>
                </c:pt>
                <c:pt idx="9">
                  <c:v>Huancavelica</c:v>
                </c:pt>
                <c:pt idx="10">
                  <c:v>Cusco</c:v>
                </c:pt>
                <c:pt idx="11">
                  <c:v>La Libertad</c:v>
                </c:pt>
                <c:pt idx="12">
                  <c:v>Cajamarca</c:v>
                </c:pt>
                <c:pt idx="13">
                  <c:v>Junín</c:v>
                </c:pt>
                <c:pt idx="14">
                  <c:v>Ancash</c:v>
                </c:pt>
                <c:pt idx="15">
                  <c:v>Lambayeque</c:v>
                </c:pt>
                <c:pt idx="16">
                  <c:v>Puno</c:v>
                </c:pt>
                <c:pt idx="17">
                  <c:v>Tacna</c:v>
                </c:pt>
                <c:pt idx="18">
                  <c:v>Amazonas</c:v>
                </c:pt>
                <c:pt idx="19">
                  <c:v>Arequipa</c:v>
                </c:pt>
                <c:pt idx="20">
                  <c:v>Lima</c:v>
                </c:pt>
                <c:pt idx="21">
                  <c:v>Moquegua</c:v>
                </c:pt>
                <c:pt idx="22">
                  <c:v>Ica</c:v>
                </c:pt>
                <c:pt idx="23">
                  <c:v>Madre de Dios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'DES Dpto_sem'!$J$7:$J$31</c:f>
              <c:numCache>
                <c:formatCode>#,##0.0</c:formatCode>
                <c:ptCount val="25"/>
                <c:pt idx="0">
                  <c:v>22.478470831629238</c:v>
                </c:pt>
                <c:pt idx="1">
                  <c:v>44.374757100462375</c:v>
                </c:pt>
                <c:pt idx="2">
                  <c:v>7.3358582266228041</c:v>
                </c:pt>
                <c:pt idx="3">
                  <c:v>52.352288504147509</c:v>
                </c:pt>
                <c:pt idx="4">
                  <c:v>8.6282210823239893</c:v>
                </c:pt>
                <c:pt idx="5">
                  <c:v>8.7524004579740904</c:v>
                </c:pt>
                <c:pt idx="6">
                  <c:v>15.543492748769495</c:v>
                </c:pt>
                <c:pt idx="7">
                  <c:v>38.160579093135311</c:v>
                </c:pt>
                <c:pt idx="8">
                  <c:v>15.779898678138125</c:v>
                </c:pt>
                <c:pt idx="9">
                  <c:v>7.818056192795666</c:v>
                </c:pt>
                <c:pt idx="10">
                  <c:v>33.050106295893784</c:v>
                </c:pt>
                <c:pt idx="11">
                  <c:v>23.330934692759001</c:v>
                </c:pt>
                <c:pt idx="12">
                  <c:v>19.31313773952121</c:v>
                </c:pt>
                <c:pt idx="13">
                  <c:v>12.780430024195994</c:v>
                </c:pt>
                <c:pt idx="14">
                  <c:v>8.5525635324329414</c:v>
                </c:pt>
                <c:pt idx="15">
                  <c:v>9.93275125119726</c:v>
                </c:pt>
                <c:pt idx="16">
                  <c:v>9.2415106084281433</c:v>
                </c:pt>
                <c:pt idx="17">
                  <c:v>3.6344555325467809</c:v>
                </c:pt>
                <c:pt idx="18">
                  <c:v>9.1579635691050498</c:v>
                </c:pt>
                <c:pt idx="19">
                  <c:v>7.3333065913320752</c:v>
                </c:pt>
                <c:pt idx="20">
                  <c:v>152.72884261449076</c:v>
                </c:pt>
                <c:pt idx="21">
                  <c:v>1.4498323358775451</c:v>
                </c:pt>
                <c:pt idx="22">
                  <c:v>5.63897208567505</c:v>
                </c:pt>
                <c:pt idx="23">
                  <c:v>1.876078955923731</c:v>
                </c:pt>
                <c:pt idx="24">
                  <c:v>3.6599265399381693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464120"/>
        <c:axId val="302469216"/>
      </c:barChart>
      <c:lineChart>
        <c:grouping val="standard"/>
        <c:varyColors val="0"/>
        <c:ser>
          <c:idx val="1"/>
          <c:order val="1"/>
          <c:tx>
            <c:strRef>
              <c:f>'DES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'DES Dpto_sem'!$I$7:$I$31</c:f>
              <c:strCache>
                <c:ptCount val="25"/>
                <c:pt idx="0">
                  <c:v>Tumbes</c:v>
                </c:pt>
                <c:pt idx="1">
                  <c:v>Ayacucho</c:v>
                </c:pt>
                <c:pt idx="2">
                  <c:v>Loreto</c:v>
                </c:pt>
                <c:pt idx="3">
                  <c:v>Piura</c:v>
                </c:pt>
                <c:pt idx="4">
                  <c:v>Ucayali</c:v>
                </c:pt>
                <c:pt idx="5">
                  <c:v>Pasco</c:v>
                </c:pt>
                <c:pt idx="6">
                  <c:v>Huánuco</c:v>
                </c:pt>
                <c:pt idx="7">
                  <c:v>Apurímac</c:v>
                </c:pt>
                <c:pt idx="8">
                  <c:v>San Martín</c:v>
                </c:pt>
                <c:pt idx="9">
                  <c:v>Huancavelica</c:v>
                </c:pt>
                <c:pt idx="10">
                  <c:v>Cusco</c:v>
                </c:pt>
                <c:pt idx="11">
                  <c:v>La Libertad</c:v>
                </c:pt>
                <c:pt idx="12">
                  <c:v>Cajamarca</c:v>
                </c:pt>
                <c:pt idx="13">
                  <c:v>Junín</c:v>
                </c:pt>
                <c:pt idx="14">
                  <c:v>Ancash</c:v>
                </c:pt>
                <c:pt idx="15">
                  <c:v>Lambayeque</c:v>
                </c:pt>
                <c:pt idx="16">
                  <c:v>Puno</c:v>
                </c:pt>
                <c:pt idx="17">
                  <c:v>Tacna</c:v>
                </c:pt>
                <c:pt idx="18">
                  <c:v>Amazonas</c:v>
                </c:pt>
                <c:pt idx="19">
                  <c:v>Arequipa</c:v>
                </c:pt>
                <c:pt idx="20">
                  <c:v>Lima</c:v>
                </c:pt>
                <c:pt idx="21">
                  <c:v>Moquegua</c:v>
                </c:pt>
                <c:pt idx="22">
                  <c:v>Ica</c:v>
                </c:pt>
                <c:pt idx="23">
                  <c:v>Madre de Dios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'DES Dpto_sem'!$K$7:$K$31</c:f>
              <c:numCache>
                <c:formatCode>0%</c:formatCode>
                <c:ptCount val="25"/>
                <c:pt idx="0">
                  <c:v>0.50723584216195616</c:v>
                </c:pt>
                <c:pt idx="1">
                  <c:v>0.48237134879672755</c:v>
                </c:pt>
                <c:pt idx="2">
                  <c:v>0.46173026353706215</c:v>
                </c:pt>
                <c:pt idx="3">
                  <c:v>0.44337401757162637</c:v>
                </c:pt>
                <c:pt idx="4">
                  <c:v>0.41980941113478421</c:v>
                </c:pt>
                <c:pt idx="5">
                  <c:v>0.40687458553054728</c:v>
                </c:pt>
                <c:pt idx="6">
                  <c:v>0.38869130336016849</c:v>
                </c:pt>
                <c:pt idx="7">
                  <c:v>0.37478751405638377</c:v>
                </c:pt>
                <c:pt idx="8">
                  <c:v>0.3566413113287577</c:v>
                </c:pt>
                <c:pt idx="9">
                  <c:v>0.34353350685630313</c:v>
                </c:pt>
                <c:pt idx="10">
                  <c:v>0.32428999823778926</c:v>
                </c:pt>
                <c:pt idx="11">
                  <c:v>0.31261403915993896</c:v>
                </c:pt>
                <c:pt idx="12">
                  <c:v>0.29710345259072679</c:v>
                </c:pt>
                <c:pt idx="13">
                  <c:v>0.28162346064399368</c:v>
                </c:pt>
                <c:pt idx="14">
                  <c:v>0.27969517499182794</c:v>
                </c:pt>
                <c:pt idx="15">
                  <c:v>0.27495084300016837</c:v>
                </c:pt>
                <c:pt idx="16">
                  <c:v>0.2662697228789303</c:v>
                </c:pt>
                <c:pt idx="17">
                  <c:v>0.26045360347266988</c:v>
                </c:pt>
                <c:pt idx="18">
                  <c:v>0.24706073493833475</c:v>
                </c:pt>
                <c:pt idx="19">
                  <c:v>0.24039608430498768</c:v>
                </c:pt>
                <c:pt idx="20">
                  <c:v>0.21238779703849042</c:v>
                </c:pt>
                <c:pt idx="21">
                  <c:v>0.20259057172466366</c:v>
                </c:pt>
                <c:pt idx="22">
                  <c:v>0.15806427475398727</c:v>
                </c:pt>
                <c:pt idx="23">
                  <c:v>0.10584260771690635</c:v>
                </c:pt>
                <c:pt idx="24">
                  <c:v>2.6108352034979798E-2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274304"/>
        <c:axId val="302275872"/>
      </c:lineChart>
      <c:catAx>
        <c:axId val="302464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2469216"/>
        <c:crosses val="autoZero"/>
        <c:auto val="1"/>
        <c:lblAlgn val="ctr"/>
        <c:lblOffset val="100"/>
        <c:noMultiLvlLbl val="0"/>
      </c:catAx>
      <c:valAx>
        <c:axId val="3024692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24641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22758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2274304"/>
        <c:crosses val="max"/>
        <c:crossBetween val="between"/>
      </c:valAx>
      <c:catAx>
        <c:axId val="302274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22758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'PIRDAIS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'PIRDAIS Dpto_sem'!$I$7:$I$20</c:f>
              <c:strCache>
                <c:ptCount val="14"/>
                <c:pt idx="0">
                  <c:v>San Martín</c:v>
                </c:pt>
                <c:pt idx="1">
                  <c:v>Puno</c:v>
                </c:pt>
                <c:pt idx="2">
                  <c:v>Ayacucho</c:v>
                </c:pt>
                <c:pt idx="3">
                  <c:v>Huánuco</c:v>
                </c:pt>
                <c:pt idx="4">
                  <c:v>Ucayali</c:v>
                </c:pt>
                <c:pt idx="5">
                  <c:v>Huancavelica</c:v>
                </c:pt>
                <c:pt idx="6">
                  <c:v>Lima</c:v>
                </c:pt>
                <c:pt idx="7">
                  <c:v>Cusco</c:v>
                </c:pt>
                <c:pt idx="8">
                  <c:v>Pasco</c:v>
                </c:pt>
                <c:pt idx="9">
                  <c:v>Junín</c:v>
                </c:pt>
                <c:pt idx="10">
                  <c:v>La Libertad</c:v>
                </c:pt>
                <c:pt idx="11">
                  <c:v>Ancash</c:v>
                </c:pt>
                <c:pt idx="12">
                  <c:v>Loreto</c:v>
                </c:pt>
                <c:pt idx="13">
                  <c:v>Apurímac</c:v>
                </c:pt>
              </c:strCache>
            </c:strRef>
          </c:cat>
          <c:val>
            <c:numRef>
              <c:f>'PIRDAIS Dpto_sem'!$J$7:$J$20</c:f>
              <c:numCache>
                <c:formatCode>#,##0.0</c:formatCode>
                <c:ptCount val="14"/>
                <c:pt idx="0">
                  <c:v>16.24603301459797</c:v>
                </c:pt>
                <c:pt idx="1">
                  <c:v>8.4253321532160044</c:v>
                </c:pt>
                <c:pt idx="2">
                  <c:v>10.5343956109391</c:v>
                </c:pt>
                <c:pt idx="3">
                  <c:v>29.464444542003946</c:v>
                </c:pt>
                <c:pt idx="4">
                  <c:v>15.248184940905048</c:v>
                </c:pt>
                <c:pt idx="5">
                  <c:v>1.6199999954551458E-3</c:v>
                </c:pt>
                <c:pt idx="6">
                  <c:v>3.9666561396661564</c:v>
                </c:pt>
                <c:pt idx="7">
                  <c:v>0.1808808958157897</c:v>
                </c:pt>
                <c:pt idx="8">
                  <c:v>6.3023906310118036</c:v>
                </c:pt>
                <c:pt idx="9">
                  <c:v>6.0520474808308791</c:v>
                </c:pt>
                <c:pt idx="10">
                  <c:v>7.7347089536488056E-2</c:v>
                </c:pt>
                <c:pt idx="11">
                  <c:v>4.1724669048562646E-2</c:v>
                </c:pt>
                <c:pt idx="12">
                  <c:v>4.3379759415984154E-2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275480"/>
        <c:axId val="302273520"/>
      </c:barChart>
      <c:lineChart>
        <c:grouping val="standard"/>
        <c:varyColors val="0"/>
        <c:ser>
          <c:idx val="1"/>
          <c:order val="1"/>
          <c:tx>
            <c:strRef>
              <c:f>'PIRDAIS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'PIRDAIS Dpto_sem'!$I$7:$I$20</c:f>
              <c:strCache>
                <c:ptCount val="14"/>
                <c:pt idx="0">
                  <c:v>San Martín</c:v>
                </c:pt>
                <c:pt idx="1">
                  <c:v>Puno</c:v>
                </c:pt>
                <c:pt idx="2">
                  <c:v>Ayacucho</c:v>
                </c:pt>
                <c:pt idx="3">
                  <c:v>Huánuco</c:v>
                </c:pt>
                <c:pt idx="4">
                  <c:v>Ucayali</c:v>
                </c:pt>
                <c:pt idx="5">
                  <c:v>Huancavelica</c:v>
                </c:pt>
                <c:pt idx="6">
                  <c:v>Lima</c:v>
                </c:pt>
                <c:pt idx="7">
                  <c:v>Cusco</c:v>
                </c:pt>
                <c:pt idx="8">
                  <c:v>Pasco</c:v>
                </c:pt>
                <c:pt idx="9">
                  <c:v>Junín</c:v>
                </c:pt>
                <c:pt idx="10">
                  <c:v>La Libertad</c:v>
                </c:pt>
                <c:pt idx="11">
                  <c:v>Ancash</c:v>
                </c:pt>
                <c:pt idx="12">
                  <c:v>Loreto</c:v>
                </c:pt>
                <c:pt idx="13">
                  <c:v>Apurímac</c:v>
                </c:pt>
              </c:strCache>
            </c:strRef>
          </c:cat>
          <c:val>
            <c:numRef>
              <c:f>'PIRDAIS Dpto_sem'!$K$7:$K$20</c:f>
              <c:numCache>
                <c:formatCode>0%</c:formatCode>
                <c:ptCount val="14"/>
                <c:pt idx="0">
                  <c:v>0.55785825905303876</c:v>
                </c:pt>
                <c:pt idx="1">
                  <c:v>0.50434598322165458</c:v>
                </c:pt>
                <c:pt idx="2">
                  <c:v>0.49396436157710705</c:v>
                </c:pt>
                <c:pt idx="3">
                  <c:v>0.47204350793212174</c:v>
                </c:pt>
                <c:pt idx="4">
                  <c:v>0.45329004797553951</c:v>
                </c:pt>
                <c:pt idx="5">
                  <c:v>0.39320388239202564</c:v>
                </c:pt>
                <c:pt idx="6">
                  <c:v>0.34986803527756605</c:v>
                </c:pt>
                <c:pt idx="7">
                  <c:v>0.34128470908639563</c:v>
                </c:pt>
                <c:pt idx="8">
                  <c:v>0.3365749745054013</c:v>
                </c:pt>
                <c:pt idx="9">
                  <c:v>0.3081907663894064</c:v>
                </c:pt>
                <c:pt idx="10">
                  <c:v>0.1424704955000618</c:v>
                </c:pt>
                <c:pt idx="11">
                  <c:v>8.3995307596502561E-2</c:v>
                </c:pt>
                <c:pt idx="12">
                  <c:v>5.1274796153759239E-2</c:v>
                </c:pt>
                <c:pt idx="1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272736"/>
        <c:axId val="302275088"/>
      </c:lineChart>
      <c:catAx>
        <c:axId val="302275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2273520"/>
        <c:crosses val="autoZero"/>
        <c:auto val="1"/>
        <c:lblAlgn val="ctr"/>
        <c:lblOffset val="100"/>
        <c:noMultiLvlLbl val="0"/>
      </c:catAx>
      <c:valAx>
        <c:axId val="3022735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22754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22750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2272736"/>
        <c:crosses val="max"/>
        <c:crossBetween val="between"/>
      </c:valAx>
      <c:catAx>
        <c:axId val="302272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22750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'TRAB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'TRAB Dpto_sem'!$I$7:$I$31</c:f>
              <c:strCache>
                <c:ptCount val="25"/>
                <c:pt idx="0">
                  <c:v>Amazonas</c:v>
                </c:pt>
                <c:pt idx="1">
                  <c:v>Apurímac</c:v>
                </c:pt>
                <c:pt idx="2">
                  <c:v>Cusco</c:v>
                </c:pt>
                <c:pt idx="3">
                  <c:v>Junín</c:v>
                </c:pt>
                <c:pt idx="4">
                  <c:v>Moquegua</c:v>
                </c:pt>
                <c:pt idx="5">
                  <c:v>La Libertad</c:v>
                </c:pt>
                <c:pt idx="6">
                  <c:v>Pasco</c:v>
                </c:pt>
                <c:pt idx="7">
                  <c:v>Ayacucho</c:v>
                </c:pt>
                <c:pt idx="8">
                  <c:v>San Martín</c:v>
                </c:pt>
                <c:pt idx="9">
                  <c:v>Cajamarca</c:v>
                </c:pt>
                <c:pt idx="10">
                  <c:v>Lambayeque</c:v>
                </c:pt>
                <c:pt idx="11">
                  <c:v>Puno</c:v>
                </c:pt>
                <c:pt idx="12">
                  <c:v>Huancavelica</c:v>
                </c:pt>
                <c:pt idx="13">
                  <c:v>Ica</c:v>
                </c:pt>
                <c:pt idx="14">
                  <c:v>Loreto</c:v>
                </c:pt>
                <c:pt idx="15">
                  <c:v>Ancash</c:v>
                </c:pt>
                <c:pt idx="16">
                  <c:v>Huánuco</c:v>
                </c:pt>
                <c:pt idx="17">
                  <c:v>Tacna</c:v>
                </c:pt>
                <c:pt idx="18">
                  <c:v>Ucayali</c:v>
                </c:pt>
                <c:pt idx="19">
                  <c:v>Lima</c:v>
                </c:pt>
                <c:pt idx="20">
                  <c:v>Arequipa</c:v>
                </c:pt>
                <c:pt idx="21">
                  <c:v>Piura</c:v>
                </c:pt>
                <c:pt idx="22">
                  <c:v>Tumbes</c:v>
                </c:pt>
                <c:pt idx="23">
                  <c:v>Provincia Constitucional del Callao</c:v>
                </c:pt>
                <c:pt idx="24">
                  <c:v>Madre de Dios</c:v>
                </c:pt>
              </c:strCache>
            </c:strRef>
          </c:cat>
          <c:val>
            <c:numRef>
              <c:f>'TRAB Dpto_sem'!$J$7:$J$31</c:f>
              <c:numCache>
                <c:formatCode>#,##0.0</c:formatCode>
                <c:ptCount val="25"/>
                <c:pt idx="0">
                  <c:v>0.90478526917650015</c:v>
                </c:pt>
                <c:pt idx="1">
                  <c:v>1.7908632116377703</c:v>
                </c:pt>
                <c:pt idx="2">
                  <c:v>4.3552454986456723</c:v>
                </c:pt>
                <c:pt idx="3">
                  <c:v>2.3757583236692881</c:v>
                </c:pt>
                <c:pt idx="4">
                  <c:v>0.75261000672253431</c:v>
                </c:pt>
                <c:pt idx="5">
                  <c:v>3.3477494005055632</c:v>
                </c:pt>
                <c:pt idx="6">
                  <c:v>1.5658653378195595</c:v>
                </c:pt>
                <c:pt idx="7">
                  <c:v>2.0203976522789162</c:v>
                </c:pt>
                <c:pt idx="8">
                  <c:v>1.4398524839707534</c:v>
                </c:pt>
                <c:pt idx="9">
                  <c:v>1.278047370891727</c:v>
                </c:pt>
                <c:pt idx="10">
                  <c:v>2.9210630344314268</c:v>
                </c:pt>
                <c:pt idx="11">
                  <c:v>2.1071050308310078</c:v>
                </c:pt>
                <c:pt idx="12">
                  <c:v>2.543512073574675</c:v>
                </c:pt>
                <c:pt idx="13">
                  <c:v>1.5919391214265488</c:v>
                </c:pt>
                <c:pt idx="14">
                  <c:v>1.6673186291955062</c:v>
                </c:pt>
                <c:pt idx="15">
                  <c:v>3.0754786782636074</c:v>
                </c:pt>
                <c:pt idx="16">
                  <c:v>2.4767252670935704</c:v>
                </c:pt>
                <c:pt idx="17">
                  <c:v>1.0773676626376982</c:v>
                </c:pt>
                <c:pt idx="18">
                  <c:v>0.84083204338821815</c:v>
                </c:pt>
                <c:pt idx="19">
                  <c:v>11.38652292476695</c:v>
                </c:pt>
                <c:pt idx="20">
                  <c:v>1.7075860750046559</c:v>
                </c:pt>
                <c:pt idx="21">
                  <c:v>1.5502785880271404</c:v>
                </c:pt>
                <c:pt idx="22">
                  <c:v>3.571729980467353E-2</c:v>
                </c:pt>
                <c:pt idx="23">
                  <c:v>0.12007018392614555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273912"/>
        <c:axId val="302269600"/>
      </c:barChart>
      <c:lineChart>
        <c:grouping val="standard"/>
        <c:varyColors val="0"/>
        <c:ser>
          <c:idx val="1"/>
          <c:order val="1"/>
          <c:tx>
            <c:strRef>
              <c:f>'TRAB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'TRAB Dpto_sem'!$I$7:$I$31</c:f>
              <c:strCache>
                <c:ptCount val="25"/>
                <c:pt idx="0">
                  <c:v>Amazonas</c:v>
                </c:pt>
                <c:pt idx="1">
                  <c:v>Apurímac</c:v>
                </c:pt>
                <c:pt idx="2">
                  <c:v>Cusco</c:v>
                </c:pt>
                <c:pt idx="3">
                  <c:v>Junín</c:v>
                </c:pt>
                <c:pt idx="4">
                  <c:v>Moquegua</c:v>
                </c:pt>
                <c:pt idx="5">
                  <c:v>La Libertad</c:v>
                </c:pt>
                <c:pt idx="6">
                  <c:v>Pasco</c:v>
                </c:pt>
                <c:pt idx="7">
                  <c:v>Ayacucho</c:v>
                </c:pt>
                <c:pt idx="8">
                  <c:v>San Martín</c:v>
                </c:pt>
                <c:pt idx="9">
                  <c:v>Cajamarca</c:v>
                </c:pt>
                <c:pt idx="10">
                  <c:v>Lambayeque</c:v>
                </c:pt>
                <c:pt idx="11">
                  <c:v>Puno</c:v>
                </c:pt>
                <c:pt idx="12">
                  <c:v>Huancavelica</c:v>
                </c:pt>
                <c:pt idx="13">
                  <c:v>Ica</c:v>
                </c:pt>
                <c:pt idx="14">
                  <c:v>Loreto</c:v>
                </c:pt>
                <c:pt idx="15">
                  <c:v>Ancash</c:v>
                </c:pt>
                <c:pt idx="16">
                  <c:v>Huánuco</c:v>
                </c:pt>
                <c:pt idx="17">
                  <c:v>Tacna</c:v>
                </c:pt>
                <c:pt idx="18">
                  <c:v>Ucayali</c:v>
                </c:pt>
                <c:pt idx="19">
                  <c:v>Lima</c:v>
                </c:pt>
                <c:pt idx="20">
                  <c:v>Arequipa</c:v>
                </c:pt>
                <c:pt idx="21">
                  <c:v>Piura</c:v>
                </c:pt>
                <c:pt idx="22">
                  <c:v>Tumbes</c:v>
                </c:pt>
                <c:pt idx="23">
                  <c:v>Provincia Constitucional del Callao</c:v>
                </c:pt>
                <c:pt idx="24">
                  <c:v>Madre de Dios</c:v>
                </c:pt>
              </c:strCache>
            </c:strRef>
          </c:cat>
          <c:val>
            <c:numRef>
              <c:f>'TRAB Dpto_sem'!$K$7:$K$31</c:f>
              <c:numCache>
                <c:formatCode>0%</c:formatCode>
                <c:ptCount val="25"/>
                <c:pt idx="0">
                  <c:v>0.60057128825335659</c:v>
                </c:pt>
                <c:pt idx="1">
                  <c:v>0.41071961730157713</c:v>
                </c:pt>
                <c:pt idx="2">
                  <c:v>0.405414722738553</c:v>
                </c:pt>
                <c:pt idx="3">
                  <c:v>0.40473725751528183</c:v>
                </c:pt>
                <c:pt idx="4">
                  <c:v>0.38142061667207305</c:v>
                </c:pt>
                <c:pt idx="5">
                  <c:v>0.37802778266219489</c:v>
                </c:pt>
                <c:pt idx="6">
                  <c:v>0.37629442544189184</c:v>
                </c:pt>
                <c:pt idx="7">
                  <c:v>0.37278676555237344</c:v>
                </c:pt>
                <c:pt idx="8">
                  <c:v>0.35546357420451402</c:v>
                </c:pt>
                <c:pt idx="9">
                  <c:v>0.35413529652930548</c:v>
                </c:pt>
                <c:pt idx="10">
                  <c:v>0.35372575431587289</c:v>
                </c:pt>
                <c:pt idx="11">
                  <c:v>0.3488562540220787</c:v>
                </c:pt>
                <c:pt idx="12">
                  <c:v>0.34730015501442846</c:v>
                </c:pt>
                <c:pt idx="13">
                  <c:v>0.3337541315030137</c:v>
                </c:pt>
                <c:pt idx="14">
                  <c:v>0.3308703639266441</c:v>
                </c:pt>
                <c:pt idx="15">
                  <c:v>0.32914423919353347</c:v>
                </c:pt>
                <c:pt idx="16">
                  <c:v>0.32357728659998047</c:v>
                </c:pt>
                <c:pt idx="17">
                  <c:v>0.30856712256322272</c:v>
                </c:pt>
                <c:pt idx="18">
                  <c:v>0.30338781334863374</c:v>
                </c:pt>
                <c:pt idx="19">
                  <c:v>0.30177811726154496</c:v>
                </c:pt>
                <c:pt idx="20">
                  <c:v>0.22377280074264655</c:v>
                </c:pt>
                <c:pt idx="21">
                  <c:v>0.18469822493144047</c:v>
                </c:pt>
                <c:pt idx="22">
                  <c:v>7.4956506000276021E-2</c:v>
                </c:pt>
                <c:pt idx="23">
                  <c:v>6.7807759860344333E-2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272344"/>
        <c:axId val="302271560"/>
      </c:lineChart>
      <c:catAx>
        <c:axId val="302273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2269600"/>
        <c:crosses val="autoZero"/>
        <c:auto val="1"/>
        <c:lblAlgn val="ctr"/>
        <c:lblOffset val="100"/>
        <c:noMultiLvlLbl val="0"/>
      </c:catAx>
      <c:valAx>
        <c:axId val="3022696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22739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22715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2272344"/>
        <c:crosses val="max"/>
        <c:crossBetween val="between"/>
      </c:valAx>
      <c:catAx>
        <c:axId val="302272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22715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'GIECOD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'GIECOD Dpto_sem'!$I$7:$I$12</c:f>
              <c:strCache>
                <c:ptCount val="6"/>
                <c:pt idx="0">
                  <c:v>Lima</c:v>
                </c:pt>
                <c:pt idx="1">
                  <c:v>Huánuco</c:v>
                </c:pt>
                <c:pt idx="2">
                  <c:v>Provincia Constitucional del Callao</c:v>
                </c:pt>
                <c:pt idx="3">
                  <c:v>Cusco</c:v>
                </c:pt>
                <c:pt idx="4">
                  <c:v>Puno</c:v>
                </c:pt>
                <c:pt idx="5">
                  <c:v>Ucayali</c:v>
                </c:pt>
              </c:strCache>
            </c:strRef>
          </c:cat>
          <c:val>
            <c:numRef>
              <c:f>'GIECOD Dpto_sem'!$J$7:$J$12</c:f>
              <c:numCache>
                <c:formatCode>#,##0.0</c:formatCode>
                <c:ptCount val="6"/>
                <c:pt idx="0">
                  <c:v>75.026998644490959</c:v>
                </c:pt>
                <c:pt idx="1">
                  <c:v>0.12247100187232718</c:v>
                </c:pt>
                <c:pt idx="2">
                  <c:v>0.26600000262260437</c:v>
                </c:pt>
                <c:pt idx="3">
                  <c:v>4.882499948143959E-2</c:v>
                </c:pt>
                <c:pt idx="4">
                  <c:v>1.1999999929685146E-2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264112"/>
        <c:axId val="302261760"/>
      </c:barChart>
      <c:lineChart>
        <c:grouping val="standard"/>
        <c:varyColors val="0"/>
        <c:ser>
          <c:idx val="1"/>
          <c:order val="1"/>
          <c:tx>
            <c:strRef>
              <c:f>'GIECOD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'GIECOD Dpto_sem'!$I$7:$I$12</c:f>
              <c:strCache>
                <c:ptCount val="6"/>
                <c:pt idx="0">
                  <c:v>Lima</c:v>
                </c:pt>
                <c:pt idx="1">
                  <c:v>Huánuco</c:v>
                </c:pt>
                <c:pt idx="2">
                  <c:v>Provincia Constitucional del Callao</c:v>
                </c:pt>
                <c:pt idx="3">
                  <c:v>Cusco</c:v>
                </c:pt>
                <c:pt idx="4">
                  <c:v>Puno</c:v>
                </c:pt>
                <c:pt idx="5">
                  <c:v>Ucayali</c:v>
                </c:pt>
              </c:strCache>
            </c:strRef>
          </c:cat>
          <c:val>
            <c:numRef>
              <c:f>'GIECOD Dpto_sem'!$K$7:$K$12</c:f>
              <c:numCache>
                <c:formatCode>0%</c:formatCode>
                <c:ptCount val="6"/>
                <c:pt idx="0">
                  <c:v>0.82087853495855356</c:v>
                </c:pt>
                <c:pt idx="1">
                  <c:v>0.24355229435307571</c:v>
                </c:pt>
                <c:pt idx="2">
                  <c:v>0.13198922780477321</c:v>
                </c:pt>
                <c:pt idx="3">
                  <c:v>8.3009737567563205E-2</c:v>
                </c:pt>
                <c:pt idx="4">
                  <c:v>7.4074073640031754E-2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264896"/>
        <c:axId val="302268816"/>
      </c:lineChart>
      <c:catAx>
        <c:axId val="30226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2261760"/>
        <c:crosses val="autoZero"/>
        <c:auto val="1"/>
        <c:lblAlgn val="ctr"/>
        <c:lblOffset val="100"/>
        <c:noMultiLvlLbl val="0"/>
      </c:catAx>
      <c:valAx>
        <c:axId val="30226176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22641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22688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2264896"/>
        <c:crosses val="max"/>
        <c:crossBetween val="between"/>
      </c:valAx>
      <c:catAx>
        <c:axId val="302264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22688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'API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'API Dpto_sem'!$I$7:$I$31</c:f>
              <c:strCache>
                <c:ptCount val="25"/>
                <c:pt idx="0">
                  <c:v>Piura</c:v>
                </c:pt>
                <c:pt idx="1">
                  <c:v>Loreto</c:v>
                </c:pt>
                <c:pt idx="2">
                  <c:v>Junín</c:v>
                </c:pt>
                <c:pt idx="3">
                  <c:v>Huánuco</c:v>
                </c:pt>
                <c:pt idx="4">
                  <c:v>Ancash</c:v>
                </c:pt>
                <c:pt idx="5">
                  <c:v>San Martín</c:v>
                </c:pt>
                <c:pt idx="6">
                  <c:v>Ayacucho</c:v>
                </c:pt>
                <c:pt idx="7">
                  <c:v>Arequipa</c:v>
                </c:pt>
                <c:pt idx="8">
                  <c:v>La Libertad</c:v>
                </c:pt>
                <c:pt idx="9">
                  <c:v>Cusco</c:v>
                </c:pt>
                <c:pt idx="10">
                  <c:v>Ica</c:v>
                </c:pt>
                <c:pt idx="11">
                  <c:v>Pasco</c:v>
                </c:pt>
                <c:pt idx="12">
                  <c:v>Madre de Dios</c:v>
                </c:pt>
                <c:pt idx="13">
                  <c:v>Provincia Constitucional del Callao</c:v>
                </c:pt>
                <c:pt idx="14">
                  <c:v>Lima</c:v>
                </c:pt>
                <c:pt idx="15">
                  <c:v>Puno</c:v>
                </c:pt>
                <c:pt idx="16">
                  <c:v>Ucayali</c:v>
                </c:pt>
                <c:pt idx="17">
                  <c:v>Huancavelica</c:v>
                </c:pt>
                <c:pt idx="18">
                  <c:v>Apurímac</c:v>
                </c:pt>
                <c:pt idx="19">
                  <c:v>Amazonas</c:v>
                </c:pt>
                <c:pt idx="20">
                  <c:v>Lambayeque</c:v>
                </c:pt>
                <c:pt idx="21">
                  <c:v>Cajamarca</c:v>
                </c:pt>
                <c:pt idx="22">
                  <c:v>Moquegua</c:v>
                </c:pt>
                <c:pt idx="23">
                  <c:v>Tumbes</c:v>
                </c:pt>
                <c:pt idx="24">
                  <c:v>Tacna</c:v>
                </c:pt>
              </c:strCache>
            </c:strRef>
          </c:cat>
          <c:val>
            <c:numRef>
              <c:f>'API Dpto_sem'!$J$7:$J$31</c:f>
              <c:numCache>
                <c:formatCode>#,##0.0</c:formatCode>
                <c:ptCount val="25"/>
                <c:pt idx="0">
                  <c:v>3.2817356004406975</c:v>
                </c:pt>
                <c:pt idx="1">
                  <c:v>1.2441276297813602</c:v>
                </c:pt>
                <c:pt idx="2">
                  <c:v>1.6338227745891345</c:v>
                </c:pt>
                <c:pt idx="3">
                  <c:v>1.4395637248380808</c:v>
                </c:pt>
                <c:pt idx="4">
                  <c:v>2.2190608445016551</c:v>
                </c:pt>
                <c:pt idx="5">
                  <c:v>1.437898058706196</c:v>
                </c:pt>
                <c:pt idx="6">
                  <c:v>1.4340329929291329</c:v>
                </c:pt>
                <c:pt idx="7">
                  <c:v>1.942209543336503</c:v>
                </c:pt>
                <c:pt idx="8">
                  <c:v>2.9236007704694202</c:v>
                </c:pt>
                <c:pt idx="9">
                  <c:v>1.8063201523054886</c:v>
                </c:pt>
                <c:pt idx="10">
                  <c:v>1.1219132278929465</c:v>
                </c:pt>
                <c:pt idx="11">
                  <c:v>0.1173484704522707</c:v>
                </c:pt>
                <c:pt idx="12">
                  <c:v>7.189556211233139E-2</c:v>
                </c:pt>
                <c:pt idx="13">
                  <c:v>0.20966489908551011</c:v>
                </c:pt>
                <c:pt idx="14">
                  <c:v>48.255894536579035</c:v>
                </c:pt>
                <c:pt idx="15">
                  <c:v>1.3993571532869282</c:v>
                </c:pt>
                <c:pt idx="16">
                  <c:v>0.70423131969073438</c:v>
                </c:pt>
                <c:pt idx="17">
                  <c:v>0.72408017175530404</c:v>
                </c:pt>
                <c:pt idx="18">
                  <c:v>7.3673989874805557E-2</c:v>
                </c:pt>
                <c:pt idx="19">
                  <c:v>0.71971309578520959</c:v>
                </c:pt>
                <c:pt idx="20">
                  <c:v>5.2059718913369579E-2</c:v>
                </c:pt>
                <c:pt idx="21">
                  <c:v>0.52187855331794708</c:v>
                </c:pt>
                <c:pt idx="22">
                  <c:v>6.3433000600525702E-3</c:v>
                </c:pt>
                <c:pt idx="23">
                  <c:v>1.2356000625004526E-2</c:v>
                </c:pt>
                <c:pt idx="24">
                  <c:v>3.69479998926181E-3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264504"/>
        <c:axId val="302262152"/>
      </c:barChart>
      <c:lineChart>
        <c:grouping val="standard"/>
        <c:varyColors val="0"/>
        <c:ser>
          <c:idx val="1"/>
          <c:order val="1"/>
          <c:tx>
            <c:strRef>
              <c:f>'API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'API Dpto_sem'!$I$7:$I$31</c:f>
              <c:strCache>
                <c:ptCount val="25"/>
                <c:pt idx="0">
                  <c:v>Piura</c:v>
                </c:pt>
                <c:pt idx="1">
                  <c:v>Loreto</c:v>
                </c:pt>
                <c:pt idx="2">
                  <c:v>Junín</c:v>
                </c:pt>
                <c:pt idx="3">
                  <c:v>Huánuco</c:v>
                </c:pt>
                <c:pt idx="4">
                  <c:v>Ancash</c:v>
                </c:pt>
                <c:pt idx="5">
                  <c:v>San Martín</c:v>
                </c:pt>
                <c:pt idx="6">
                  <c:v>Ayacucho</c:v>
                </c:pt>
                <c:pt idx="7">
                  <c:v>Arequipa</c:v>
                </c:pt>
                <c:pt idx="8">
                  <c:v>La Libertad</c:v>
                </c:pt>
                <c:pt idx="9">
                  <c:v>Cusco</c:v>
                </c:pt>
                <c:pt idx="10">
                  <c:v>Ica</c:v>
                </c:pt>
                <c:pt idx="11">
                  <c:v>Pasco</c:v>
                </c:pt>
                <c:pt idx="12">
                  <c:v>Madre de Dios</c:v>
                </c:pt>
                <c:pt idx="13">
                  <c:v>Provincia Constitucional del Callao</c:v>
                </c:pt>
                <c:pt idx="14">
                  <c:v>Lima</c:v>
                </c:pt>
                <c:pt idx="15">
                  <c:v>Puno</c:v>
                </c:pt>
                <c:pt idx="16">
                  <c:v>Ucayali</c:v>
                </c:pt>
                <c:pt idx="17">
                  <c:v>Huancavelica</c:v>
                </c:pt>
                <c:pt idx="18">
                  <c:v>Apurímac</c:v>
                </c:pt>
                <c:pt idx="19">
                  <c:v>Amazonas</c:v>
                </c:pt>
                <c:pt idx="20">
                  <c:v>Lambayeque</c:v>
                </c:pt>
                <c:pt idx="21">
                  <c:v>Cajamarca</c:v>
                </c:pt>
                <c:pt idx="22">
                  <c:v>Moquegua</c:v>
                </c:pt>
                <c:pt idx="23">
                  <c:v>Tumbes</c:v>
                </c:pt>
                <c:pt idx="24">
                  <c:v>Tacna</c:v>
                </c:pt>
              </c:strCache>
            </c:strRef>
          </c:cat>
          <c:val>
            <c:numRef>
              <c:f>'API Dpto_sem'!$K$7:$K$31</c:f>
              <c:numCache>
                <c:formatCode>0%</c:formatCode>
                <c:ptCount val="25"/>
                <c:pt idx="0">
                  <c:v>0.51182095996786869</c:v>
                </c:pt>
                <c:pt idx="1">
                  <c:v>0.5045515000477977</c:v>
                </c:pt>
                <c:pt idx="2">
                  <c:v>0.49804578878224798</c:v>
                </c:pt>
                <c:pt idx="3">
                  <c:v>0.49187400821066274</c:v>
                </c:pt>
                <c:pt idx="4">
                  <c:v>0.47970722113629666</c:v>
                </c:pt>
                <c:pt idx="5">
                  <c:v>0.47068164270576551</c:v>
                </c:pt>
                <c:pt idx="6">
                  <c:v>0.46365830040135358</c:v>
                </c:pt>
                <c:pt idx="7">
                  <c:v>0.4604519963813854</c:v>
                </c:pt>
                <c:pt idx="8">
                  <c:v>0.46011567579344914</c:v>
                </c:pt>
                <c:pt idx="9">
                  <c:v>0.43158523368145246</c:v>
                </c:pt>
                <c:pt idx="10">
                  <c:v>0.41677637099864545</c:v>
                </c:pt>
                <c:pt idx="11">
                  <c:v>0.39943656228967006</c:v>
                </c:pt>
                <c:pt idx="12">
                  <c:v>0.39189753406738104</c:v>
                </c:pt>
                <c:pt idx="13">
                  <c:v>0.39053997247975747</c:v>
                </c:pt>
                <c:pt idx="14">
                  <c:v>0.38523332469834093</c:v>
                </c:pt>
                <c:pt idx="15">
                  <c:v>0.38319885636173079</c:v>
                </c:pt>
                <c:pt idx="16">
                  <c:v>0.37310406962607789</c:v>
                </c:pt>
                <c:pt idx="17">
                  <c:v>0.36364101544816257</c:v>
                </c:pt>
                <c:pt idx="18">
                  <c:v>0.30947136011663062</c:v>
                </c:pt>
                <c:pt idx="19">
                  <c:v>0.16300309235614102</c:v>
                </c:pt>
                <c:pt idx="20">
                  <c:v>0.15169357764902702</c:v>
                </c:pt>
                <c:pt idx="21">
                  <c:v>0.14162194134454575</c:v>
                </c:pt>
                <c:pt idx="22">
                  <c:v>0.11638655572369033</c:v>
                </c:pt>
                <c:pt idx="23">
                  <c:v>8.8344861147886297E-2</c:v>
                </c:pt>
                <c:pt idx="24">
                  <c:v>3.3205417307850288E-2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262544"/>
        <c:axId val="302269208"/>
      </c:lineChart>
      <c:catAx>
        <c:axId val="302264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2262152"/>
        <c:crosses val="autoZero"/>
        <c:auto val="1"/>
        <c:lblAlgn val="ctr"/>
        <c:lblOffset val="100"/>
        <c:noMultiLvlLbl val="0"/>
      </c:catAx>
      <c:valAx>
        <c:axId val="3022621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22645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22692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2262544"/>
        <c:crosses val="max"/>
        <c:crossBetween val="between"/>
      </c:valAx>
      <c:catAx>
        <c:axId val="302262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22692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'LCVF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'LCVF Dpto_sem'!$I$7:$I$8</c:f>
              <c:strCache>
                <c:ptCount val="2"/>
                <c:pt idx="0">
                  <c:v>Lima</c:v>
                </c:pt>
                <c:pt idx="1">
                  <c:v>Ayacucho</c:v>
                </c:pt>
              </c:strCache>
            </c:strRef>
          </c:cat>
          <c:val>
            <c:numRef>
              <c:f>'LCVF Dpto_sem'!$J$7:$J$8</c:f>
              <c:numCache>
                <c:formatCode>#,##0.0</c:formatCode>
                <c:ptCount val="2"/>
                <c:pt idx="0">
                  <c:v>32.686707180115263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260976"/>
        <c:axId val="302263328"/>
      </c:barChart>
      <c:lineChart>
        <c:grouping val="standard"/>
        <c:varyColors val="0"/>
        <c:ser>
          <c:idx val="1"/>
          <c:order val="1"/>
          <c:tx>
            <c:strRef>
              <c:f>'LCVF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'LCVF Dpto_sem'!$I$7:$I$8</c:f>
              <c:strCache>
                <c:ptCount val="2"/>
                <c:pt idx="0">
                  <c:v>Lima</c:v>
                </c:pt>
                <c:pt idx="1">
                  <c:v>Ayacucho</c:v>
                </c:pt>
              </c:strCache>
            </c:strRef>
          </c:cat>
          <c:val>
            <c:numRef>
              <c:f>'LCVF Dpto_sem'!$K$7:$K$8</c:f>
              <c:numCache>
                <c:formatCode>0%</c:formatCode>
                <c:ptCount val="2"/>
                <c:pt idx="0">
                  <c:v>0.40200940804301094</c:v>
                </c:pt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269992"/>
        <c:axId val="302261368"/>
      </c:lineChart>
      <c:catAx>
        <c:axId val="30226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2263328"/>
        <c:crosses val="autoZero"/>
        <c:auto val="1"/>
        <c:lblAlgn val="ctr"/>
        <c:lblOffset val="100"/>
        <c:noMultiLvlLbl val="0"/>
      </c:catAx>
      <c:valAx>
        <c:axId val="30226332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22609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22613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2269992"/>
        <c:crosses val="max"/>
        <c:crossBetween val="between"/>
      </c:valAx>
      <c:catAx>
        <c:axId val="302269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226136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'SU Dpto_sem'!$I$7:$I$31</c:f>
              <c:strCache>
                <c:ptCount val="25"/>
                <c:pt idx="0">
                  <c:v>Pasco</c:v>
                </c:pt>
                <c:pt idx="1">
                  <c:v>Apurímac</c:v>
                </c:pt>
                <c:pt idx="2">
                  <c:v>San Martín</c:v>
                </c:pt>
                <c:pt idx="3">
                  <c:v>Piura</c:v>
                </c:pt>
                <c:pt idx="4">
                  <c:v>Tacna</c:v>
                </c:pt>
                <c:pt idx="5">
                  <c:v>Tumbes</c:v>
                </c:pt>
                <c:pt idx="6">
                  <c:v>Ayacucho</c:v>
                </c:pt>
                <c:pt idx="7">
                  <c:v>Cajamarca</c:v>
                </c:pt>
                <c:pt idx="8">
                  <c:v>Ica</c:v>
                </c:pt>
                <c:pt idx="9">
                  <c:v>Huancavelica</c:v>
                </c:pt>
                <c:pt idx="10">
                  <c:v>Arequipa</c:v>
                </c:pt>
                <c:pt idx="11">
                  <c:v>Lambayeque</c:v>
                </c:pt>
                <c:pt idx="12">
                  <c:v>Ucayali</c:v>
                </c:pt>
                <c:pt idx="13">
                  <c:v>Puno</c:v>
                </c:pt>
                <c:pt idx="14">
                  <c:v>Loreto</c:v>
                </c:pt>
                <c:pt idx="15">
                  <c:v>Ancash</c:v>
                </c:pt>
                <c:pt idx="16">
                  <c:v>Cusco</c:v>
                </c:pt>
                <c:pt idx="17">
                  <c:v>La Libertad</c:v>
                </c:pt>
                <c:pt idx="18">
                  <c:v>Lima</c:v>
                </c:pt>
                <c:pt idx="19">
                  <c:v>Moquegua</c:v>
                </c:pt>
                <c:pt idx="20">
                  <c:v>Amazonas</c:v>
                </c:pt>
                <c:pt idx="21">
                  <c:v>Junín</c:v>
                </c:pt>
                <c:pt idx="22">
                  <c:v>Provincia Constitucional del Callao</c:v>
                </c:pt>
                <c:pt idx="23">
                  <c:v>Huánuco</c:v>
                </c:pt>
                <c:pt idx="24">
                  <c:v>Madre de Dios</c:v>
                </c:pt>
              </c:strCache>
            </c:strRef>
          </c:cat>
          <c:val>
            <c:numRef>
              <c:f>'SU Dpto_sem'!$J$7:$J$31</c:f>
              <c:numCache>
                <c:formatCode>#,##0.0</c:formatCode>
                <c:ptCount val="25"/>
                <c:pt idx="0">
                  <c:v>31.439711699262261</c:v>
                </c:pt>
                <c:pt idx="1">
                  <c:v>7.8265805377159268</c:v>
                </c:pt>
                <c:pt idx="2">
                  <c:v>16.373140930081718</c:v>
                </c:pt>
                <c:pt idx="3">
                  <c:v>59.47575652343221</c:v>
                </c:pt>
                <c:pt idx="4">
                  <c:v>7.2409382027644824</c:v>
                </c:pt>
                <c:pt idx="5">
                  <c:v>15.34603097953368</c:v>
                </c:pt>
                <c:pt idx="6">
                  <c:v>22.195665362261934</c:v>
                </c:pt>
                <c:pt idx="7">
                  <c:v>12.550999335649067</c:v>
                </c:pt>
                <c:pt idx="8">
                  <c:v>40.35443500848487</c:v>
                </c:pt>
                <c:pt idx="9">
                  <c:v>2.3724556582747027</c:v>
                </c:pt>
                <c:pt idx="10">
                  <c:v>35.740082309639547</c:v>
                </c:pt>
                <c:pt idx="11">
                  <c:v>34.480213888571598</c:v>
                </c:pt>
                <c:pt idx="12">
                  <c:v>1.5253696076251799</c:v>
                </c:pt>
                <c:pt idx="13">
                  <c:v>34.165747271443252</c:v>
                </c:pt>
                <c:pt idx="14">
                  <c:v>7.481079455697909</c:v>
                </c:pt>
                <c:pt idx="15">
                  <c:v>13.58753104362404</c:v>
                </c:pt>
                <c:pt idx="16">
                  <c:v>11.141361739734748</c:v>
                </c:pt>
                <c:pt idx="17">
                  <c:v>17.401601136269164</c:v>
                </c:pt>
                <c:pt idx="18">
                  <c:v>36.100696291630811</c:v>
                </c:pt>
                <c:pt idx="19">
                  <c:v>5.8978868855629116</c:v>
                </c:pt>
                <c:pt idx="20">
                  <c:v>5.3240456143685151</c:v>
                </c:pt>
                <c:pt idx="21">
                  <c:v>3.1057067866786383</c:v>
                </c:pt>
                <c:pt idx="22">
                  <c:v>2.6433379650115967</c:v>
                </c:pt>
                <c:pt idx="23">
                  <c:v>0.72336032893508673</c:v>
                </c:pt>
                <c:pt idx="24">
                  <c:v>0.30406441341619939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268424"/>
        <c:axId val="302263720"/>
      </c:barChart>
      <c:lineChart>
        <c:grouping val="standard"/>
        <c:varyColors val="0"/>
        <c:ser>
          <c:idx val="1"/>
          <c:order val="1"/>
          <c:tx>
            <c:strRef>
              <c:f>'SU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'SU Dpto_sem'!$I$7:$I$31</c:f>
              <c:strCache>
                <c:ptCount val="25"/>
                <c:pt idx="0">
                  <c:v>Pasco</c:v>
                </c:pt>
                <c:pt idx="1">
                  <c:v>Apurímac</c:v>
                </c:pt>
                <c:pt idx="2">
                  <c:v>San Martín</c:v>
                </c:pt>
                <c:pt idx="3">
                  <c:v>Piura</c:v>
                </c:pt>
                <c:pt idx="4">
                  <c:v>Tacna</c:v>
                </c:pt>
                <c:pt idx="5">
                  <c:v>Tumbes</c:v>
                </c:pt>
                <c:pt idx="6">
                  <c:v>Ayacucho</c:v>
                </c:pt>
                <c:pt idx="7">
                  <c:v>Cajamarca</c:v>
                </c:pt>
                <c:pt idx="8">
                  <c:v>Ica</c:v>
                </c:pt>
                <c:pt idx="9">
                  <c:v>Huancavelica</c:v>
                </c:pt>
                <c:pt idx="10">
                  <c:v>Arequipa</c:v>
                </c:pt>
                <c:pt idx="11">
                  <c:v>Lambayeque</c:v>
                </c:pt>
                <c:pt idx="12">
                  <c:v>Ucayali</c:v>
                </c:pt>
                <c:pt idx="13">
                  <c:v>Puno</c:v>
                </c:pt>
                <c:pt idx="14">
                  <c:v>Loreto</c:v>
                </c:pt>
                <c:pt idx="15">
                  <c:v>Ancash</c:v>
                </c:pt>
                <c:pt idx="16">
                  <c:v>Cusco</c:v>
                </c:pt>
                <c:pt idx="17">
                  <c:v>La Libertad</c:v>
                </c:pt>
                <c:pt idx="18">
                  <c:v>Lima</c:v>
                </c:pt>
                <c:pt idx="19">
                  <c:v>Moquegua</c:v>
                </c:pt>
                <c:pt idx="20">
                  <c:v>Amazonas</c:v>
                </c:pt>
                <c:pt idx="21">
                  <c:v>Junín</c:v>
                </c:pt>
                <c:pt idx="22">
                  <c:v>Provincia Constitucional del Callao</c:v>
                </c:pt>
                <c:pt idx="23">
                  <c:v>Huánuco</c:v>
                </c:pt>
                <c:pt idx="24">
                  <c:v>Madre de Dios</c:v>
                </c:pt>
              </c:strCache>
            </c:strRef>
          </c:cat>
          <c:val>
            <c:numRef>
              <c:f>'SU Dpto_sem'!$K$7:$K$31</c:f>
              <c:numCache>
                <c:formatCode>0%</c:formatCode>
                <c:ptCount val="25"/>
                <c:pt idx="0">
                  <c:v>0.54378793382424595</c:v>
                </c:pt>
                <c:pt idx="1">
                  <c:v>0.41562593730429315</c:v>
                </c:pt>
                <c:pt idx="2">
                  <c:v>0.40642233935116179</c:v>
                </c:pt>
                <c:pt idx="3">
                  <c:v>0.40328615773746096</c:v>
                </c:pt>
                <c:pt idx="4">
                  <c:v>0.40028986312493348</c:v>
                </c:pt>
                <c:pt idx="5">
                  <c:v>0.37032892288710123</c:v>
                </c:pt>
                <c:pt idx="6">
                  <c:v>0.36828858946001658</c:v>
                </c:pt>
                <c:pt idx="7">
                  <c:v>0.33525826602655512</c:v>
                </c:pt>
                <c:pt idx="8">
                  <c:v>0.29384565934030993</c:v>
                </c:pt>
                <c:pt idx="9">
                  <c:v>0.26222255238715442</c:v>
                </c:pt>
                <c:pt idx="10">
                  <c:v>0.24359400901366346</c:v>
                </c:pt>
                <c:pt idx="11">
                  <c:v>0.2233746814400521</c:v>
                </c:pt>
                <c:pt idx="12">
                  <c:v>0.18779914172890202</c:v>
                </c:pt>
                <c:pt idx="13">
                  <c:v>0.18445986773376633</c:v>
                </c:pt>
                <c:pt idx="14">
                  <c:v>0.18277443752559289</c:v>
                </c:pt>
                <c:pt idx="15">
                  <c:v>0.17179882643777358</c:v>
                </c:pt>
                <c:pt idx="16">
                  <c:v>0.16004396303756283</c:v>
                </c:pt>
                <c:pt idx="17">
                  <c:v>0.15795337275368002</c:v>
                </c:pt>
                <c:pt idx="18">
                  <c:v>0.14195627718385526</c:v>
                </c:pt>
                <c:pt idx="19">
                  <c:v>0.11448843807779334</c:v>
                </c:pt>
                <c:pt idx="20">
                  <c:v>8.6259678622724628E-2</c:v>
                </c:pt>
                <c:pt idx="21">
                  <c:v>6.5984601077431745E-2</c:v>
                </c:pt>
                <c:pt idx="22">
                  <c:v>4.1306057189489175E-2</c:v>
                </c:pt>
                <c:pt idx="23">
                  <c:v>1.3983024769812304E-2</c:v>
                </c:pt>
                <c:pt idx="24">
                  <c:v>1.3073783699834796E-2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265680"/>
        <c:axId val="302271952"/>
      </c:lineChart>
      <c:catAx>
        <c:axId val="302268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2263720"/>
        <c:crosses val="autoZero"/>
        <c:auto val="1"/>
        <c:lblAlgn val="ctr"/>
        <c:lblOffset val="100"/>
        <c:noMultiLvlLbl val="0"/>
      </c:catAx>
      <c:valAx>
        <c:axId val="3022637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22684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227195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2265680"/>
        <c:crosses val="max"/>
        <c:crossBetween val="between"/>
      </c:valAx>
      <c:catAx>
        <c:axId val="30226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227195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'SR Dpto_sem'!$I$7:$I$30</c:f>
              <c:strCache>
                <c:ptCount val="24"/>
                <c:pt idx="0">
                  <c:v>Tumbes</c:v>
                </c:pt>
                <c:pt idx="1">
                  <c:v>Loreto</c:v>
                </c:pt>
                <c:pt idx="2">
                  <c:v>Lambayeque</c:v>
                </c:pt>
                <c:pt idx="3">
                  <c:v>Junín</c:v>
                </c:pt>
                <c:pt idx="4">
                  <c:v>Tacna</c:v>
                </c:pt>
                <c:pt idx="5">
                  <c:v>La Libertad</c:v>
                </c:pt>
                <c:pt idx="6">
                  <c:v>Huancavelica</c:v>
                </c:pt>
                <c:pt idx="7">
                  <c:v>Ayacucho</c:v>
                </c:pt>
                <c:pt idx="8">
                  <c:v>Apurímac</c:v>
                </c:pt>
                <c:pt idx="9">
                  <c:v>Huánuco</c:v>
                </c:pt>
                <c:pt idx="10">
                  <c:v>Ucayali</c:v>
                </c:pt>
                <c:pt idx="11">
                  <c:v>Moquegua</c:v>
                </c:pt>
                <c:pt idx="12">
                  <c:v>Cusco</c:v>
                </c:pt>
                <c:pt idx="13">
                  <c:v>Piura</c:v>
                </c:pt>
                <c:pt idx="14">
                  <c:v>Madre de Dios</c:v>
                </c:pt>
                <c:pt idx="15">
                  <c:v>Arequipa</c:v>
                </c:pt>
                <c:pt idx="16">
                  <c:v>Ancash</c:v>
                </c:pt>
                <c:pt idx="17">
                  <c:v>Cajamarca</c:v>
                </c:pt>
                <c:pt idx="18">
                  <c:v>Puno</c:v>
                </c:pt>
                <c:pt idx="19">
                  <c:v>Ica</c:v>
                </c:pt>
                <c:pt idx="20">
                  <c:v>Pasco</c:v>
                </c:pt>
                <c:pt idx="21">
                  <c:v>Lima</c:v>
                </c:pt>
                <c:pt idx="22">
                  <c:v>Amazonas</c:v>
                </c:pt>
                <c:pt idx="23">
                  <c:v>San Martín</c:v>
                </c:pt>
              </c:strCache>
            </c:strRef>
          </c:cat>
          <c:val>
            <c:numRef>
              <c:f>'SR Dpto_sem'!$J$7:$J$30</c:f>
              <c:numCache>
                <c:formatCode>#,##0.0</c:formatCode>
                <c:ptCount val="24"/>
                <c:pt idx="0">
                  <c:v>8.147295753005892</c:v>
                </c:pt>
                <c:pt idx="1">
                  <c:v>19.268131305609131</c:v>
                </c:pt>
                <c:pt idx="2">
                  <c:v>13.901095824468939</c:v>
                </c:pt>
                <c:pt idx="3">
                  <c:v>32.511276252800599</c:v>
                </c:pt>
                <c:pt idx="4">
                  <c:v>3.3641187504399568</c:v>
                </c:pt>
                <c:pt idx="5">
                  <c:v>38.433422396090464</c:v>
                </c:pt>
                <c:pt idx="6">
                  <c:v>39.153011227783281</c:v>
                </c:pt>
                <c:pt idx="7">
                  <c:v>27.077354331660899</c:v>
                </c:pt>
                <c:pt idx="8">
                  <c:v>31.683883299869194</c:v>
                </c:pt>
                <c:pt idx="9">
                  <c:v>25.259025384031702</c:v>
                </c:pt>
                <c:pt idx="10">
                  <c:v>3.7800375965307467</c:v>
                </c:pt>
                <c:pt idx="11">
                  <c:v>3.3628289710613899</c:v>
                </c:pt>
                <c:pt idx="12">
                  <c:v>65.46999481322564</c:v>
                </c:pt>
                <c:pt idx="13">
                  <c:v>47.374730583906057</c:v>
                </c:pt>
                <c:pt idx="14">
                  <c:v>0.72424177630455233</c:v>
                </c:pt>
                <c:pt idx="15">
                  <c:v>13.600493151054252</c:v>
                </c:pt>
                <c:pt idx="16">
                  <c:v>29.68448316618742</c:v>
                </c:pt>
                <c:pt idx="17">
                  <c:v>38.221488097129622</c:v>
                </c:pt>
                <c:pt idx="18">
                  <c:v>29.36730498981342</c:v>
                </c:pt>
                <c:pt idx="19">
                  <c:v>3.8149075061337498</c:v>
                </c:pt>
                <c:pt idx="20">
                  <c:v>1.6608552278485149</c:v>
                </c:pt>
                <c:pt idx="21">
                  <c:v>39.208921128540169</c:v>
                </c:pt>
                <c:pt idx="22">
                  <c:v>24.025140366677078</c:v>
                </c:pt>
                <c:pt idx="23">
                  <c:v>6.2600618685285667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270776"/>
        <c:axId val="302260584"/>
      </c:barChart>
      <c:lineChart>
        <c:grouping val="standard"/>
        <c:varyColors val="0"/>
        <c:ser>
          <c:idx val="1"/>
          <c:order val="1"/>
          <c:tx>
            <c:strRef>
              <c:f>'SR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'SR Dpto_sem'!$I$7:$I$30</c:f>
              <c:strCache>
                <c:ptCount val="24"/>
                <c:pt idx="0">
                  <c:v>Tumbes</c:v>
                </c:pt>
                <c:pt idx="1">
                  <c:v>Loreto</c:v>
                </c:pt>
                <c:pt idx="2">
                  <c:v>Lambayeque</c:v>
                </c:pt>
                <c:pt idx="3">
                  <c:v>Junín</c:v>
                </c:pt>
                <c:pt idx="4">
                  <c:v>Tacna</c:v>
                </c:pt>
                <c:pt idx="5">
                  <c:v>La Libertad</c:v>
                </c:pt>
                <c:pt idx="6">
                  <c:v>Huancavelica</c:v>
                </c:pt>
                <c:pt idx="7">
                  <c:v>Ayacucho</c:v>
                </c:pt>
                <c:pt idx="8">
                  <c:v>Apurímac</c:v>
                </c:pt>
                <c:pt idx="9">
                  <c:v>Huánuco</c:v>
                </c:pt>
                <c:pt idx="10">
                  <c:v>Ucayali</c:v>
                </c:pt>
                <c:pt idx="11">
                  <c:v>Moquegua</c:v>
                </c:pt>
                <c:pt idx="12">
                  <c:v>Cusco</c:v>
                </c:pt>
                <c:pt idx="13">
                  <c:v>Piura</c:v>
                </c:pt>
                <c:pt idx="14">
                  <c:v>Madre de Dios</c:v>
                </c:pt>
                <c:pt idx="15">
                  <c:v>Arequipa</c:v>
                </c:pt>
                <c:pt idx="16">
                  <c:v>Ancash</c:v>
                </c:pt>
                <c:pt idx="17">
                  <c:v>Cajamarca</c:v>
                </c:pt>
                <c:pt idx="18">
                  <c:v>Puno</c:v>
                </c:pt>
                <c:pt idx="19">
                  <c:v>Ica</c:v>
                </c:pt>
                <c:pt idx="20">
                  <c:v>Pasco</c:v>
                </c:pt>
                <c:pt idx="21">
                  <c:v>Lima</c:v>
                </c:pt>
                <c:pt idx="22">
                  <c:v>Amazonas</c:v>
                </c:pt>
                <c:pt idx="23">
                  <c:v>San Martín</c:v>
                </c:pt>
              </c:strCache>
            </c:strRef>
          </c:cat>
          <c:val>
            <c:numRef>
              <c:f>'SR Dpto_sem'!$K$7:$K$30</c:f>
              <c:numCache>
                <c:formatCode>0%</c:formatCode>
                <c:ptCount val="24"/>
                <c:pt idx="0">
                  <c:v>0.49176332387622501</c:v>
                </c:pt>
                <c:pt idx="1">
                  <c:v>0.47863083167400483</c:v>
                </c:pt>
                <c:pt idx="2">
                  <c:v>0.41047526555785863</c:v>
                </c:pt>
                <c:pt idx="3">
                  <c:v>0.40882073319542273</c:v>
                </c:pt>
                <c:pt idx="4">
                  <c:v>0.39333923287525951</c:v>
                </c:pt>
                <c:pt idx="5">
                  <c:v>0.35235824203370869</c:v>
                </c:pt>
                <c:pt idx="6">
                  <c:v>0.34475969792588235</c:v>
                </c:pt>
                <c:pt idx="7">
                  <c:v>0.34321138900422365</c:v>
                </c:pt>
                <c:pt idx="8">
                  <c:v>0.3255043813434223</c:v>
                </c:pt>
                <c:pt idx="9">
                  <c:v>0.31451743852981695</c:v>
                </c:pt>
                <c:pt idx="10">
                  <c:v>0.31162876484040952</c:v>
                </c:pt>
                <c:pt idx="11">
                  <c:v>0.26304254177108916</c:v>
                </c:pt>
                <c:pt idx="12">
                  <c:v>0.26134244279896535</c:v>
                </c:pt>
                <c:pt idx="13">
                  <c:v>0.25185772823391273</c:v>
                </c:pt>
                <c:pt idx="14">
                  <c:v>0.23768036306503743</c:v>
                </c:pt>
                <c:pt idx="15">
                  <c:v>0.23668456814888808</c:v>
                </c:pt>
                <c:pt idx="16">
                  <c:v>0.22984151751675216</c:v>
                </c:pt>
                <c:pt idx="17">
                  <c:v>0.21952303566282022</c:v>
                </c:pt>
                <c:pt idx="18">
                  <c:v>0.17525812238878841</c:v>
                </c:pt>
                <c:pt idx="19">
                  <c:v>0.13693850016916709</c:v>
                </c:pt>
                <c:pt idx="20">
                  <c:v>0.125065162509539</c:v>
                </c:pt>
                <c:pt idx="21">
                  <c:v>0.11605775446302195</c:v>
                </c:pt>
                <c:pt idx="22">
                  <c:v>6.4940406319076868E-2</c:v>
                </c:pt>
                <c:pt idx="23">
                  <c:v>6.0388161314406212E-2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271168"/>
        <c:axId val="302270384"/>
      </c:lineChart>
      <c:catAx>
        <c:axId val="302270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2260584"/>
        <c:crosses val="autoZero"/>
        <c:auto val="1"/>
        <c:lblAlgn val="ctr"/>
        <c:lblOffset val="100"/>
        <c:noMultiLvlLbl val="0"/>
      </c:catAx>
      <c:valAx>
        <c:axId val="3022605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22707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22703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2271168"/>
        <c:crosses val="max"/>
        <c:crossBetween val="between"/>
      </c:valAx>
      <c:catAx>
        <c:axId val="302271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22703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'OPP Dpto_sem'!$I$7:$I$31</c:f>
              <c:strCache>
                <c:ptCount val="25"/>
                <c:pt idx="0">
                  <c:v>San Martín</c:v>
                </c:pt>
                <c:pt idx="1">
                  <c:v>Puno</c:v>
                </c:pt>
                <c:pt idx="2">
                  <c:v>La Libertad</c:v>
                </c:pt>
                <c:pt idx="3">
                  <c:v>Tumbes</c:v>
                </c:pt>
                <c:pt idx="4">
                  <c:v>Tacna</c:v>
                </c:pt>
                <c:pt idx="5">
                  <c:v>Ica</c:v>
                </c:pt>
                <c:pt idx="6">
                  <c:v>Cusco</c:v>
                </c:pt>
                <c:pt idx="7">
                  <c:v>Lambayeque</c:v>
                </c:pt>
                <c:pt idx="8">
                  <c:v>Ucayali</c:v>
                </c:pt>
                <c:pt idx="9">
                  <c:v>Amazonas</c:v>
                </c:pt>
                <c:pt idx="10">
                  <c:v>Piura</c:v>
                </c:pt>
                <c:pt idx="11">
                  <c:v>Moquegua</c:v>
                </c:pt>
                <c:pt idx="12">
                  <c:v>Loreto</c:v>
                </c:pt>
                <c:pt idx="13">
                  <c:v>Cajamarca</c:v>
                </c:pt>
                <c:pt idx="14">
                  <c:v>Huánuco</c:v>
                </c:pt>
                <c:pt idx="15">
                  <c:v>Madre de Dios</c:v>
                </c:pt>
                <c:pt idx="16">
                  <c:v>Ancash</c:v>
                </c:pt>
                <c:pt idx="17">
                  <c:v>Provincia Constitucional del Callao</c:v>
                </c:pt>
                <c:pt idx="18">
                  <c:v>Arequipa</c:v>
                </c:pt>
                <c:pt idx="19">
                  <c:v>Lima</c:v>
                </c:pt>
                <c:pt idx="20">
                  <c:v>Pasco</c:v>
                </c:pt>
                <c:pt idx="21">
                  <c:v>Apurímac</c:v>
                </c:pt>
                <c:pt idx="22">
                  <c:v>Junín</c:v>
                </c:pt>
                <c:pt idx="23">
                  <c:v>Ayacucho</c:v>
                </c:pt>
                <c:pt idx="24">
                  <c:v>Huancavelica</c:v>
                </c:pt>
              </c:strCache>
            </c:strRef>
          </c:cat>
          <c:val>
            <c:numRef>
              <c:f>'OPP Dpto_sem'!$J$7:$J$31</c:f>
              <c:numCache>
                <c:formatCode>#,##0.0</c:formatCode>
                <c:ptCount val="25"/>
                <c:pt idx="0">
                  <c:v>19.397692164420732</c:v>
                </c:pt>
                <c:pt idx="1">
                  <c:v>20.734312355813017</c:v>
                </c:pt>
                <c:pt idx="2">
                  <c:v>24.661153955516056</c:v>
                </c:pt>
                <c:pt idx="3">
                  <c:v>8.2595350904230145</c:v>
                </c:pt>
                <c:pt idx="4">
                  <c:v>9.96842055704019</c:v>
                </c:pt>
                <c:pt idx="5">
                  <c:v>19.538081662005652</c:v>
                </c:pt>
                <c:pt idx="6">
                  <c:v>22.724232493589625</c:v>
                </c:pt>
                <c:pt idx="7">
                  <c:v>25.130587483032286</c:v>
                </c:pt>
                <c:pt idx="8">
                  <c:v>14.744070028717033</c:v>
                </c:pt>
                <c:pt idx="9">
                  <c:v>11.948089309694296</c:v>
                </c:pt>
                <c:pt idx="10">
                  <c:v>26.227184692583251</c:v>
                </c:pt>
                <c:pt idx="11">
                  <c:v>8.6854061571029888</c:v>
                </c:pt>
                <c:pt idx="12">
                  <c:v>14.900467526181274</c:v>
                </c:pt>
                <c:pt idx="13">
                  <c:v>20.680128348709673</c:v>
                </c:pt>
                <c:pt idx="14">
                  <c:v>23.441165506339985</c:v>
                </c:pt>
                <c:pt idx="15">
                  <c:v>5.8514823673467617</c:v>
                </c:pt>
                <c:pt idx="16">
                  <c:v>43.832099262826887</c:v>
                </c:pt>
                <c:pt idx="17">
                  <c:v>11.474252766030077</c:v>
                </c:pt>
                <c:pt idx="18">
                  <c:v>25.941034898675753</c:v>
                </c:pt>
                <c:pt idx="19">
                  <c:v>209.64156081134115</c:v>
                </c:pt>
                <c:pt idx="20">
                  <c:v>6.4551379959339101</c:v>
                </c:pt>
                <c:pt idx="21">
                  <c:v>10.77477110439122</c:v>
                </c:pt>
                <c:pt idx="22">
                  <c:v>12.940611497157533</c:v>
                </c:pt>
                <c:pt idx="23">
                  <c:v>10.048684164746192</c:v>
                </c:pt>
                <c:pt idx="24">
                  <c:v>7.4925710630241156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260192"/>
        <c:axId val="306206056"/>
      </c:barChart>
      <c:lineChart>
        <c:grouping val="standard"/>
        <c:varyColors val="0"/>
        <c:ser>
          <c:idx val="1"/>
          <c:order val="1"/>
          <c:tx>
            <c:strRef>
              <c:f>'OPP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'OPP Dpto_sem'!$I$7:$I$31</c:f>
              <c:strCache>
                <c:ptCount val="25"/>
                <c:pt idx="0">
                  <c:v>San Martín</c:v>
                </c:pt>
                <c:pt idx="1">
                  <c:v>Puno</c:v>
                </c:pt>
                <c:pt idx="2">
                  <c:v>La Libertad</c:v>
                </c:pt>
                <c:pt idx="3">
                  <c:v>Tumbes</c:v>
                </c:pt>
                <c:pt idx="4">
                  <c:v>Tacna</c:v>
                </c:pt>
                <c:pt idx="5">
                  <c:v>Ica</c:v>
                </c:pt>
                <c:pt idx="6">
                  <c:v>Cusco</c:v>
                </c:pt>
                <c:pt idx="7">
                  <c:v>Lambayeque</c:v>
                </c:pt>
                <c:pt idx="8">
                  <c:v>Ucayali</c:v>
                </c:pt>
                <c:pt idx="9">
                  <c:v>Amazonas</c:v>
                </c:pt>
                <c:pt idx="10">
                  <c:v>Piura</c:v>
                </c:pt>
                <c:pt idx="11">
                  <c:v>Moquegua</c:v>
                </c:pt>
                <c:pt idx="12">
                  <c:v>Loreto</c:v>
                </c:pt>
                <c:pt idx="13">
                  <c:v>Cajamarca</c:v>
                </c:pt>
                <c:pt idx="14">
                  <c:v>Huánuco</c:v>
                </c:pt>
                <c:pt idx="15">
                  <c:v>Madre de Dios</c:v>
                </c:pt>
                <c:pt idx="16">
                  <c:v>Ancash</c:v>
                </c:pt>
                <c:pt idx="17">
                  <c:v>Provincia Constitucional del Callao</c:v>
                </c:pt>
                <c:pt idx="18">
                  <c:v>Arequipa</c:v>
                </c:pt>
                <c:pt idx="19">
                  <c:v>Lima</c:v>
                </c:pt>
                <c:pt idx="20">
                  <c:v>Pasco</c:v>
                </c:pt>
                <c:pt idx="21">
                  <c:v>Apurímac</c:v>
                </c:pt>
                <c:pt idx="22">
                  <c:v>Junín</c:v>
                </c:pt>
                <c:pt idx="23">
                  <c:v>Ayacucho</c:v>
                </c:pt>
                <c:pt idx="24">
                  <c:v>Huancavelica</c:v>
                </c:pt>
              </c:strCache>
            </c:strRef>
          </c:cat>
          <c:val>
            <c:numRef>
              <c:f>'OPP Dpto_sem'!$K$7:$K$31</c:f>
              <c:numCache>
                <c:formatCode>0%</c:formatCode>
                <c:ptCount val="25"/>
                <c:pt idx="0">
                  <c:v>0.52450929196072604</c:v>
                </c:pt>
                <c:pt idx="1">
                  <c:v>0.49814594802463302</c:v>
                </c:pt>
                <c:pt idx="2">
                  <c:v>0.49554413847877637</c:v>
                </c:pt>
                <c:pt idx="3">
                  <c:v>0.48945642569929615</c:v>
                </c:pt>
                <c:pt idx="4">
                  <c:v>0.48592107269766655</c:v>
                </c:pt>
                <c:pt idx="5">
                  <c:v>0.48575033462025857</c:v>
                </c:pt>
                <c:pt idx="6">
                  <c:v>0.48142927384157225</c:v>
                </c:pt>
                <c:pt idx="7">
                  <c:v>0.48011739509163914</c:v>
                </c:pt>
                <c:pt idx="8">
                  <c:v>0.46482264025814785</c:v>
                </c:pt>
                <c:pt idx="9">
                  <c:v>0.46227558095450838</c:v>
                </c:pt>
                <c:pt idx="10">
                  <c:v>0.46060135551429127</c:v>
                </c:pt>
                <c:pt idx="11">
                  <c:v>0.45979570551851273</c:v>
                </c:pt>
                <c:pt idx="12">
                  <c:v>0.45500802075129576</c:v>
                </c:pt>
                <c:pt idx="13">
                  <c:v>0.4518049133503344</c:v>
                </c:pt>
                <c:pt idx="14">
                  <c:v>0.4346562030429611</c:v>
                </c:pt>
                <c:pt idx="15">
                  <c:v>0.42991357967827409</c:v>
                </c:pt>
                <c:pt idx="16">
                  <c:v>0.42927680852990147</c:v>
                </c:pt>
                <c:pt idx="17">
                  <c:v>0.42825767966523909</c:v>
                </c:pt>
                <c:pt idx="18">
                  <c:v>0.40369406257070212</c:v>
                </c:pt>
                <c:pt idx="19">
                  <c:v>0.39668574519279004</c:v>
                </c:pt>
                <c:pt idx="20">
                  <c:v>0.37386347619770793</c:v>
                </c:pt>
                <c:pt idx="21">
                  <c:v>0.32259191039039331</c:v>
                </c:pt>
                <c:pt idx="22">
                  <c:v>0.27685025315106671</c:v>
                </c:pt>
                <c:pt idx="23">
                  <c:v>0.26772173405442207</c:v>
                </c:pt>
                <c:pt idx="24">
                  <c:v>0.24132193964326165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206448"/>
        <c:axId val="306203312"/>
      </c:lineChart>
      <c:catAx>
        <c:axId val="30226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6206056"/>
        <c:crosses val="autoZero"/>
        <c:auto val="1"/>
        <c:lblAlgn val="ctr"/>
        <c:lblOffset val="100"/>
        <c:noMultiLvlLbl val="0"/>
      </c:catAx>
      <c:valAx>
        <c:axId val="30620605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22601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62033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6206448"/>
        <c:crosses val="max"/>
        <c:crossBetween val="between"/>
      </c:valAx>
      <c:catAx>
        <c:axId val="30620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62033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'EMZ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'EMZ Dpto_sem'!$I$7:$I$31</c:f>
              <c:strCache>
                <c:ptCount val="25"/>
                <c:pt idx="0">
                  <c:v>Apurímac</c:v>
                </c:pt>
                <c:pt idx="1">
                  <c:v>Ancash</c:v>
                </c:pt>
                <c:pt idx="2">
                  <c:v>Amazonas</c:v>
                </c:pt>
                <c:pt idx="3">
                  <c:v>Ica</c:v>
                </c:pt>
                <c:pt idx="4">
                  <c:v>Ayacucho</c:v>
                </c:pt>
                <c:pt idx="5">
                  <c:v>Cajamarca</c:v>
                </c:pt>
                <c:pt idx="6">
                  <c:v>Piura</c:v>
                </c:pt>
                <c:pt idx="7">
                  <c:v>Provincia Constitucional del Callao</c:v>
                </c:pt>
                <c:pt idx="8">
                  <c:v>Huancavelica</c:v>
                </c:pt>
                <c:pt idx="9">
                  <c:v>Loreto</c:v>
                </c:pt>
                <c:pt idx="10">
                  <c:v>Cusco</c:v>
                </c:pt>
                <c:pt idx="11">
                  <c:v>Ucayali</c:v>
                </c:pt>
                <c:pt idx="12">
                  <c:v>Puno</c:v>
                </c:pt>
                <c:pt idx="13">
                  <c:v>Lambayeque</c:v>
                </c:pt>
                <c:pt idx="14">
                  <c:v>Tumbes</c:v>
                </c:pt>
                <c:pt idx="15">
                  <c:v>Madre de Dios</c:v>
                </c:pt>
                <c:pt idx="16">
                  <c:v>Lima</c:v>
                </c:pt>
                <c:pt idx="17">
                  <c:v>San Martín</c:v>
                </c:pt>
                <c:pt idx="18">
                  <c:v>Huánuco</c:v>
                </c:pt>
                <c:pt idx="19">
                  <c:v>Junín</c:v>
                </c:pt>
                <c:pt idx="20">
                  <c:v>La Libertad</c:v>
                </c:pt>
                <c:pt idx="21">
                  <c:v>Pasco</c:v>
                </c:pt>
                <c:pt idx="22">
                  <c:v>Arequipa</c:v>
                </c:pt>
                <c:pt idx="23">
                  <c:v>Moquegua</c:v>
                </c:pt>
                <c:pt idx="24">
                  <c:v>Tacna</c:v>
                </c:pt>
              </c:strCache>
            </c:strRef>
          </c:cat>
          <c:val>
            <c:numRef>
              <c:f>'EMZ Dpto_sem'!$J$7:$J$31</c:f>
              <c:numCache>
                <c:formatCode>#,##0.0</c:formatCode>
                <c:ptCount val="25"/>
                <c:pt idx="0">
                  <c:v>1.70525244662349</c:v>
                </c:pt>
                <c:pt idx="1">
                  <c:v>1.6941659544499998</c:v>
                </c:pt>
                <c:pt idx="2">
                  <c:v>1.8698358094025025</c:v>
                </c:pt>
                <c:pt idx="3">
                  <c:v>1.5547371252650919</c:v>
                </c:pt>
                <c:pt idx="4">
                  <c:v>3.4396545263225562</c:v>
                </c:pt>
                <c:pt idx="5">
                  <c:v>5.5992205745606043</c:v>
                </c:pt>
                <c:pt idx="6">
                  <c:v>12.009996118915296</c:v>
                </c:pt>
                <c:pt idx="7">
                  <c:v>2.1588747819769196</c:v>
                </c:pt>
                <c:pt idx="8">
                  <c:v>0.71608603971617413</c:v>
                </c:pt>
                <c:pt idx="9">
                  <c:v>11.384351334923849</c:v>
                </c:pt>
                <c:pt idx="10">
                  <c:v>3.7564185185866403</c:v>
                </c:pt>
                <c:pt idx="11">
                  <c:v>3.1229355117066007</c:v>
                </c:pt>
                <c:pt idx="12">
                  <c:v>3.1262698070365786</c:v>
                </c:pt>
                <c:pt idx="13">
                  <c:v>3.5611154779326171</c:v>
                </c:pt>
                <c:pt idx="14">
                  <c:v>4.3718372953881044</c:v>
                </c:pt>
                <c:pt idx="15">
                  <c:v>2.8482139495827141</c:v>
                </c:pt>
                <c:pt idx="16">
                  <c:v>28.000546026860192</c:v>
                </c:pt>
                <c:pt idx="17">
                  <c:v>5.1666429422675719</c:v>
                </c:pt>
                <c:pt idx="18">
                  <c:v>2.0179965316710877</c:v>
                </c:pt>
                <c:pt idx="19">
                  <c:v>2.8255614946938294</c:v>
                </c:pt>
                <c:pt idx="20">
                  <c:v>3.3603210748442507</c:v>
                </c:pt>
                <c:pt idx="21">
                  <c:v>0.53297578196361428</c:v>
                </c:pt>
                <c:pt idx="22">
                  <c:v>4.2728828177241667</c:v>
                </c:pt>
                <c:pt idx="23">
                  <c:v>0.17968492507134215</c:v>
                </c:pt>
                <c:pt idx="24">
                  <c:v>0.42558647338591982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480976"/>
        <c:axId val="296481368"/>
      </c:barChart>
      <c:lineChart>
        <c:grouping val="standard"/>
        <c:varyColors val="0"/>
        <c:ser>
          <c:idx val="1"/>
          <c:order val="1"/>
          <c:tx>
            <c:strRef>
              <c:f>'EMZ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'EMZ Dpto_sem'!$I$7:$I$31</c:f>
              <c:strCache>
                <c:ptCount val="25"/>
                <c:pt idx="0">
                  <c:v>Apurímac</c:v>
                </c:pt>
                <c:pt idx="1">
                  <c:v>Ancash</c:v>
                </c:pt>
                <c:pt idx="2">
                  <c:v>Amazonas</c:v>
                </c:pt>
                <c:pt idx="3">
                  <c:v>Ica</c:v>
                </c:pt>
                <c:pt idx="4">
                  <c:v>Ayacucho</c:v>
                </c:pt>
                <c:pt idx="5">
                  <c:v>Cajamarca</c:v>
                </c:pt>
                <c:pt idx="6">
                  <c:v>Piura</c:v>
                </c:pt>
                <c:pt idx="7">
                  <c:v>Provincia Constitucional del Callao</c:v>
                </c:pt>
                <c:pt idx="8">
                  <c:v>Huancavelica</c:v>
                </c:pt>
                <c:pt idx="9">
                  <c:v>Loreto</c:v>
                </c:pt>
                <c:pt idx="10">
                  <c:v>Cusco</c:v>
                </c:pt>
                <c:pt idx="11">
                  <c:v>Ucayali</c:v>
                </c:pt>
                <c:pt idx="12">
                  <c:v>Puno</c:v>
                </c:pt>
                <c:pt idx="13">
                  <c:v>Lambayeque</c:v>
                </c:pt>
                <c:pt idx="14">
                  <c:v>Tumbes</c:v>
                </c:pt>
                <c:pt idx="15">
                  <c:v>Madre de Dios</c:v>
                </c:pt>
                <c:pt idx="16">
                  <c:v>Lima</c:v>
                </c:pt>
                <c:pt idx="17">
                  <c:v>San Martín</c:v>
                </c:pt>
                <c:pt idx="18">
                  <c:v>Huánuco</c:v>
                </c:pt>
                <c:pt idx="19">
                  <c:v>Junín</c:v>
                </c:pt>
                <c:pt idx="20">
                  <c:v>La Libertad</c:v>
                </c:pt>
                <c:pt idx="21">
                  <c:v>Pasco</c:v>
                </c:pt>
                <c:pt idx="22">
                  <c:v>Arequipa</c:v>
                </c:pt>
                <c:pt idx="23">
                  <c:v>Moquegua</c:v>
                </c:pt>
                <c:pt idx="24">
                  <c:v>Tacna</c:v>
                </c:pt>
              </c:strCache>
            </c:strRef>
          </c:cat>
          <c:val>
            <c:numRef>
              <c:f>'EMZ Dpto_sem'!$K$7:$K$31</c:f>
              <c:numCache>
                <c:formatCode>0%</c:formatCode>
                <c:ptCount val="25"/>
                <c:pt idx="0">
                  <c:v>0.57829063827510074</c:v>
                </c:pt>
                <c:pt idx="1">
                  <c:v>0.50436901978606019</c:v>
                </c:pt>
                <c:pt idx="2">
                  <c:v>0.46121035910290958</c:v>
                </c:pt>
                <c:pt idx="3">
                  <c:v>0.45850874388800122</c:v>
                </c:pt>
                <c:pt idx="4">
                  <c:v>0.45442474833339574</c:v>
                </c:pt>
                <c:pt idx="5">
                  <c:v>0.44456333909101314</c:v>
                </c:pt>
                <c:pt idx="6">
                  <c:v>0.44327165884396991</c:v>
                </c:pt>
                <c:pt idx="7">
                  <c:v>0.44134697792195071</c:v>
                </c:pt>
                <c:pt idx="8">
                  <c:v>0.44058780623859756</c:v>
                </c:pt>
                <c:pt idx="9">
                  <c:v>0.43587330824039883</c:v>
                </c:pt>
                <c:pt idx="10">
                  <c:v>0.41708875379156396</c:v>
                </c:pt>
                <c:pt idx="11">
                  <c:v>0.41616949998348896</c:v>
                </c:pt>
                <c:pt idx="12">
                  <c:v>0.40654454308994764</c:v>
                </c:pt>
                <c:pt idx="13">
                  <c:v>0.39526648798662112</c:v>
                </c:pt>
                <c:pt idx="14">
                  <c:v>0.39498702831202032</c:v>
                </c:pt>
                <c:pt idx="15">
                  <c:v>0.37963536544059706</c:v>
                </c:pt>
                <c:pt idx="16">
                  <c:v>0.37947925736842797</c:v>
                </c:pt>
                <c:pt idx="17">
                  <c:v>0.37808842218422084</c:v>
                </c:pt>
                <c:pt idx="18">
                  <c:v>0.37180917564551524</c:v>
                </c:pt>
                <c:pt idx="19">
                  <c:v>0.36954380475927906</c:v>
                </c:pt>
                <c:pt idx="20">
                  <c:v>0.34828202207775266</c:v>
                </c:pt>
                <c:pt idx="21">
                  <c:v>0.33523335752633981</c:v>
                </c:pt>
                <c:pt idx="22">
                  <c:v>0.33071131722564567</c:v>
                </c:pt>
                <c:pt idx="23">
                  <c:v>0.30978610564530762</c:v>
                </c:pt>
                <c:pt idx="24">
                  <c:v>0.30568843740257118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479408"/>
        <c:axId val="296478232"/>
      </c:lineChart>
      <c:catAx>
        <c:axId val="29648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6481368"/>
        <c:crosses val="autoZero"/>
        <c:auto val="1"/>
        <c:lblAlgn val="ctr"/>
        <c:lblOffset val="100"/>
        <c:noMultiLvlLbl val="0"/>
      </c:catAx>
      <c:valAx>
        <c:axId val="2964813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64809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64782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6479408"/>
        <c:crosses val="max"/>
        <c:crossBetween val="between"/>
      </c:valAx>
      <c:catAx>
        <c:axId val="296479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64782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'CSA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'CSA Dpto_sem'!$I$7:$I$9</c:f>
              <c:strCache>
                <c:ptCount val="3"/>
                <c:pt idx="0">
                  <c:v>Lima</c:v>
                </c:pt>
                <c:pt idx="1">
                  <c:v>Piura</c:v>
                </c:pt>
                <c:pt idx="2">
                  <c:v>Puno</c:v>
                </c:pt>
              </c:strCache>
            </c:strRef>
          </c:cat>
          <c:val>
            <c:numRef>
              <c:f>'CSA Dpto_sem'!$J$7:$J$9</c:f>
              <c:numCache>
                <c:formatCode>#,##0.0</c:formatCode>
                <c:ptCount val="3"/>
                <c:pt idx="0">
                  <c:v>10.606254597507359</c:v>
                </c:pt>
                <c:pt idx="1">
                  <c:v>5.4086000454844907E-2</c:v>
                </c:pt>
                <c:pt idx="2">
                  <c:v>0.24664298491552472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203704"/>
        <c:axId val="306207624"/>
      </c:barChart>
      <c:lineChart>
        <c:grouping val="standard"/>
        <c:varyColors val="0"/>
        <c:ser>
          <c:idx val="1"/>
          <c:order val="1"/>
          <c:tx>
            <c:strRef>
              <c:f>'CSA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'CSA Dpto_sem'!$I$7:$I$9</c:f>
              <c:strCache>
                <c:ptCount val="3"/>
                <c:pt idx="0">
                  <c:v>Lima</c:v>
                </c:pt>
                <c:pt idx="1">
                  <c:v>Piura</c:v>
                </c:pt>
                <c:pt idx="2">
                  <c:v>Puno</c:v>
                </c:pt>
              </c:strCache>
            </c:strRef>
          </c:cat>
          <c:val>
            <c:numRef>
              <c:f>'CSA Dpto_sem'!$K$7:$K$9</c:f>
              <c:numCache>
                <c:formatCode>0%</c:formatCode>
                <c:ptCount val="3"/>
                <c:pt idx="0">
                  <c:v>0.53836967431788851</c:v>
                </c:pt>
                <c:pt idx="1">
                  <c:v>0.50806921726609533</c:v>
                </c:pt>
                <c:pt idx="2">
                  <c:v>0.35085698158467638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208016"/>
        <c:axId val="306209192"/>
      </c:lineChart>
      <c:catAx>
        <c:axId val="306203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6207624"/>
        <c:crosses val="autoZero"/>
        <c:auto val="1"/>
        <c:lblAlgn val="ctr"/>
        <c:lblOffset val="100"/>
        <c:noMultiLvlLbl val="0"/>
      </c:catAx>
      <c:valAx>
        <c:axId val="3062076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62037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62091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6208016"/>
        <c:crosses val="max"/>
        <c:crossBetween val="between"/>
      </c:valAx>
      <c:catAx>
        <c:axId val="306208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62091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'MGP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'MGP Dpto_sem'!$I$7:$I$10</c:f>
              <c:strCache>
                <c:ptCount val="4"/>
                <c:pt idx="0">
                  <c:v>Lima</c:v>
                </c:pt>
                <c:pt idx="1">
                  <c:v>Amazonas</c:v>
                </c:pt>
                <c:pt idx="2">
                  <c:v>San Martín</c:v>
                </c:pt>
                <c:pt idx="3">
                  <c:v>Apurímac</c:v>
                </c:pt>
              </c:strCache>
            </c:strRef>
          </c:cat>
          <c:val>
            <c:numRef>
              <c:f>'MGP Dpto_sem'!$J$7:$J$10</c:f>
              <c:numCache>
                <c:formatCode>#,##0.0</c:formatCode>
                <c:ptCount val="4"/>
                <c:pt idx="0">
                  <c:v>4.4393740087616607</c:v>
                </c:pt>
                <c:pt idx="1">
                  <c:v>6.0970000922679901E-3</c:v>
                </c:pt>
                <c:pt idx="2">
                  <c:v>4.2908249888569117E-2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202920"/>
        <c:axId val="306201352"/>
      </c:barChart>
      <c:lineChart>
        <c:grouping val="standard"/>
        <c:varyColors val="0"/>
        <c:ser>
          <c:idx val="1"/>
          <c:order val="1"/>
          <c:tx>
            <c:strRef>
              <c:f>'MGP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'MGP Dpto_sem'!$I$7:$I$10</c:f>
              <c:strCache>
                <c:ptCount val="4"/>
                <c:pt idx="0">
                  <c:v>Lima</c:v>
                </c:pt>
                <c:pt idx="1">
                  <c:v>Amazonas</c:v>
                </c:pt>
                <c:pt idx="2">
                  <c:v>San Martín</c:v>
                </c:pt>
                <c:pt idx="3">
                  <c:v>Apurímac</c:v>
                </c:pt>
              </c:strCache>
            </c:strRef>
          </c:cat>
          <c:val>
            <c:numRef>
              <c:f>'MGP Dpto_sem'!$K$7:$K$10</c:f>
              <c:numCache>
                <c:formatCode>0%</c:formatCode>
                <c:ptCount val="4"/>
                <c:pt idx="0">
                  <c:v>0.29842364445214475</c:v>
                </c:pt>
                <c:pt idx="1">
                  <c:v>0.20000000302666851</c:v>
                </c:pt>
                <c:pt idx="2">
                  <c:v>0.10124383248327465</c:v>
                </c:pt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204096"/>
        <c:axId val="306205664"/>
      </c:lineChart>
      <c:catAx>
        <c:axId val="306202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6201352"/>
        <c:crosses val="autoZero"/>
        <c:auto val="1"/>
        <c:lblAlgn val="ctr"/>
        <c:lblOffset val="100"/>
        <c:noMultiLvlLbl val="0"/>
      </c:catAx>
      <c:valAx>
        <c:axId val="3062013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62029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62056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6204096"/>
        <c:crosses val="max"/>
        <c:crossBetween val="between"/>
      </c:valAx>
      <c:catAx>
        <c:axId val="306204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62056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'DSA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'DSA Dpto_sem'!$I$7:$I$25</c:f>
              <c:strCache>
                <c:ptCount val="19"/>
                <c:pt idx="0">
                  <c:v>Amazonas</c:v>
                </c:pt>
                <c:pt idx="1">
                  <c:v>Huancavelica</c:v>
                </c:pt>
                <c:pt idx="2">
                  <c:v>Ancash</c:v>
                </c:pt>
                <c:pt idx="3">
                  <c:v>Apurímac</c:v>
                </c:pt>
                <c:pt idx="4">
                  <c:v>Madre de Dios</c:v>
                </c:pt>
                <c:pt idx="5">
                  <c:v>San Martín</c:v>
                </c:pt>
                <c:pt idx="6">
                  <c:v>Ayacucho</c:v>
                </c:pt>
                <c:pt idx="7">
                  <c:v>Puno</c:v>
                </c:pt>
                <c:pt idx="8">
                  <c:v>Piura</c:v>
                </c:pt>
                <c:pt idx="9">
                  <c:v>Pasco</c:v>
                </c:pt>
                <c:pt idx="10">
                  <c:v>Cusco</c:v>
                </c:pt>
                <c:pt idx="11">
                  <c:v>Junín</c:v>
                </c:pt>
                <c:pt idx="12">
                  <c:v>Lima</c:v>
                </c:pt>
                <c:pt idx="13">
                  <c:v>Cajamarca</c:v>
                </c:pt>
                <c:pt idx="14">
                  <c:v>Huánuco</c:v>
                </c:pt>
                <c:pt idx="15">
                  <c:v>Moquegua</c:v>
                </c:pt>
                <c:pt idx="16">
                  <c:v>Loreto</c:v>
                </c:pt>
                <c:pt idx="17">
                  <c:v>La Libertad</c:v>
                </c:pt>
                <c:pt idx="18">
                  <c:v>Ucayali</c:v>
                </c:pt>
              </c:strCache>
            </c:strRef>
          </c:cat>
          <c:val>
            <c:numRef>
              <c:f>'DSA Dpto_sem'!$J$7:$J$25</c:f>
              <c:numCache>
                <c:formatCode>#,##0.0</c:formatCode>
                <c:ptCount val="19"/>
                <c:pt idx="0">
                  <c:v>2.6690000668168068E-2</c:v>
                </c:pt>
                <c:pt idx="1">
                  <c:v>0.40836480606230907</c:v>
                </c:pt>
                <c:pt idx="2">
                  <c:v>0.97831608398701064</c:v>
                </c:pt>
                <c:pt idx="3">
                  <c:v>0.14198656030930579</c:v>
                </c:pt>
                <c:pt idx="4">
                  <c:v>0.72684033128825831</c:v>
                </c:pt>
                <c:pt idx="5">
                  <c:v>0.19716114664333872</c:v>
                </c:pt>
                <c:pt idx="6">
                  <c:v>0.55066906304273289</c:v>
                </c:pt>
                <c:pt idx="7">
                  <c:v>0.18643939071625937</c:v>
                </c:pt>
                <c:pt idx="8">
                  <c:v>4.0659999125637114E-2</c:v>
                </c:pt>
                <c:pt idx="9">
                  <c:v>0.11794166069012135</c:v>
                </c:pt>
                <c:pt idx="10">
                  <c:v>5.9313757769705262</c:v>
                </c:pt>
                <c:pt idx="11">
                  <c:v>0.15682184087199857</c:v>
                </c:pt>
                <c:pt idx="12">
                  <c:v>0.62673378927865997</c:v>
                </c:pt>
                <c:pt idx="13">
                  <c:v>0.13986648991703987</c:v>
                </c:pt>
                <c:pt idx="14">
                  <c:v>0.27050103928195313</c:v>
                </c:pt>
                <c:pt idx="15">
                  <c:v>1.3308999878063332E-3</c:v>
                </c:pt>
                <c:pt idx="16">
                  <c:v>1.0499999858438969E-2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207232"/>
        <c:axId val="306208800"/>
      </c:barChart>
      <c:lineChart>
        <c:grouping val="standard"/>
        <c:varyColors val="0"/>
        <c:ser>
          <c:idx val="1"/>
          <c:order val="1"/>
          <c:tx>
            <c:strRef>
              <c:f>'DSA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'DSA Dpto_sem'!$I$7:$I$25</c:f>
              <c:strCache>
                <c:ptCount val="19"/>
                <c:pt idx="0">
                  <c:v>Amazonas</c:v>
                </c:pt>
                <c:pt idx="1">
                  <c:v>Huancavelica</c:v>
                </c:pt>
                <c:pt idx="2">
                  <c:v>Ancash</c:v>
                </c:pt>
                <c:pt idx="3">
                  <c:v>Apurímac</c:v>
                </c:pt>
                <c:pt idx="4">
                  <c:v>Madre de Dios</c:v>
                </c:pt>
                <c:pt idx="5">
                  <c:v>San Martín</c:v>
                </c:pt>
                <c:pt idx="6">
                  <c:v>Ayacucho</c:v>
                </c:pt>
                <c:pt idx="7">
                  <c:v>Puno</c:v>
                </c:pt>
                <c:pt idx="8">
                  <c:v>Piura</c:v>
                </c:pt>
                <c:pt idx="9">
                  <c:v>Pasco</c:v>
                </c:pt>
                <c:pt idx="10">
                  <c:v>Cusco</c:v>
                </c:pt>
                <c:pt idx="11">
                  <c:v>Junín</c:v>
                </c:pt>
                <c:pt idx="12">
                  <c:v>Lima</c:v>
                </c:pt>
                <c:pt idx="13">
                  <c:v>Cajamarca</c:v>
                </c:pt>
                <c:pt idx="14">
                  <c:v>Huánuco</c:v>
                </c:pt>
                <c:pt idx="15">
                  <c:v>Moquegua</c:v>
                </c:pt>
                <c:pt idx="16">
                  <c:v>Loreto</c:v>
                </c:pt>
                <c:pt idx="17">
                  <c:v>La Libertad</c:v>
                </c:pt>
                <c:pt idx="18">
                  <c:v>Ucayali</c:v>
                </c:pt>
              </c:strCache>
            </c:strRef>
          </c:cat>
          <c:val>
            <c:numRef>
              <c:f>'DSA Dpto_sem'!$K$7:$K$25</c:f>
              <c:numCache>
                <c:formatCode>0%</c:formatCode>
                <c:ptCount val="19"/>
                <c:pt idx="0">
                  <c:v>1.0000000250343974</c:v>
                </c:pt>
                <c:pt idx="1">
                  <c:v>0.7837825297059009</c:v>
                </c:pt>
                <c:pt idx="2">
                  <c:v>0.52529717434554279</c:v>
                </c:pt>
                <c:pt idx="3">
                  <c:v>0.50408117294924559</c:v>
                </c:pt>
                <c:pt idx="4">
                  <c:v>0.47220942592073994</c:v>
                </c:pt>
                <c:pt idx="5">
                  <c:v>0.4530013731572255</c:v>
                </c:pt>
                <c:pt idx="6">
                  <c:v>0.36050867052928615</c:v>
                </c:pt>
                <c:pt idx="7">
                  <c:v>0.33945594872140877</c:v>
                </c:pt>
                <c:pt idx="8">
                  <c:v>0.32259343487942105</c:v>
                </c:pt>
                <c:pt idx="9">
                  <c:v>0.30009913434583269</c:v>
                </c:pt>
                <c:pt idx="10">
                  <c:v>0.24359681096781213</c:v>
                </c:pt>
                <c:pt idx="11">
                  <c:v>0.23494683101465302</c:v>
                </c:pt>
                <c:pt idx="12">
                  <c:v>0.20965855607291586</c:v>
                </c:pt>
                <c:pt idx="13">
                  <c:v>0.16728180271929735</c:v>
                </c:pt>
                <c:pt idx="14">
                  <c:v>0.13579587587850461</c:v>
                </c:pt>
                <c:pt idx="15">
                  <c:v>6.5804696554083233E-2</c:v>
                </c:pt>
                <c:pt idx="16">
                  <c:v>1.1872979313243087E-2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209584"/>
        <c:axId val="306209976"/>
      </c:lineChart>
      <c:catAx>
        <c:axId val="30620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6208800"/>
        <c:crosses val="autoZero"/>
        <c:auto val="1"/>
        <c:lblAlgn val="ctr"/>
        <c:lblOffset val="100"/>
        <c:noMultiLvlLbl val="0"/>
      </c:catAx>
      <c:valAx>
        <c:axId val="3062088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62072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62099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6209584"/>
        <c:crosses val="max"/>
        <c:crossBetween val="between"/>
      </c:valAx>
      <c:catAx>
        <c:axId val="306209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62099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'EBR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'EBR Dpto_sem'!$I$7:$I$31</c:f>
              <c:strCache>
                <c:ptCount val="25"/>
                <c:pt idx="0">
                  <c:v>Tacna</c:v>
                </c:pt>
                <c:pt idx="1">
                  <c:v>Ica</c:v>
                </c:pt>
                <c:pt idx="2">
                  <c:v>Provincia Constitucional del Callao</c:v>
                </c:pt>
                <c:pt idx="3">
                  <c:v>Ucayali</c:v>
                </c:pt>
                <c:pt idx="4">
                  <c:v>Ancash</c:v>
                </c:pt>
                <c:pt idx="5">
                  <c:v>Loreto</c:v>
                </c:pt>
                <c:pt idx="6">
                  <c:v>Pasco</c:v>
                </c:pt>
                <c:pt idx="7">
                  <c:v>Tumbes</c:v>
                </c:pt>
                <c:pt idx="8">
                  <c:v>Puno</c:v>
                </c:pt>
                <c:pt idx="9">
                  <c:v>Cajamarca</c:v>
                </c:pt>
                <c:pt idx="10">
                  <c:v>Ayacucho</c:v>
                </c:pt>
                <c:pt idx="11">
                  <c:v>Junín</c:v>
                </c:pt>
                <c:pt idx="12">
                  <c:v>Piura</c:v>
                </c:pt>
                <c:pt idx="13">
                  <c:v>Arequipa</c:v>
                </c:pt>
                <c:pt idx="14">
                  <c:v>La Libertad</c:v>
                </c:pt>
                <c:pt idx="15">
                  <c:v>Lambayeque</c:v>
                </c:pt>
                <c:pt idx="16">
                  <c:v>Amazonas</c:v>
                </c:pt>
                <c:pt idx="17">
                  <c:v>Huánuco</c:v>
                </c:pt>
                <c:pt idx="18">
                  <c:v>Cusco</c:v>
                </c:pt>
                <c:pt idx="19">
                  <c:v>San Martín</c:v>
                </c:pt>
                <c:pt idx="20">
                  <c:v>Moquegua</c:v>
                </c:pt>
                <c:pt idx="21">
                  <c:v>Madre de Dios</c:v>
                </c:pt>
                <c:pt idx="22">
                  <c:v>Apurímac</c:v>
                </c:pt>
                <c:pt idx="23">
                  <c:v>Huancavelica</c:v>
                </c:pt>
                <c:pt idx="24">
                  <c:v>Lima</c:v>
                </c:pt>
              </c:strCache>
            </c:strRef>
          </c:cat>
          <c:val>
            <c:numRef>
              <c:f>'EBR Dpto_sem'!$J$7:$J$31</c:f>
              <c:numCache>
                <c:formatCode>#,##0.0</c:formatCode>
                <c:ptCount val="25"/>
                <c:pt idx="0">
                  <c:v>57.376947398428456</c:v>
                </c:pt>
                <c:pt idx="1">
                  <c:v>133.2882447173597</c:v>
                </c:pt>
                <c:pt idx="2">
                  <c:v>99.845898197541828</c:v>
                </c:pt>
                <c:pt idx="3">
                  <c:v>113.00471118242422</c:v>
                </c:pt>
                <c:pt idx="4">
                  <c:v>240.03816143520635</c:v>
                </c:pt>
                <c:pt idx="5">
                  <c:v>254.86748770427221</c:v>
                </c:pt>
                <c:pt idx="6">
                  <c:v>74.819773792341948</c:v>
                </c:pt>
                <c:pt idx="7">
                  <c:v>56.968297404730038</c:v>
                </c:pt>
                <c:pt idx="8">
                  <c:v>313.782888722395</c:v>
                </c:pt>
                <c:pt idx="9">
                  <c:v>372.30469898656702</c:v>
                </c:pt>
                <c:pt idx="10">
                  <c:v>234.75665624201793</c:v>
                </c:pt>
                <c:pt idx="11">
                  <c:v>246.25840239459649</c:v>
                </c:pt>
                <c:pt idx="12">
                  <c:v>308.74671899020632</c:v>
                </c:pt>
                <c:pt idx="13">
                  <c:v>186.82401976332767</c:v>
                </c:pt>
                <c:pt idx="14">
                  <c:v>306.38016062237517</c:v>
                </c:pt>
                <c:pt idx="15">
                  <c:v>174.68947654677322</c:v>
                </c:pt>
                <c:pt idx="16">
                  <c:v>155.41475145387085</c:v>
                </c:pt>
                <c:pt idx="17">
                  <c:v>192.86344960413771</c:v>
                </c:pt>
                <c:pt idx="18">
                  <c:v>292.91274085043187</c:v>
                </c:pt>
                <c:pt idx="19">
                  <c:v>179.35595567151904</c:v>
                </c:pt>
                <c:pt idx="20">
                  <c:v>46.90197836392872</c:v>
                </c:pt>
                <c:pt idx="21">
                  <c:v>41.864292434411254</c:v>
                </c:pt>
                <c:pt idx="22">
                  <c:v>152.51441002465617</c:v>
                </c:pt>
                <c:pt idx="23">
                  <c:v>156.43663609421492</c:v>
                </c:pt>
                <c:pt idx="24">
                  <c:v>1187.8265721310891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205272"/>
        <c:axId val="306200568"/>
      </c:barChart>
      <c:lineChart>
        <c:grouping val="standard"/>
        <c:varyColors val="0"/>
        <c:ser>
          <c:idx val="1"/>
          <c:order val="1"/>
          <c:tx>
            <c:strRef>
              <c:f>'EBR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'EBR Dpto_sem'!$I$7:$I$31</c:f>
              <c:strCache>
                <c:ptCount val="25"/>
                <c:pt idx="0">
                  <c:v>Tacna</c:v>
                </c:pt>
                <c:pt idx="1">
                  <c:v>Ica</c:v>
                </c:pt>
                <c:pt idx="2">
                  <c:v>Provincia Constitucional del Callao</c:v>
                </c:pt>
                <c:pt idx="3">
                  <c:v>Ucayali</c:v>
                </c:pt>
                <c:pt idx="4">
                  <c:v>Ancash</c:v>
                </c:pt>
                <c:pt idx="5">
                  <c:v>Loreto</c:v>
                </c:pt>
                <c:pt idx="6">
                  <c:v>Pasco</c:v>
                </c:pt>
                <c:pt idx="7">
                  <c:v>Tumbes</c:v>
                </c:pt>
                <c:pt idx="8">
                  <c:v>Puno</c:v>
                </c:pt>
                <c:pt idx="9">
                  <c:v>Cajamarca</c:v>
                </c:pt>
                <c:pt idx="10">
                  <c:v>Ayacucho</c:v>
                </c:pt>
                <c:pt idx="11">
                  <c:v>Junín</c:v>
                </c:pt>
                <c:pt idx="12">
                  <c:v>Piura</c:v>
                </c:pt>
                <c:pt idx="13">
                  <c:v>Arequipa</c:v>
                </c:pt>
                <c:pt idx="14">
                  <c:v>La Libertad</c:v>
                </c:pt>
                <c:pt idx="15">
                  <c:v>Lambayeque</c:v>
                </c:pt>
                <c:pt idx="16">
                  <c:v>Amazonas</c:v>
                </c:pt>
                <c:pt idx="17">
                  <c:v>Huánuco</c:v>
                </c:pt>
                <c:pt idx="18">
                  <c:v>Cusco</c:v>
                </c:pt>
                <c:pt idx="19">
                  <c:v>San Martín</c:v>
                </c:pt>
                <c:pt idx="20">
                  <c:v>Moquegua</c:v>
                </c:pt>
                <c:pt idx="21">
                  <c:v>Madre de Dios</c:v>
                </c:pt>
                <c:pt idx="22">
                  <c:v>Apurímac</c:v>
                </c:pt>
                <c:pt idx="23">
                  <c:v>Huancavelica</c:v>
                </c:pt>
                <c:pt idx="24">
                  <c:v>Lima</c:v>
                </c:pt>
              </c:strCache>
            </c:strRef>
          </c:cat>
          <c:val>
            <c:numRef>
              <c:f>'EBR Dpto_sem'!$K$7:$K$31</c:f>
              <c:numCache>
                <c:formatCode>0%</c:formatCode>
                <c:ptCount val="25"/>
                <c:pt idx="0">
                  <c:v>0.50208866519626072</c:v>
                </c:pt>
                <c:pt idx="1">
                  <c:v>0.49598224611485503</c:v>
                </c:pt>
                <c:pt idx="2">
                  <c:v>0.49487078295175024</c:v>
                </c:pt>
                <c:pt idx="3">
                  <c:v>0.48471763669230644</c:v>
                </c:pt>
                <c:pt idx="4">
                  <c:v>0.47752386042159228</c:v>
                </c:pt>
                <c:pt idx="5">
                  <c:v>0.47491350865142939</c:v>
                </c:pt>
                <c:pt idx="6">
                  <c:v>0.46941772421497319</c:v>
                </c:pt>
                <c:pt idx="7">
                  <c:v>0.46827183028573705</c:v>
                </c:pt>
                <c:pt idx="8">
                  <c:v>0.46694441680341464</c:v>
                </c:pt>
                <c:pt idx="9">
                  <c:v>0.46630134442683396</c:v>
                </c:pt>
                <c:pt idx="10">
                  <c:v>0.46301188845519864</c:v>
                </c:pt>
                <c:pt idx="11">
                  <c:v>0.46150275194136586</c:v>
                </c:pt>
                <c:pt idx="12">
                  <c:v>0.46145379306487638</c:v>
                </c:pt>
                <c:pt idx="13">
                  <c:v>0.45511530807457673</c:v>
                </c:pt>
                <c:pt idx="14">
                  <c:v>0.45183197806331576</c:v>
                </c:pt>
                <c:pt idx="15">
                  <c:v>0.45112193707752102</c:v>
                </c:pt>
                <c:pt idx="16">
                  <c:v>0.43780225652140131</c:v>
                </c:pt>
                <c:pt idx="17">
                  <c:v>0.43322403297445239</c:v>
                </c:pt>
                <c:pt idx="18">
                  <c:v>0.42999304036173619</c:v>
                </c:pt>
                <c:pt idx="19">
                  <c:v>0.42990584346735283</c:v>
                </c:pt>
                <c:pt idx="20">
                  <c:v>0.41709308364540315</c:v>
                </c:pt>
                <c:pt idx="21">
                  <c:v>0.39547622002731514</c:v>
                </c:pt>
                <c:pt idx="22">
                  <c:v>0.36117536536637063</c:v>
                </c:pt>
                <c:pt idx="23">
                  <c:v>0.35758808447317125</c:v>
                </c:pt>
                <c:pt idx="24">
                  <c:v>0.27161492496969625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210368"/>
        <c:axId val="306200960"/>
      </c:lineChart>
      <c:catAx>
        <c:axId val="306205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6200568"/>
        <c:crosses val="autoZero"/>
        <c:auto val="1"/>
        <c:lblAlgn val="ctr"/>
        <c:lblOffset val="100"/>
        <c:noMultiLvlLbl val="0"/>
      </c:catAx>
      <c:valAx>
        <c:axId val="3062005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62052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62009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6210368"/>
        <c:crosses val="max"/>
        <c:crossBetween val="between"/>
      </c:valAx>
      <c:catAx>
        <c:axId val="306210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62009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'AEBR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'AEBR Dpto_sem'!$I$7:$I$31</c:f>
              <c:strCache>
                <c:ptCount val="25"/>
                <c:pt idx="0">
                  <c:v>Junín</c:v>
                </c:pt>
                <c:pt idx="1">
                  <c:v>Huancavelica</c:v>
                </c:pt>
                <c:pt idx="2">
                  <c:v>Huánuco</c:v>
                </c:pt>
                <c:pt idx="3">
                  <c:v>Piura</c:v>
                </c:pt>
                <c:pt idx="4">
                  <c:v>Arequipa</c:v>
                </c:pt>
                <c:pt idx="5">
                  <c:v>Amazonas</c:v>
                </c:pt>
                <c:pt idx="6">
                  <c:v>Cajamarca</c:v>
                </c:pt>
                <c:pt idx="7">
                  <c:v>San Martín</c:v>
                </c:pt>
                <c:pt idx="8">
                  <c:v>Moquegua</c:v>
                </c:pt>
                <c:pt idx="9">
                  <c:v>Tacna</c:v>
                </c:pt>
                <c:pt idx="10">
                  <c:v>Loreto</c:v>
                </c:pt>
                <c:pt idx="11">
                  <c:v>Tumbes</c:v>
                </c:pt>
                <c:pt idx="12">
                  <c:v>Ayacucho</c:v>
                </c:pt>
                <c:pt idx="13">
                  <c:v>Lima</c:v>
                </c:pt>
                <c:pt idx="14">
                  <c:v>Ancash</c:v>
                </c:pt>
                <c:pt idx="15">
                  <c:v>Puno</c:v>
                </c:pt>
                <c:pt idx="16">
                  <c:v>Cusco</c:v>
                </c:pt>
                <c:pt idx="17">
                  <c:v>Madre de Dios</c:v>
                </c:pt>
                <c:pt idx="18">
                  <c:v>La Libertad</c:v>
                </c:pt>
                <c:pt idx="19">
                  <c:v>Ucayali</c:v>
                </c:pt>
                <c:pt idx="20">
                  <c:v>Lambayeque</c:v>
                </c:pt>
                <c:pt idx="21">
                  <c:v>Pasco</c:v>
                </c:pt>
                <c:pt idx="22">
                  <c:v>Apurímac</c:v>
                </c:pt>
                <c:pt idx="23">
                  <c:v>Provincia Constitucional del Callao</c:v>
                </c:pt>
                <c:pt idx="24">
                  <c:v>Ica</c:v>
                </c:pt>
              </c:strCache>
            </c:strRef>
          </c:cat>
          <c:val>
            <c:numRef>
              <c:f>'AEBR Dpto_sem'!$J$7:$J$31</c:f>
              <c:numCache>
                <c:formatCode>#,##0.0</c:formatCode>
                <c:ptCount val="25"/>
                <c:pt idx="0">
                  <c:v>21.541565288072889</c:v>
                </c:pt>
                <c:pt idx="1">
                  <c:v>31.624581297055556</c:v>
                </c:pt>
                <c:pt idx="2">
                  <c:v>19.030886317115801</c:v>
                </c:pt>
                <c:pt idx="3">
                  <c:v>1.4353494349707034</c:v>
                </c:pt>
                <c:pt idx="4">
                  <c:v>11.059401914462796</c:v>
                </c:pt>
                <c:pt idx="5">
                  <c:v>11.0235731119501</c:v>
                </c:pt>
                <c:pt idx="6">
                  <c:v>4.9217351153420168</c:v>
                </c:pt>
                <c:pt idx="7">
                  <c:v>6.6426010563118325</c:v>
                </c:pt>
                <c:pt idx="8">
                  <c:v>0.44868242472875863</c:v>
                </c:pt>
                <c:pt idx="9">
                  <c:v>2.7123250354379707</c:v>
                </c:pt>
                <c:pt idx="10">
                  <c:v>4.3587151009051013</c:v>
                </c:pt>
                <c:pt idx="11">
                  <c:v>0.87520289196891099</c:v>
                </c:pt>
                <c:pt idx="12">
                  <c:v>14.499890179515205</c:v>
                </c:pt>
                <c:pt idx="13">
                  <c:v>12.420990546474968</c:v>
                </c:pt>
                <c:pt idx="14">
                  <c:v>8.9189093182576471</c:v>
                </c:pt>
                <c:pt idx="15">
                  <c:v>10.009894764476485</c:v>
                </c:pt>
                <c:pt idx="16">
                  <c:v>10.628364829375641</c:v>
                </c:pt>
                <c:pt idx="17">
                  <c:v>7.8950500100181671</c:v>
                </c:pt>
                <c:pt idx="18">
                  <c:v>1.5560879902932356</c:v>
                </c:pt>
                <c:pt idx="19">
                  <c:v>1.9881104773994593</c:v>
                </c:pt>
                <c:pt idx="20">
                  <c:v>11.702220084131113</c:v>
                </c:pt>
                <c:pt idx="21">
                  <c:v>1.0345620725565823</c:v>
                </c:pt>
                <c:pt idx="22">
                  <c:v>0.38288773881504312</c:v>
                </c:pt>
                <c:pt idx="23">
                  <c:v>0.10903535992474644</c:v>
                </c:pt>
                <c:pt idx="24">
                  <c:v>0.10620750226371456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210760"/>
        <c:axId val="306198608"/>
      </c:barChart>
      <c:lineChart>
        <c:grouping val="standard"/>
        <c:varyColors val="0"/>
        <c:ser>
          <c:idx val="1"/>
          <c:order val="1"/>
          <c:tx>
            <c:strRef>
              <c:f>'AEBR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'AEBR Dpto_sem'!$I$7:$I$31</c:f>
              <c:strCache>
                <c:ptCount val="25"/>
                <c:pt idx="0">
                  <c:v>Junín</c:v>
                </c:pt>
                <c:pt idx="1">
                  <c:v>Huancavelica</c:v>
                </c:pt>
                <c:pt idx="2">
                  <c:v>Huánuco</c:v>
                </c:pt>
                <c:pt idx="3">
                  <c:v>Piura</c:v>
                </c:pt>
                <c:pt idx="4">
                  <c:v>Arequipa</c:v>
                </c:pt>
                <c:pt idx="5">
                  <c:v>Amazonas</c:v>
                </c:pt>
                <c:pt idx="6">
                  <c:v>Cajamarca</c:v>
                </c:pt>
                <c:pt idx="7">
                  <c:v>San Martín</c:v>
                </c:pt>
                <c:pt idx="8">
                  <c:v>Moquegua</c:v>
                </c:pt>
                <c:pt idx="9">
                  <c:v>Tacna</c:v>
                </c:pt>
                <c:pt idx="10">
                  <c:v>Loreto</c:v>
                </c:pt>
                <c:pt idx="11">
                  <c:v>Tumbes</c:v>
                </c:pt>
                <c:pt idx="12">
                  <c:v>Ayacucho</c:v>
                </c:pt>
                <c:pt idx="13">
                  <c:v>Lima</c:v>
                </c:pt>
                <c:pt idx="14">
                  <c:v>Ancash</c:v>
                </c:pt>
                <c:pt idx="15">
                  <c:v>Puno</c:v>
                </c:pt>
                <c:pt idx="16">
                  <c:v>Cusco</c:v>
                </c:pt>
                <c:pt idx="17">
                  <c:v>Madre de Dios</c:v>
                </c:pt>
                <c:pt idx="18">
                  <c:v>La Libertad</c:v>
                </c:pt>
                <c:pt idx="19">
                  <c:v>Ucayali</c:v>
                </c:pt>
                <c:pt idx="20">
                  <c:v>Lambayeque</c:v>
                </c:pt>
                <c:pt idx="21">
                  <c:v>Pasco</c:v>
                </c:pt>
                <c:pt idx="22">
                  <c:v>Apurímac</c:v>
                </c:pt>
                <c:pt idx="23">
                  <c:v>Provincia Constitucional del Callao</c:v>
                </c:pt>
                <c:pt idx="24">
                  <c:v>Ica</c:v>
                </c:pt>
              </c:strCache>
            </c:strRef>
          </c:cat>
          <c:val>
            <c:numRef>
              <c:f>'AEBR Dpto_sem'!$K$7:$K$31</c:f>
              <c:numCache>
                <c:formatCode>0%</c:formatCode>
                <c:ptCount val="25"/>
                <c:pt idx="0">
                  <c:v>0.4704853340911419</c:v>
                </c:pt>
                <c:pt idx="1">
                  <c:v>0.43547525316705243</c:v>
                </c:pt>
                <c:pt idx="2">
                  <c:v>0.31146654150183156</c:v>
                </c:pt>
                <c:pt idx="3">
                  <c:v>0.31061365669916113</c:v>
                </c:pt>
                <c:pt idx="4">
                  <c:v>0.28475205494639</c:v>
                </c:pt>
                <c:pt idx="5">
                  <c:v>0.27717350604320479</c:v>
                </c:pt>
                <c:pt idx="6">
                  <c:v>0.2609503715000781</c:v>
                </c:pt>
                <c:pt idx="7">
                  <c:v>0.2381676680723514</c:v>
                </c:pt>
                <c:pt idx="8">
                  <c:v>0.23783981082791786</c:v>
                </c:pt>
                <c:pt idx="9">
                  <c:v>0.22352555590893172</c:v>
                </c:pt>
                <c:pt idx="10">
                  <c:v>0.21567657527077999</c:v>
                </c:pt>
                <c:pt idx="11">
                  <c:v>0.20911463753875154</c:v>
                </c:pt>
                <c:pt idx="12">
                  <c:v>0.18203202481674205</c:v>
                </c:pt>
                <c:pt idx="13">
                  <c:v>0.17577223798538968</c:v>
                </c:pt>
                <c:pt idx="14">
                  <c:v>0.17561355139729959</c:v>
                </c:pt>
                <c:pt idx="15">
                  <c:v>0.16841343062398229</c:v>
                </c:pt>
                <c:pt idx="16">
                  <c:v>0.16184904618518983</c:v>
                </c:pt>
                <c:pt idx="17">
                  <c:v>0.1608488513634857</c:v>
                </c:pt>
                <c:pt idx="18">
                  <c:v>0.14306167496931246</c:v>
                </c:pt>
                <c:pt idx="19">
                  <c:v>0.13047933378640614</c:v>
                </c:pt>
                <c:pt idx="20">
                  <c:v>0.12099283605121589</c:v>
                </c:pt>
                <c:pt idx="21">
                  <c:v>9.8817798606851248E-2</c:v>
                </c:pt>
                <c:pt idx="22">
                  <c:v>4.1688890618092514E-2</c:v>
                </c:pt>
                <c:pt idx="23">
                  <c:v>2.0976478934468506E-2</c:v>
                </c:pt>
                <c:pt idx="24">
                  <c:v>1.790265524883515E-2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201744"/>
        <c:axId val="306199000"/>
      </c:lineChart>
      <c:catAx>
        <c:axId val="306210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6198608"/>
        <c:crosses val="autoZero"/>
        <c:auto val="1"/>
        <c:lblAlgn val="ctr"/>
        <c:lblOffset val="100"/>
        <c:noMultiLvlLbl val="0"/>
      </c:catAx>
      <c:valAx>
        <c:axId val="3061986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62107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61990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6201744"/>
        <c:crosses val="max"/>
        <c:crossBetween val="between"/>
      </c:valAx>
      <c:catAx>
        <c:axId val="306201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619900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'DPE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'DPE Dpto_sem'!$I$7:$I$25</c:f>
              <c:strCache>
                <c:ptCount val="19"/>
                <c:pt idx="0">
                  <c:v>Apurímac</c:v>
                </c:pt>
                <c:pt idx="1">
                  <c:v>Puno</c:v>
                </c:pt>
                <c:pt idx="2">
                  <c:v>Ancash</c:v>
                </c:pt>
                <c:pt idx="3">
                  <c:v>Ica</c:v>
                </c:pt>
                <c:pt idx="4">
                  <c:v>Lima</c:v>
                </c:pt>
                <c:pt idx="5">
                  <c:v>Piura</c:v>
                </c:pt>
                <c:pt idx="6">
                  <c:v>Junín</c:v>
                </c:pt>
                <c:pt idx="7">
                  <c:v>San Martín</c:v>
                </c:pt>
                <c:pt idx="8">
                  <c:v>Cusco</c:v>
                </c:pt>
                <c:pt idx="9">
                  <c:v>Madre de Dios</c:v>
                </c:pt>
                <c:pt idx="10">
                  <c:v>Arequipa</c:v>
                </c:pt>
                <c:pt idx="11">
                  <c:v>Ayacucho</c:v>
                </c:pt>
                <c:pt idx="12">
                  <c:v>Cajamarca</c:v>
                </c:pt>
                <c:pt idx="13">
                  <c:v>Provincia Constitucional del Callao</c:v>
                </c:pt>
                <c:pt idx="14">
                  <c:v>La Libertad</c:v>
                </c:pt>
                <c:pt idx="15">
                  <c:v>Lambayeque</c:v>
                </c:pt>
                <c:pt idx="16">
                  <c:v>Loreto</c:v>
                </c:pt>
                <c:pt idx="17">
                  <c:v>Moquegua</c:v>
                </c:pt>
                <c:pt idx="18">
                  <c:v>Ucayali</c:v>
                </c:pt>
              </c:strCache>
            </c:strRef>
          </c:cat>
          <c:val>
            <c:numRef>
              <c:f>'DPE Dpto_sem'!$J$7:$J$25</c:f>
              <c:numCache>
                <c:formatCode>#,##0.0</c:formatCode>
                <c:ptCount val="19"/>
                <c:pt idx="0">
                  <c:v>5.7086102664470673E-2</c:v>
                </c:pt>
                <c:pt idx="1">
                  <c:v>3.3270000480115414E-2</c:v>
                </c:pt>
                <c:pt idx="2">
                  <c:v>0.20218728680629283</c:v>
                </c:pt>
                <c:pt idx="3">
                  <c:v>2.0386164005467435</c:v>
                </c:pt>
                <c:pt idx="4">
                  <c:v>14.058956679828952</c:v>
                </c:pt>
                <c:pt idx="5">
                  <c:v>1.2794624478119658</c:v>
                </c:pt>
                <c:pt idx="6">
                  <c:v>9.6711809281259775E-2</c:v>
                </c:pt>
                <c:pt idx="7">
                  <c:v>3.3425998990423977E-2</c:v>
                </c:pt>
                <c:pt idx="8">
                  <c:v>0.1018382992624538</c:v>
                </c:pt>
                <c:pt idx="9">
                  <c:v>2.4955260098067811E-2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199392"/>
        <c:axId val="306199784"/>
      </c:barChart>
      <c:lineChart>
        <c:grouping val="standard"/>
        <c:varyColors val="0"/>
        <c:ser>
          <c:idx val="1"/>
          <c:order val="1"/>
          <c:tx>
            <c:strRef>
              <c:f>'DPE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'DPE Dpto_sem'!$I$7:$I$25</c:f>
              <c:strCache>
                <c:ptCount val="19"/>
                <c:pt idx="0">
                  <c:v>Apurímac</c:v>
                </c:pt>
                <c:pt idx="1">
                  <c:v>Puno</c:v>
                </c:pt>
                <c:pt idx="2">
                  <c:v>Ancash</c:v>
                </c:pt>
                <c:pt idx="3">
                  <c:v>Ica</c:v>
                </c:pt>
                <c:pt idx="4">
                  <c:v>Lima</c:v>
                </c:pt>
                <c:pt idx="5">
                  <c:v>Piura</c:v>
                </c:pt>
                <c:pt idx="6">
                  <c:v>Junín</c:v>
                </c:pt>
                <c:pt idx="7">
                  <c:v>San Martín</c:v>
                </c:pt>
                <c:pt idx="8">
                  <c:v>Cusco</c:v>
                </c:pt>
                <c:pt idx="9">
                  <c:v>Madre de Dios</c:v>
                </c:pt>
                <c:pt idx="10">
                  <c:v>Arequipa</c:v>
                </c:pt>
                <c:pt idx="11">
                  <c:v>Ayacucho</c:v>
                </c:pt>
                <c:pt idx="12">
                  <c:v>Cajamarca</c:v>
                </c:pt>
                <c:pt idx="13">
                  <c:v>Provincia Constitucional del Callao</c:v>
                </c:pt>
                <c:pt idx="14">
                  <c:v>La Libertad</c:v>
                </c:pt>
                <c:pt idx="15">
                  <c:v>Lambayeque</c:v>
                </c:pt>
                <c:pt idx="16">
                  <c:v>Loreto</c:v>
                </c:pt>
                <c:pt idx="17">
                  <c:v>Moquegua</c:v>
                </c:pt>
                <c:pt idx="18">
                  <c:v>Ucayali</c:v>
                </c:pt>
              </c:strCache>
            </c:strRef>
          </c:cat>
          <c:val>
            <c:numRef>
              <c:f>'DPE Dpto_sem'!$K$7:$K$25</c:f>
              <c:numCache>
                <c:formatCode>0%</c:formatCode>
                <c:ptCount val="19"/>
                <c:pt idx="0">
                  <c:v>0.79476113304659302</c:v>
                </c:pt>
                <c:pt idx="1">
                  <c:v>0.39012664728090307</c:v>
                </c:pt>
                <c:pt idx="2">
                  <c:v>0.35522244403189274</c:v>
                </c:pt>
                <c:pt idx="3">
                  <c:v>0.30943436329250079</c:v>
                </c:pt>
                <c:pt idx="4">
                  <c:v>0.30107403991807669</c:v>
                </c:pt>
                <c:pt idx="5">
                  <c:v>0.29947397947927812</c:v>
                </c:pt>
                <c:pt idx="6">
                  <c:v>0.19640664265110455</c:v>
                </c:pt>
                <c:pt idx="7">
                  <c:v>0.15752268631383887</c:v>
                </c:pt>
                <c:pt idx="8">
                  <c:v>0.15276791349575516</c:v>
                </c:pt>
                <c:pt idx="9">
                  <c:v>2.1989706314753801E-2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213504"/>
        <c:axId val="306202528"/>
      </c:lineChart>
      <c:catAx>
        <c:axId val="30619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6199784"/>
        <c:crosses val="autoZero"/>
        <c:auto val="1"/>
        <c:lblAlgn val="ctr"/>
        <c:lblOffset val="100"/>
        <c:noMultiLvlLbl val="0"/>
      </c:catAx>
      <c:valAx>
        <c:axId val="3061997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61993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62025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6213504"/>
        <c:crosses val="max"/>
        <c:crossBetween val="between"/>
      </c:valAx>
      <c:catAx>
        <c:axId val="30621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62025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'ODA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'ODA Dpto_sem'!$I$7:$I$27</c:f>
              <c:strCache>
                <c:ptCount val="21"/>
                <c:pt idx="0">
                  <c:v>San Martín</c:v>
                </c:pt>
                <c:pt idx="1">
                  <c:v>Cajamarca</c:v>
                </c:pt>
                <c:pt idx="2">
                  <c:v>Piura</c:v>
                </c:pt>
                <c:pt idx="3">
                  <c:v>Apurímac</c:v>
                </c:pt>
                <c:pt idx="4">
                  <c:v>Ucayali</c:v>
                </c:pt>
                <c:pt idx="5">
                  <c:v>Ancash</c:v>
                </c:pt>
                <c:pt idx="6">
                  <c:v>Lima</c:v>
                </c:pt>
                <c:pt idx="7">
                  <c:v>Junín</c:v>
                </c:pt>
                <c:pt idx="8">
                  <c:v>Ayacucho</c:v>
                </c:pt>
                <c:pt idx="9">
                  <c:v>Madre de Dios</c:v>
                </c:pt>
                <c:pt idx="10">
                  <c:v>Loreto</c:v>
                </c:pt>
                <c:pt idx="11">
                  <c:v>Tacna</c:v>
                </c:pt>
                <c:pt idx="12">
                  <c:v>Puno</c:v>
                </c:pt>
                <c:pt idx="13">
                  <c:v>Cusco</c:v>
                </c:pt>
                <c:pt idx="14">
                  <c:v>Lambayeque</c:v>
                </c:pt>
                <c:pt idx="15">
                  <c:v>Provincia Constitucional del Callao</c:v>
                </c:pt>
                <c:pt idx="16">
                  <c:v>Pasco</c:v>
                </c:pt>
                <c:pt idx="17">
                  <c:v>Huancavelica</c:v>
                </c:pt>
                <c:pt idx="18">
                  <c:v>Arequipa</c:v>
                </c:pt>
                <c:pt idx="19">
                  <c:v>La Libertad</c:v>
                </c:pt>
                <c:pt idx="20">
                  <c:v>Amazonas</c:v>
                </c:pt>
              </c:strCache>
            </c:strRef>
          </c:cat>
          <c:val>
            <c:numRef>
              <c:f>'ODA Dpto_sem'!$J$7:$J$27</c:f>
              <c:numCache>
                <c:formatCode>#,##0.0</c:formatCode>
                <c:ptCount val="21"/>
                <c:pt idx="0">
                  <c:v>0.26687681686962605</c:v>
                </c:pt>
                <c:pt idx="1">
                  <c:v>7.4864050140604377E-2</c:v>
                </c:pt>
                <c:pt idx="2">
                  <c:v>1.047568170564773</c:v>
                </c:pt>
                <c:pt idx="3">
                  <c:v>0.10194570709427353</c:v>
                </c:pt>
                <c:pt idx="4">
                  <c:v>1.4997120015323162E-2</c:v>
                </c:pt>
                <c:pt idx="5">
                  <c:v>0.32471853167226072</c:v>
                </c:pt>
                <c:pt idx="6">
                  <c:v>1.4657961037173663</c:v>
                </c:pt>
                <c:pt idx="7">
                  <c:v>0.20631859866080049</c:v>
                </c:pt>
                <c:pt idx="8">
                  <c:v>0.50287174379991484</c:v>
                </c:pt>
                <c:pt idx="9">
                  <c:v>0.16215957629174227</c:v>
                </c:pt>
                <c:pt idx="10">
                  <c:v>0.28000782914750744</c:v>
                </c:pt>
                <c:pt idx="11">
                  <c:v>0.66393566615442978</c:v>
                </c:pt>
                <c:pt idx="12">
                  <c:v>0.18615260949809453</c:v>
                </c:pt>
                <c:pt idx="13">
                  <c:v>0.15547996509485529</c:v>
                </c:pt>
                <c:pt idx="14">
                  <c:v>6.4876220596488565E-2</c:v>
                </c:pt>
                <c:pt idx="15">
                  <c:v>2.2473192410379852</c:v>
                </c:pt>
                <c:pt idx="16">
                  <c:v>5.1065098959952593E-2</c:v>
                </c:pt>
                <c:pt idx="17">
                  <c:v>6.2981399896671064E-2</c:v>
                </c:pt>
                <c:pt idx="18">
                  <c:v>1.6000000287021976E-3</c:v>
                </c:pt>
                <c:pt idx="19">
                  <c:v>1.8629999831318855E-3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211544"/>
        <c:axId val="306214288"/>
      </c:barChart>
      <c:lineChart>
        <c:grouping val="standard"/>
        <c:varyColors val="0"/>
        <c:ser>
          <c:idx val="1"/>
          <c:order val="1"/>
          <c:tx>
            <c:strRef>
              <c:f>'ODA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'ODA Dpto_sem'!$I$7:$I$27</c:f>
              <c:strCache>
                <c:ptCount val="21"/>
                <c:pt idx="0">
                  <c:v>San Martín</c:v>
                </c:pt>
                <c:pt idx="1">
                  <c:v>Cajamarca</c:v>
                </c:pt>
                <c:pt idx="2">
                  <c:v>Piura</c:v>
                </c:pt>
                <c:pt idx="3">
                  <c:v>Apurímac</c:v>
                </c:pt>
                <c:pt idx="4">
                  <c:v>Ucayali</c:v>
                </c:pt>
                <c:pt idx="5">
                  <c:v>Ancash</c:v>
                </c:pt>
                <c:pt idx="6">
                  <c:v>Lima</c:v>
                </c:pt>
                <c:pt idx="7">
                  <c:v>Junín</c:v>
                </c:pt>
                <c:pt idx="8">
                  <c:v>Ayacucho</c:v>
                </c:pt>
                <c:pt idx="9">
                  <c:v>Madre de Dios</c:v>
                </c:pt>
                <c:pt idx="10">
                  <c:v>Loreto</c:v>
                </c:pt>
                <c:pt idx="11">
                  <c:v>Tacna</c:v>
                </c:pt>
                <c:pt idx="12">
                  <c:v>Puno</c:v>
                </c:pt>
                <c:pt idx="13">
                  <c:v>Cusco</c:v>
                </c:pt>
                <c:pt idx="14">
                  <c:v>Lambayeque</c:v>
                </c:pt>
                <c:pt idx="15">
                  <c:v>Provincia Constitucional del Callao</c:v>
                </c:pt>
                <c:pt idx="16">
                  <c:v>Pasco</c:v>
                </c:pt>
                <c:pt idx="17">
                  <c:v>Huancavelica</c:v>
                </c:pt>
                <c:pt idx="18">
                  <c:v>Arequipa</c:v>
                </c:pt>
                <c:pt idx="19">
                  <c:v>La Libertad</c:v>
                </c:pt>
                <c:pt idx="20">
                  <c:v>Amazonas</c:v>
                </c:pt>
              </c:strCache>
            </c:strRef>
          </c:cat>
          <c:val>
            <c:numRef>
              <c:f>'ODA Dpto_sem'!$K$7:$K$27</c:f>
              <c:numCache>
                <c:formatCode>0%</c:formatCode>
                <c:ptCount val="21"/>
                <c:pt idx="0">
                  <c:v>0.59087990273574376</c:v>
                </c:pt>
                <c:pt idx="1">
                  <c:v>0.57047969321499947</c:v>
                </c:pt>
                <c:pt idx="2">
                  <c:v>0.38068691821915279</c:v>
                </c:pt>
                <c:pt idx="3">
                  <c:v>0.37077907653854708</c:v>
                </c:pt>
                <c:pt idx="4">
                  <c:v>0.36453864888972193</c:v>
                </c:pt>
                <c:pt idx="5">
                  <c:v>0.33563332748197455</c:v>
                </c:pt>
                <c:pt idx="6">
                  <c:v>0.32627589812751828</c:v>
                </c:pt>
                <c:pt idx="7">
                  <c:v>0.32136653145587951</c:v>
                </c:pt>
                <c:pt idx="8">
                  <c:v>0.31858781062309288</c:v>
                </c:pt>
                <c:pt idx="9">
                  <c:v>0.30946424967078739</c:v>
                </c:pt>
                <c:pt idx="10">
                  <c:v>0.30454369660846498</c:v>
                </c:pt>
                <c:pt idx="11">
                  <c:v>0.29701708960112633</c:v>
                </c:pt>
                <c:pt idx="12">
                  <c:v>0.28046604999366381</c:v>
                </c:pt>
                <c:pt idx="13">
                  <c:v>0.27376655373269421</c:v>
                </c:pt>
                <c:pt idx="14">
                  <c:v>0.26512771087826037</c:v>
                </c:pt>
                <c:pt idx="15">
                  <c:v>0.25703632676216548</c:v>
                </c:pt>
                <c:pt idx="16">
                  <c:v>0.23474968491680503</c:v>
                </c:pt>
                <c:pt idx="17">
                  <c:v>0.19406060760964136</c:v>
                </c:pt>
                <c:pt idx="18">
                  <c:v>4.7458030156676677E-2</c:v>
                </c:pt>
                <c:pt idx="19">
                  <c:v>2.2467438291508508E-2</c:v>
                </c:pt>
                <c:pt idx="2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211936"/>
        <c:axId val="306213112"/>
      </c:lineChart>
      <c:catAx>
        <c:axId val="306211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6214288"/>
        <c:crosses val="autoZero"/>
        <c:auto val="1"/>
        <c:lblAlgn val="ctr"/>
        <c:lblOffset val="100"/>
        <c:noMultiLvlLbl val="0"/>
      </c:catAx>
      <c:valAx>
        <c:axId val="3062142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62115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6213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6211936"/>
        <c:crosses val="max"/>
        <c:crossBetween val="between"/>
      </c:valAx>
      <c:catAx>
        <c:axId val="306211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62131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'FPA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'FPA Dpto_sem'!$I$7:$I$18</c:f>
              <c:strCache>
                <c:ptCount val="12"/>
                <c:pt idx="0">
                  <c:v>Ancash</c:v>
                </c:pt>
                <c:pt idx="1">
                  <c:v>La Libertad</c:v>
                </c:pt>
                <c:pt idx="2">
                  <c:v>Arequipa</c:v>
                </c:pt>
                <c:pt idx="3">
                  <c:v>Provincia Constitucional del Callao</c:v>
                </c:pt>
                <c:pt idx="4">
                  <c:v>Lima</c:v>
                </c:pt>
                <c:pt idx="5">
                  <c:v>Piura</c:v>
                </c:pt>
                <c:pt idx="6">
                  <c:v>Lambayeque</c:v>
                </c:pt>
                <c:pt idx="7">
                  <c:v>Tumbes</c:v>
                </c:pt>
                <c:pt idx="8">
                  <c:v>Puno</c:v>
                </c:pt>
                <c:pt idx="9">
                  <c:v>Moquegua</c:v>
                </c:pt>
                <c:pt idx="10">
                  <c:v>Tacna</c:v>
                </c:pt>
                <c:pt idx="11">
                  <c:v>Ica</c:v>
                </c:pt>
              </c:strCache>
            </c:strRef>
          </c:cat>
          <c:val>
            <c:numRef>
              <c:f>'FPA Dpto_sem'!$J$7:$J$18</c:f>
              <c:numCache>
                <c:formatCode>#,##0.0</c:formatCode>
                <c:ptCount val="12"/>
                <c:pt idx="0">
                  <c:v>1.286733451008331</c:v>
                </c:pt>
                <c:pt idx="1">
                  <c:v>7.2075189768947894</c:v>
                </c:pt>
                <c:pt idx="2">
                  <c:v>4.5428985489998013</c:v>
                </c:pt>
                <c:pt idx="3">
                  <c:v>6.3489885495073395</c:v>
                </c:pt>
                <c:pt idx="4">
                  <c:v>2.8107196662840579</c:v>
                </c:pt>
                <c:pt idx="5">
                  <c:v>4.0473348553896358</c:v>
                </c:pt>
                <c:pt idx="6">
                  <c:v>3.6201417749834945</c:v>
                </c:pt>
                <c:pt idx="7">
                  <c:v>0.14724292833125219</c:v>
                </c:pt>
                <c:pt idx="8">
                  <c:v>0.17558503148029558</c:v>
                </c:pt>
                <c:pt idx="9">
                  <c:v>0.48997322085051564</c:v>
                </c:pt>
                <c:pt idx="10">
                  <c:v>0.26233697909265175</c:v>
                </c:pt>
                <c:pt idx="11">
                  <c:v>0.22617552826704923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213896"/>
        <c:axId val="306211152"/>
      </c:barChart>
      <c:lineChart>
        <c:grouping val="standard"/>
        <c:varyColors val="0"/>
        <c:ser>
          <c:idx val="1"/>
          <c:order val="1"/>
          <c:tx>
            <c:strRef>
              <c:f>'FPA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'FPA Dpto_sem'!$I$7:$I$18</c:f>
              <c:strCache>
                <c:ptCount val="12"/>
                <c:pt idx="0">
                  <c:v>Ancash</c:v>
                </c:pt>
                <c:pt idx="1">
                  <c:v>La Libertad</c:v>
                </c:pt>
                <c:pt idx="2">
                  <c:v>Arequipa</c:v>
                </c:pt>
                <c:pt idx="3">
                  <c:v>Provincia Constitucional del Callao</c:v>
                </c:pt>
                <c:pt idx="4">
                  <c:v>Lima</c:v>
                </c:pt>
                <c:pt idx="5">
                  <c:v>Piura</c:v>
                </c:pt>
                <c:pt idx="6">
                  <c:v>Lambayeque</c:v>
                </c:pt>
                <c:pt idx="7">
                  <c:v>Tumbes</c:v>
                </c:pt>
                <c:pt idx="8">
                  <c:v>Puno</c:v>
                </c:pt>
                <c:pt idx="9">
                  <c:v>Moquegua</c:v>
                </c:pt>
                <c:pt idx="10">
                  <c:v>Tacna</c:v>
                </c:pt>
                <c:pt idx="11">
                  <c:v>Ica</c:v>
                </c:pt>
              </c:strCache>
            </c:strRef>
          </c:cat>
          <c:val>
            <c:numRef>
              <c:f>'FPA Dpto_sem'!$K$7:$K$18</c:f>
              <c:numCache>
                <c:formatCode>0%</c:formatCode>
                <c:ptCount val="12"/>
                <c:pt idx="0">
                  <c:v>0.80006407497185272</c:v>
                </c:pt>
                <c:pt idx="1">
                  <c:v>0.4987751220340027</c:v>
                </c:pt>
                <c:pt idx="2">
                  <c:v>0.34175170270321636</c:v>
                </c:pt>
                <c:pt idx="3">
                  <c:v>0.31893079724239848</c:v>
                </c:pt>
                <c:pt idx="4">
                  <c:v>0.22273242090974693</c:v>
                </c:pt>
                <c:pt idx="5">
                  <c:v>0.2041076380466732</c:v>
                </c:pt>
                <c:pt idx="6">
                  <c:v>0.19833948006319738</c:v>
                </c:pt>
                <c:pt idx="7">
                  <c:v>0.17757655555036564</c:v>
                </c:pt>
                <c:pt idx="8">
                  <c:v>0.1177082420091316</c:v>
                </c:pt>
                <c:pt idx="9">
                  <c:v>0.10387809151746956</c:v>
                </c:pt>
                <c:pt idx="10">
                  <c:v>6.2687936720789025E-2</c:v>
                </c:pt>
                <c:pt idx="11">
                  <c:v>4.6211130950209213E-2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239680"/>
        <c:axId val="305229880"/>
      </c:lineChart>
      <c:catAx>
        <c:axId val="306213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6211152"/>
        <c:crosses val="autoZero"/>
        <c:auto val="1"/>
        <c:lblAlgn val="ctr"/>
        <c:lblOffset val="100"/>
        <c:noMultiLvlLbl val="0"/>
      </c:catAx>
      <c:valAx>
        <c:axId val="3062111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62138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52298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5239680"/>
        <c:crosses val="max"/>
        <c:crossBetween val="between"/>
      </c:valAx>
      <c:catAx>
        <c:axId val="305239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522988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'GCA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'GCA Dpto_sem'!$I$7:$I$11</c:f>
              <c:strCache>
                <c:ptCount val="5"/>
                <c:pt idx="0">
                  <c:v>San Martín</c:v>
                </c:pt>
                <c:pt idx="1">
                  <c:v>Lima</c:v>
                </c:pt>
                <c:pt idx="2">
                  <c:v>Ica</c:v>
                </c:pt>
                <c:pt idx="3">
                  <c:v>Cajamarca</c:v>
                </c:pt>
                <c:pt idx="4">
                  <c:v>Junín</c:v>
                </c:pt>
              </c:strCache>
            </c:strRef>
          </c:cat>
          <c:val>
            <c:numRef>
              <c:f>'GCA Dpto_sem'!$J$7:$J$11</c:f>
              <c:numCache>
                <c:formatCode>#,##0.0</c:formatCode>
                <c:ptCount val="5"/>
                <c:pt idx="0">
                  <c:v>3.3666600938886404E-3</c:v>
                </c:pt>
                <c:pt idx="1">
                  <c:v>1.3816604354142328</c:v>
                </c:pt>
                <c:pt idx="2">
                  <c:v>0.38269060291349888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240856"/>
        <c:axId val="305234584"/>
      </c:barChart>
      <c:lineChart>
        <c:grouping val="standard"/>
        <c:varyColors val="0"/>
        <c:ser>
          <c:idx val="1"/>
          <c:order val="1"/>
          <c:tx>
            <c:strRef>
              <c:f>'GCA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'GCA Dpto_sem'!$I$7:$I$11</c:f>
              <c:strCache>
                <c:ptCount val="5"/>
                <c:pt idx="0">
                  <c:v>San Martín</c:v>
                </c:pt>
                <c:pt idx="1">
                  <c:v>Lima</c:v>
                </c:pt>
                <c:pt idx="2">
                  <c:v>Ica</c:v>
                </c:pt>
                <c:pt idx="3">
                  <c:v>Cajamarca</c:v>
                </c:pt>
                <c:pt idx="4">
                  <c:v>Junín</c:v>
                </c:pt>
              </c:strCache>
            </c:strRef>
          </c:cat>
          <c:val>
            <c:numRef>
              <c:f>'GCA Dpto_sem'!$K$7:$K$11</c:f>
              <c:numCache>
                <c:formatCode>0%</c:formatCode>
                <c:ptCount val="5"/>
                <c:pt idx="0">
                  <c:v>0.60475302566708111</c:v>
                </c:pt>
                <c:pt idx="1">
                  <c:v>0.27828996832600733</c:v>
                </c:pt>
                <c:pt idx="2">
                  <c:v>0.26512658280611467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230272"/>
        <c:axId val="305237720"/>
      </c:lineChart>
      <c:catAx>
        <c:axId val="305240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5234584"/>
        <c:crosses val="autoZero"/>
        <c:auto val="1"/>
        <c:lblAlgn val="ctr"/>
        <c:lblOffset val="100"/>
        <c:noMultiLvlLbl val="0"/>
      </c:catAx>
      <c:valAx>
        <c:axId val="3052345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52408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52377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5230272"/>
        <c:crosses val="max"/>
        <c:crossBetween val="between"/>
      </c:valAx>
      <c:catAx>
        <c:axId val="305230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523772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'PENSION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'PENSION Dpto_sem'!$I$7:$I$31</c:f>
              <c:strCache>
                <c:ptCount val="25"/>
                <c:pt idx="0">
                  <c:v>Loreto</c:v>
                </c:pt>
                <c:pt idx="1">
                  <c:v>Ucayali</c:v>
                </c:pt>
                <c:pt idx="2">
                  <c:v>Provincia Constitucional del Callao</c:v>
                </c:pt>
                <c:pt idx="3">
                  <c:v>San Martín</c:v>
                </c:pt>
                <c:pt idx="4">
                  <c:v>Madre de Dios</c:v>
                </c:pt>
                <c:pt idx="5">
                  <c:v>Tumbes</c:v>
                </c:pt>
                <c:pt idx="6">
                  <c:v>Amazonas</c:v>
                </c:pt>
                <c:pt idx="7">
                  <c:v>La Libertad</c:v>
                </c:pt>
                <c:pt idx="8">
                  <c:v>Junín</c:v>
                </c:pt>
                <c:pt idx="9">
                  <c:v>Lambayeque</c:v>
                </c:pt>
                <c:pt idx="10">
                  <c:v>Apurímac</c:v>
                </c:pt>
                <c:pt idx="11">
                  <c:v>Pasco</c:v>
                </c:pt>
                <c:pt idx="12">
                  <c:v>Cajamarca</c:v>
                </c:pt>
                <c:pt idx="13">
                  <c:v>Cusco</c:v>
                </c:pt>
                <c:pt idx="14">
                  <c:v>Ayacucho</c:v>
                </c:pt>
                <c:pt idx="15">
                  <c:v>Huancavelica</c:v>
                </c:pt>
                <c:pt idx="16">
                  <c:v>Piura</c:v>
                </c:pt>
                <c:pt idx="17">
                  <c:v>Puno</c:v>
                </c:pt>
                <c:pt idx="18">
                  <c:v>Ancash</c:v>
                </c:pt>
                <c:pt idx="19">
                  <c:v>Arequipa</c:v>
                </c:pt>
                <c:pt idx="20">
                  <c:v>Ica</c:v>
                </c:pt>
                <c:pt idx="21">
                  <c:v>Tacna</c:v>
                </c:pt>
                <c:pt idx="22">
                  <c:v>Huánuco</c:v>
                </c:pt>
                <c:pt idx="23">
                  <c:v>Lima</c:v>
                </c:pt>
                <c:pt idx="24">
                  <c:v>Moquegua</c:v>
                </c:pt>
              </c:strCache>
            </c:strRef>
          </c:cat>
          <c:val>
            <c:numRef>
              <c:f>'PENSION Dpto_sem'!$J$7:$J$31</c:f>
              <c:numCache>
                <c:formatCode>#,##0.0</c:formatCode>
                <c:ptCount val="25"/>
                <c:pt idx="0">
                  <c:v>12.255822139075462</c:v>
                </c:pt>
                <c:pt idx="1">
                  <c:v>6.0962299691418593</c:v>
                </c:pt>
                <c:pt idx="2">
                  <c:v>2.4118720737751573</c:v>
                </c:pt>
                <c:pt idx="3">
                  <c:v>12.240510367784736</c:v>
                </c:pt>
                <c:pt idx="4">
                  <c:v>0.76575696546206018</c:v>
                </c:pt>
                <c:pt idx="5">
                  <c:v>2.3206621664430713</c:v>
                </c:pt>
                <c:pt idx="6">
                  <c:v>8.7904727048353379</c:v>
                </c:pt>
                <c:pt idx="7">
                  <c:v>17.142828691743489</c:v>
                </c:pt>
                <c:pt idx="8">
                  <c:v>16.702093874533603</c:v>
                </c:pt>
                <c:pt idx="9">
                  <c:v>11.474739938967105</c:v>
                </c:pt>
                <c:pt idx="10">
                  <c:v>19.990645313780988</c:v>
                </c:pt>
                <c:pt idx="11">
                  <c:v>4.4675471131813538</c:v>
                </c:pt>
                <c:pt idx="12">
                  <c:v>37.644665872263431</c:v>
                </c:pt>
                <c:pt idx="13">
                  <c:v>25.881073562894017</c:v>
                </c:pt>
                <c:pt idx="14">
                  <c:v>23.796122843683406</c:v>
                </c:pt>
                <c:pt idx="15">
                  <c:v>16.687240817866041</c:v>
                </c:pt>
                <c:pt idx="16">
                  <c:v>26.987872486970446</c:v>
                </c:pt>
                <c:pt idx="17">
                  <c:v>42.085616592721635</c:v>
                </c:pt>
                <c:pt idx="18">
                  <c:v>22.865020518816209</c:v>
                </c:pt>
                <c:pt idx="19">
                  <c:v>6.3342210357295698</c:v>
                </c:pt>
                <c:pt idx="20">
                  <c:v>4.2323055512351857</c:v>
                </c:pt>
                <c:pt idx="21">
                  <c:v>1.6172860636591508</c:v>
                </c:pt>
                <c:pt idx="22">
                  <c:v>21.201790566756245</c:v>
                </c:pt>
                <c:pt idx="23">
                  <c:v>21.158514791470225</c:v>
                </c:pt>
                <c:pt idx="24">
                  <c:v>2.1129739374773635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236544"/>
        <c:axId val="305236936"/>
      </c:barChart>
      <c:lineChart>
        <c:grouping val="standard"/>
        <c:varyColors val="0"/>
        <c:ser>
          <c:idx val="1"/>
          <c:order val="1"/>
          <c:tx>
            <c:strRef>
              <c:f>'PENSION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'PENSION Dpto_sem'!$I$7:$I$31</c:f>
              <c:strCache>
                <c:ptCount val="25"/>
                <c:pt idx="0">
                  <c:v>Loreto</c:v>
                </c:pt>
                <c:pt idx="1">
                  <c:v>Ucayali</c:v>
                </c:pt>
                <c:pt idx="2">
                  <c:v>Provincia Constitucional del Callao</c:v>
                </c:pt>
                <c:pt idx="3">
                  <c:v>San Martín</c:v>
                </c:pt>
                <c:pt idx="4">
                  <c:v>Madre de Dios</c:v>
                </c:pt>
                <c:pt idx="5">
                  <c:v>Tumbes</c:v>
                </c:pt>
                <c:pt idx="6">
                  <c:v>Amazonas</c:v>
                </c:pt>
                <c:pt idx="7">
                  <c:v>La Libertad</c:v>
                </c:pt>
                <c:pt idx="8">
                  <c:v>Junín</c:v>
                </c:pt>
                <c:pt idx="9">
                  <c:v>Lambayeque</c:v>
                </c:pt>
                <c:pt idx="10">
                  <c:v>Apurímac</c:v>
                </c:pt>
                <c:pt idx="11">
                  <c:v>Pasco</c:v>
                </c:pt>
                <c:pt idx="12">
                  <c:v>Cajamarca</c:v>
                </c:pt>
                <c:pt idx="13">
                  <c:v>Cusco</c:v>
                </c:pt>
                <c:pt idx="14">
                  <c:v>Ayacucho</c:v>
                </c:pt>
                <c:pt idx="15">
                  <c:v>Huancavelica</c:v>
                </c:pt>
                <c:pt idx="16">
                  <c:v>Piura</c:v>
                </c:pt>
                <c:pt idx="17">
                  <c:v>Puno</c:v>
                </c:pt>
                <c:pt idx="18">
                  <c:v>Ancash</c:v>
                </c:pt>
                <c:pt idx="19">
                  <c:v>Arequipa</c:v>
                </c:pt>
                <c:pt idx="20">
                  <c:v>Ica</c:v>
                </c:pt>
                <c:pt idx="21">
                  <c:v>Tacna</c:v>
                </c:pt>
                <c:pt idx="22">
                  <c:v>Huánuco</c:v>
                </c:pt>
                <c:pt idx="23">
                  <c:v>Lima</c:v>
                </c:pt>
                <c:pt idx="24">
                  <c:v>Moquegua</c:v>
                </c:pt>
              </c:strCache>
            </c:strRef>
          </c:cat>
          <c:val>
            <c:numRef>
              <c:f>'PENSION Dpto_sem'!$K$7:$K$31</c:f>
              <c:numCache>
                <c:formatCode>0%</c:formatCode>
                <c:ptCount val="25"/>
                <c:pt idx="0">
                  <c:v>0.54458393019855311</c:v>
                </c:pt>
                <c:pt idx="1">
                  <c:v>0.52650006215177014</c:v>
                </c:pt>
                <c:pt idx="2">
                  <c:v>0.5242631448838827</c:v>
                </c:pt>
                <c:pt idx="3">
                  <c:v>0.50759270915709809</c:v>
                </c:pt>
                <c:pt idx="4">
                  <c:v>0.50533239810266006</c:v>
                </c:pt>
                <c:pt idx="5">
                  <c:v>0.49338744726418643</c:v>
                </c:pt>
                <c:pt idx="6">
                  <c:v>0.49317387589390471</c:v>
                </c:pt>
                <c:pt idx="7">
                  <c:v>0.49021116870631659</c:v>
                </c:pt>
                <c:pt idx="8">
                  <c:v>0.48923571408060934</c:v>
                </c:pt>
                <c:pt idx="9">
                  <c:v>0.48719044083803514</c:v>
                </c:pt>
                <c:pt idx="10">
                  <c:v>0.48635980714548704</c:v>
                </c:pt>
                <c:pt idx="11">
                  <c:v>0.48614251243215206</c:v>
                </c:pt>
                <c:pt idx="12">
                  <c:v>0.48443617855107357</c:v>
                </c:pt>
                <c:pt idx="13">
                  <c:v>0.48353131443271424</c:v>
                </c:pt>
                <c:pt idx="14">
                  <c:v>0.48327689703396537</c:v>
                </c:pt>
                <c:pt idx="15">
                  <c:v>0.48255667711837408</c:v>
                </c:pt>
                <c:pt idx="16">
                  <c:v>0.48189619310869558</c:v>
                </c:pt>
                <c:pt idx="17">
                  <c:v>0.47957951176457503</c:v>
                </c:pt>
                <c:pt idx="18">
                  <c:v>0.47944411202304282</c:v>
                </c:pt>
                <c:pt idx="19">
                  <c:v>0.47892045054525539</c:v>
                </c:pt>
                <c:pt idx="20">
                  <c:v>0.47721120756897789</c:v>
                </c:pt>
                <c:pt idx="21">
                  <c:v>0.47506945263853401</c:v>
                </c:pt>
                <c:pt idx="22">
                  <c:v>0.47496457145877496</c:v>
                </c:pt>
                <c:pt idx="23">
                  <c:v>0.47137537610966118</c:v>
                </c:pt>
                <c:pt idx="24">
                  <c:v>0.46883505089516053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234192"/>
        <c:axId val="305235760"/>
      </c:lineChart>
      <c:catAx>
        <c:axId val="30523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5236936"/>
        <c:crosses val="autoZero"/>
        <c:auto val="1"/>
        <c:lblAlgn val="ctr"/>
        <c:lblOffset val="100"/>
        <c:noMultiLvlLbl val="0"/>
      </c:catAx>
      <c:valAx>
        <c:axId val="3052369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52365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52357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5234192"/>
        <c:crosses val="max"/>
        <c:crossBetween val="between"/>
      </c:valAx>
      <c:catAx>
        <c:axId val="305234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52357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'ENT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'ENT Dpto_sem'!$I$7:$I$31</c:f>
              <c:strCache>
                <c:ptCount val="25"/>
                <c:pt idx="0">
                  <c:v>Piura</c:v>
                </c:pt>
                <c:pt idx="1">
                  <c:v>Provincia Constitucional del Callao</c:v>
                </c:pt>
                <c:pt idx="2">
                  <c:v>Apurímac</c:v>
                </c:pt>
                <c:pt idx="3">
                  <c:v>Arequipa</c:v>
                </c:pt>
                <c:pt idx="4">
                  <c:v>Tumbes</c:v>
                </c:pt>
                <c:pt idx="5">
                  <c:v>Pasco</c:v>
                </c:pt>
                <c:pt idx="6">
                  <c:v>Huancavelica</c:v>
                </c:pt>
                <c:pt idx="7">
                  <c:v>Ucayali</c:v>
                </c:pt>
                <c:pt idx="8">
                  <c:v>San Martín</c:v>
                </c:pt>
                <c:pt idx="9">
                  <c:v>Cajamarca</c:v>
                </c:pt>
                <c:pt idx="10">
                  <c:v>Ica</c:v>
                </c:pt>
                <c:pt idx="11">
                  <c:v>Tacna</c:v>
                </c:pt>
                <c:pt idx="12">
                  <c:v>Huánuco</c:v>
                </c:pt>
                <c:pt idx="13">
                  <c:v>Amazonas</c:v>
                </c:pt>
                <c:pt idx="14">
                  <c:v>Loreto</c:v>
                </c:pt>
                <c:pt idx="15">
                  <c:v>Lambayeque</c:v>
                </c:pt>
                <c:pt idx="16">
                  <c:v>Lima</c:v>
                </c:pt>
                <c:pt idx="17">
                  <c:v>La Libertad</c:v>
                </c:pt>
                <c:pt idx="18">
                  <c:v>Puno</c:v>
                </c:pt>
                <c:pt idx="19">
                  <c:v>Ayacucho</c:v>
                </c:pt>
                <c:pt idx="20">
                  <c:v>Moquegua</c:v>
                </c:pt>
                <c:pt idx="21">
                  <c:v>Cusco</c:v>
                </c:pt>
                <c:pt idx="22">
                  <c:v>Ancash</c:v>
                </c:pt>
                <c:pt idx="23">
                  <c:v>Madre de Dios</c:v>
                </c:pt>
                <c:pt idx="24">
                  <c:v>Junín</c:v>
                </c:pt>
              </c:strCache>
            </c:strRef>
          </c:cat>
          <c:val>
            <c:numRef>
              <c:f>'ENT Dpto_sem'!$J$7:$J$31</c:f>
              <c:numCache>
                <c:formatCode>#,##0.0</c:formatCode>
                <c:ptCount val="25"/>
                <c:pt idx="0">
                  <c:v>14.983511828879273</c:v>
                </c:pt>
                <c:pt idx="1">
                  <c:v>10.340431097994042</c:v>
                </c:pt>
                <c:pt idx="2">
                  <c:v>3.3161896211313433</c:v>
                </c:pt>
                <c:pt idx="3">
                  <c:v>7.8507762169683701</c:v>
                </c:pt>
                <c:pt idx="4">
                  <c:v>2.697136655842769</c:v>
                </c:pt>
                <c:pt idx="5">
                  <c:v>0.85140070780289534</c:v>
                </c:pt>
                <c:pt idx="6">
                  <c:v>2.5112983460485339</c:v>
                </c:pt>
                <c:pt idx="7">
                  <c:v>0.8932937900244724</c:v>
                </c:pt>
                <c:pt idx="8">
                  <c:v>4.2635621134623989</c:v>
                </c:pt>
                <c:pt idx="9">
                  <c:v>8.4033802304256824</c:v>
                </c:pt>
                <c:pt idx="10">
                  <c:v>5.325969576724674</c:v>
                </c:pt>
                <c:pt idx="11">
                  <c:v>2.3294402902747606</c:v>
                </c:pt>
                <c:pt idx="12">
                  <c:v>4.4226360430984641</c:v>
                </c:pt>
                <c:pt idx="13">
                  <c:v>1.7529630777571583</c:v>
                </c:pt>
                <c:pt idx="14">
                  <c:v>5.4611797615525575</c:v>
                </c:pt>
                <c:pt idx="15">
                  <c:v>6.0172930678654666</c:v>
                </c:pt>
                <c:pt idx="16">
                  <c:v>54.045880034628375</c:v>
                </c:pt>
                <c:pt idx="17">
                  <c:v>6.8909810076629583</c:v>
                </c:pt>
                <c:pt idx="18">
                  <c:v>5.4003005548720466</c:v>
                </c:pt>
                <c:pt idx="19">
                  <c:v>2.849398367376125</c:v>
                </c:pt>
                <c:pt idx="20">
                  <c:v>0.91251612149608263</c:v>
                </c:pt>
                <c:pt idx="21">
                  <c:v>3.4898983848747775</c:v>
                </c:pt>
                <c:pt idx="22">
                  <c:v>2.2978057441138162</c:v>
                </c:pt>
                <c:pt idx="23">
                  <c:v>1.0275875403549435</c:v>
                </c:pt>
                <c:pt idx="24">
                  <c:v>2.1117898455786417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260080"/>
        <c:axId val="297260472"/>
      </c:barChart>
      <c:lineChart>
        <c:grouping val="standard"/>
        <c:varyColors val="0"/>
        <c:ser>
          <c:idx val="1"/>
          <c:order val="1"/>
          <c:tx>
            <c:strRef>
              <c:f>'ENT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'ENT Dpto_sem'!$I$7:$I$31</c:f>
              <c:strCache>
                <c:ptCount val="25"/>
                <c:pt idx="0">
                  <c:v>Piura</c:v>
                </c:pt>
                <c:pt idx="1">
                  <c:v>Provincia Constitucional del Callao</c:v>
                </c:pt>
                <c:pt idx="2">
                  <c:v>Apurímac</c:v>
                </c:pt>
                <c:pt idx="3">
                  <c:v>Arequipa</c:v>
                </c:pt>
                <c:pt idx="4">
                  <c:v>Tumbes</c:v>
                </c:pt>
                <c:pt idx="5">
                  <c:v>Pasco</c:v>
                </c:pt>
                <c:pt idx="6">
                  <c:v>Huancavelica</c:v>
                </c:pt>
                <c:pt idx="7">
                  <c:v>Ucayali</c:v>
                </c:pt>
                <c:pt idx="8">
                  <c:v>San Martín</c:v>
                </c:pt>
                <c:pt idx="9">
                  <c:v>Cajamarca</c:v>
                </c:pt>
                <c:pt idx="10">
                  <c:v>Ica</c:v>
                </c:pt>
                <c:pt idx="11">
                  <c:v>Tacna</c:v>
                </c:pt>
                <c:pt idx="12">
                  <c:v>Huánuco</c:v>
                </c:pt>
                <c:pt idx="13">
                  <c:v>Amazonas</c:v>
                </c:pt>
                <c:pt idx="14">
                  <c:v>Loreto</c:v>
                </c:pt>
                <c:pt idx="15">
                  <c:v>Lambayeque</c:v>
                </c:pt>
                <c:pt idx="16">
                  <c:v>Lima</c:v>
                </c:pt>
                <c:pt idx="17">
                  <c:v>La Libertad</c:v>
                </c:pt>
                <c:pt idx="18">
                  <c:v>Puno</c:v>
                </c:pt>
                <c:pt idx="19">
                  <c:v>Ayacucho</c:v>
                </c:pt>
                <c:pt idx="20">
                  <c:v>Moquegua</c:v>
                </c:pt>
                <c:pt idx="21">
                  <c:v>Cusco</c:v>
                </c:pt>
                <c:pt idx="22">
                  <c:v>Ancash</c:v>
                </c:pt>
                <c:pt idx="23">
                  <c:v>Madre de Dios</c:v>
                </c:pt>
                <c:pt idx="24">
                  <c:v>Junín</c:v>
                </c:pt>
              </c:strCache>
            </c:strRef>
          </c:cat>
          <c:val>
            <c:numRef>
              <c:f>'ENT Dpto_sem'!$K$7:$K$31</c:f>
              <c:numCache>
                <c:formatCode>0%</c:formatCode>
                <c:ptCount val="25"/>
                <c:pt idx="0">
                  <c:v>0.53080403308292445</c:v>
                </c:pt>
                <c:pt idx="1">
                  <c:v>0.52810214121649235</c:v>
                </c:pt>
                <c:pt idx="2">
                  <c:v>0.52407487285768917</c:v>
                </c:pt>
                <c:pt idx="3">
                  <c:v>0.48380377213581643</c:v>
                </c:pt>
                <c:pt idx="4">
                  <c:v>0.48054748205392539</c:v>
                </c:pt>
                <c:pt idx="5">
                  <c:v>0.4762651911088821</c:v>
                </c:pt>
                <c:pt idx="6">
                  <c:v>0.47421184082962925</c:v>
                </c:pt>
                <c:pt idx="7">
                  <c:v>0.47376395965286722</c:v>
                </c:pt>
                <c:pt idx="8">
                  <c:v>0.46984719399600555</c:v>
                </c:pt>
                <c:pt idx="9">
                  <c:v>0.46758014162567429</c:v>
                </c:pt>
                <c:pt idx="10">
                  <c:v>0.46364743726465918</c:v>
                </c:pt>
                <c:pt idx="11">
                  <c:v>0.45927640675853765</c:v>
                </c:pt>
                <c:pt idx="12">
                  <c:v>0.44928932114024495</c:v>
                </c:pt>
                <c:pt idx="13">
                  <c:v>0.44824194368683046</c:v>
                </c:pt>
                <c:pt idx="14">
                  <c:v>0.4478074484427545</c:v>
                </c:pt>
                <c:pt idx="15">
                  <c:v>0.44488777114803152</c:v>
                </c:pt>
                <c:pt idx="16">
                  <c:v>0.43946518348040131</c:v>
                </c:pt>
                <c:pt idx="17">
                  <c:v>0.43380023954847369</c:v>
                </c:pt>
                <c:pt idx="18">
                  <c:v>0.43060233327802638</c:v>
                </c:pt>
                <c:pt idx="19">
                  <c:v>0.42480305734578067</c:v>
                </c:pt>
                <c:pt idx="20">
                  <c:v>0.40579393303032329</c:v>
                </c:pt>
                <c:pt idx="21">
                  <c:v>0.40139283745667553</c:v>
                </c:pt>
                <c:pt idx="22">
                  <c:v>0.3986948050973772</c:v>
                </c:pt>
                <c:pt idx="23">
                  <c:v>0.39732553688701316</c:v>
                </c:pt>
                <c:pt idx="24">
                  <c:v>0.36392055292109632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263608"/>
        <c:axId val="297260864"/>
      </c:lineChart>
      <c:catAx>
        <c:axId val="29726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7260472"/>
        <c:crosses val="autoZero"/>
        <c:auto val="1"/>
        <c:lblAlgn val="ctr"/>
        <c:lblOffset val="100"/>
        <c:noMultiLvlLbl val="0"/>
      </c:catAx>
      <c:valAx>
        <c:axId val="29726047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72600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72608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7263608"/>
        <c:crosses val="max"/>
        <c:crossBetween val="between"/>
      </c:valAx>
      <c:catAx>
        <c:axId val="297263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72608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'CUNA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'CUNA Dpto_sem'!$I$7:$I$31</c:f>
              <c:strCache>
                <c:ptCount val="25"/>
                <c:pt idx="0">
                  <c:v>Ayacucho</c:v>
                </c:pt>
                <c:pt idx="1">
                  <c:v>Moquegua</c:v>
                </c:pt>
                <c:pt idx="2">
                  <c:v>Amazonas</c:v>
                </c:pt>
                <c:pt idx="3">
                  <c:v>Provincia Constitucional del Callao</c:v>
                </c:pt>
                <c:pt idx="4">
                  <c:v>Ancash</c:v>
                </c:pt>
                <c:pt idx="5">
                  <c:v>Cajamarca</c:v>
                </c:pt>
                <c:pt idx="6">
                  <c:v>Huancavelica</c:v>
                </c:pt>
                <c:pt idx="7">
                  <c:v>Junín</c:v>
                </c:pt>
                <c:pt idx="8">
                  <c:v>Tacna</c:v>
                </c:pt>
                <c:pt idx="9">
                  <c:v>Piura</c:v>
                </c:pt>
                <c:pt idx="10">
                  <c:v>Apurímac</c:v>
                </c:pt>
                <c:pt idx="11">
                  <c:v>Arequipa</c:v>
                </c:pt>
                <c:pt idx="12">
                  <c:v>La Libertad</c:v>
                </c:pt>
                <c:pt idx="13">
                  <c:v>Lima</c:v>
                </c:pt>
                <c:pt idx="14">
                  <c:v>Puno</c:v>
                </c:pt>
                <c:pt idx="15">
                  <c:v>Ica</c:v>
                </c:pt>
                <c:pt idx="16">
                  <c:v>Tumbes</c:v>
                </c:pt>
                <c:pt idx="17">
                  <c:v>Pasco</c:v>
                </c:pt>
                <c:pt idx="18">
                  <c:v>Huánuco</c:v>
                </c:pt>
                <c:pt idx="19">
                  <c:v>Cusco</c:v>
                </c:pt>
                <c:pt idx="20">
                  <c:v>Lambayeque</c:v>
                </c:pt>
                <c:pt idx="21">
                  <c:v>Loreto</c:v>
                </c:pt>
                <c:pt idx="22">
                  <c:v>Ucayali</c:v>
                </c:pt>
                <c:pt idx="23">
                  <c:v>San Martín</c:v>
                </c:pt>
                <c:pt idx="24">
                  <c:v>Madre de Dios</c:v>
                </c:pt>
              </c:strCache>
            </c:strRef>
          </c:cat>
          <c:val>
            <c:numRef>
              <c:f>'CUNA Dpto_sem'!$J$7:$J$31</c:f>
              <c:numCache>
                <c:formatCode>#,##0.0</c:formatCode>
                <c:ptCount val="25"/>
                <c:pt idx="0">
                  <c:v>8.0032702703683753</c:v>
                </c:pt>
                <c:pt idx="1">
                  <c:v>1.4932758767863561</c:v>
                </c:pt>
                <c:pt idx="2">
                  <c:v>2.8902682036605256</c:v>
                </c:pt>
                <c:pt idx="3">
                  <c:v>1.8041563742353901</c:v>
                </c:pt>
                <c:pt idx="4">
                  <c:v>5.8766783625615062</c:v>
                </c:pt>
                <c:pt idx="5">
                  <c:v>8.8888501762048691</c:v>
                </c:pt>
                <c:pt idx="6">
                  <c:v>6.8180680351615592</c:v>
                </c:pt>
                <c:pt idx="7">
                  <c:v>5.4449526552198222</c:v>
                </c:pt>
                <c:pt idx="8">
                  <c:v>1.6983790973536088</c:v>
                </c:pt>
                <c:pt idx="9">
                  <c:v>4.9689493145360757</c:v>
                </c:pt>
                <c:pt idx="10">
                  <c:v>6.8212579046157771</c:v>
                </c:pt>
                <c:pt idx="11">
                  <c:v>3.4612464699675911</c:v>
                </c:pt>
                <c:pt idx="12">
                  <c:v>4.63311497317045</c:v>
                </c:pt>
                <c:pt idx="13">
                  <c:v>19.44370694803365</c:v>
                </c:pt>
                <c:pt idx="14">
                  <c:v>6.1044298105953203</c:v>
                </c:pt>
                <c:pt idx="15">
                  <c:v>1.8282299175625667</c:v>
                </c:pt>
                <c:pt idx="16">
                  <c:v>1.6294065718248021</c:v>
                </c:pt>
                <c:pt idx="17">
                  <c:v>1.6821139841085824</c:v>
                </c:pt>
                <c:pt idx="18">
                  <c:v>4.695035350327089</c:v>
                </c:pt>
                <c:pt idx="19">
                  <c:v>6.3971031345172378</c:v>
                </c:pt>
                <c:pt idx="20">
                  <c:v>1.7938849992315227</c:v>
                </c:pt>
                <c:pt idx="21">
                  <c:v>3.7428349683468696</c:v>
                </c:pt>
                <c:pt idx="22">
                  <c:v>2.1494001126266085</c:v>
                </c:pt>
                <c:pt idx="23">
                  <c:v>1.5455804174671357</c:v>
                </c:pt>
                <c:pt idx="24">
                  <c:v>1.5349999939644476E-3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241248"/>
        <c:axId val="305236152"/>
      </c:barChart>
      <c:lineChart>
        <c:grouping val="standard"/>
        <c:varyColors val="0"/>
        <c:ser>
          <c:idx val="1"/>
          <c:order val="1"/>
          <c:tx>
            <c:strRef>
              <c:f>'CUNA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'CUNA Dpto_sem'!$I$7:$I$31</c:f>
              <c:strCache>
                <c:ptCount val="25"/>
                <c:pt idx="0">
                  <c:v>Ayacucho</c:v>
                </c:pt>
                <c:pt idx="1">
                  <c:v>Moquegua</c:v>
                </c:pt>
                <c:pt idx="2">
                  <c:v>Amazonas</c:v>
                </c:pt>
                <c:pt idx="3">
                  <c:v>Provincia Constitucional del Callao</c:v>
                </c:pt>
                <c:pt idx="4">
                  <c:v>Ancash</c:v>
                </c:pt>
                <c:pt idx="5">
                  <c:v>Cajamarca</c:v>
                </c:pt>
                <c:pt idx="6">
                  <c:v>Huancavelica</c:v>
                </c:pt>
                <c:pt idx="7">
                  <c:v>Junín</c:v>
                </c:pt>
                <c:pt idx="8">
                  <c:v>Tacna</c:v>
                </c:pt>
                <c:pt idx="9">
                  <c:v>Piura</c:v>
                </c:pt>
                <c:pt idx="10">
                  <c:v>Apurímac</c:v>
                </c:pt>
                <c:pt idx="11">
                  <c:v>Arequipa</c:v>
                </c:pt>
                <c:pt idx="12">
                  <c:v>La Libertad</c:v>
                </c:pt>
                <c:pt idx="13">
                  <c:v>Lima</c:v>
                </c:pt>
                <c:pt idx="14">
                  <c:v>Puno</c:v>
                </c:pt>
                <c:pt idx="15">
                  <c:v>Ica</c:v>
                </c:pt>
                <c:pt idx="16">
                  <c:v>Tumbes</c:v>
                </c:pt>
                <c:pt idx="17">
                  <c:v>Pasco</c:v>
                </c:pt>
                <c:pt idx="18">
                  <c:v>Huánuco</c:v>
                </c:pt>
                <c:pt idx="19">
                  <c:v>Cusco</c:v>
                </c:pt>
                <c:pt idx="20">
                  <c:v>Lambayeque</c:v>
                </c:pt>
                <c:pt idx="21">
                  <c:v>Loreto</c:v>
                </c:pt>
                <c:pt idx="22">
                  <c:v>Ucayali</c:v>
                </c:pt>
                <c:pt idx="23">
                  <c:v>San Martín</c:v>
                </c:pt>
                <c:pt idx="24">
                  <c:v>Madre de Dios</c:v>
                </c:pt>
              </c:strCache>
            </c:strRef>
          </c:cat>
          <c:val>
            <c:numRef>
              <c:f>'CUNA Dpto_sem'!$K$7:$K$31</c:f>
              <c:numCache>
                <c:formatCode>0%</c:formatCode>
                <c:ptCount val="25"/>
                <c:pt idx="0">
                  <c:v>0.41743658001938277</c:v>
                </c:pt>
                <c:pt idx="1">
                  <c:v>0.3975070760187947</c:v>
                </c:pt>
                <c:pt idx="2">
                  <c:v>0.37715692913402959</c:v>
                </c:pt>
                <c:pt idx="3">
                  <c:v>0.36724282035044836</c:v>
                </c:pt>
                <c:pt idx="4">
                  <c:v>0.36519962123063204</c:v>
                </c:pt>
                <c:pt idx="5">
                  <c:v>0.36481664324964019</c:v>
                </c:pt>
                <c:pt idx="6">
                  <c:v>0.36270878276676788</c:v>
                </c:pt>
                <c:pt idx="7">
                  <c:v>0.35857126155224062</c:v>
                </c:pt>
                <c:pt idx="8">
                  <c:v>0.35522969370131113</c:v>
                </c:pt>
                <c:pt idx="9">
                  <c:v>0.35128858722760459</c:v>
                </c:pt>
                <c:pt idx="10">
                  <c:v>0.341164391637301</c:v>
                </c:pt>
                <c:pt idx="11">
                  <c:v>0.32927266934336724</c:v>
                </c:pt>
                <c:pt idx="12">
                  <c:v>0.32630415054287476</c:v>
                </c:pt>
                <c:pt idx="13">
                  <c:v>0.32616753639054169</c:v>
                </c:pt>
                <c:pt idx="14">
                  <c:v>0.32424244395912943</c:v>
                </c:pt>
                <c:pt idx="15">
                  <c:v>0.32327166320788858</c:v>
                </c:pt>
                <c:pt idx="16">
                  <c:v>0.31601409040611977</c:v>
                </c:pt>
                <c:pt idx="17">
                  <c:v>0.31206285805878931</c:v>
                </c:pt>
                <c:pt idx="18">
                  <c:v>0.3096052441080217</c:v>
                </c:pt>
                <c:pt idx="19">
                  <c:v>0.30371762201421293</c:v>
                </c:pt>
                <c:pt idx="20">
                  <c:v>0.29232846059179651</c:v>
                </c:pt>
                <c:pt idx="21">
                  <c:v>0.28259686548633184</c:v>
                </c:pt>
                <c:pt idx="22">
                  <c:v>0.26408547264915638</c:v>
                </c:pt>
                <c:pt idx="23">
                  <c:v>0.22631836841763525</c:v>
                </c:pt>
                <c:pt idx="24">
                  <c:v>1.2261362680441312E-3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231056"/>
        <c:axId val="305230664"/>
      </c:lineChart>
      <c:catAx>
        <c:axId val="30524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5236152"/>
        <c:crosses val="autoZero"/>
        <c:auto val="1"/>
        <c:lblAlgn val="ctr"/>
        <c:lblOffset val="100"/>
        <c:noMultiLvlLbl val="0"/>
      </c:catAx>
      <c:valAx>
        <c:axId val="3052361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52412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52306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5231056"/>
        <c:crosses val="max"/>
        <c:crossBetween val="between"/>
      </c:valAx>
      <c:catAx>
        <c:axId val="30523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52306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'CPJL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'CPJL Dpto_sem'!$I$7:$I$17</c:f>
              <c:strCache>
                <c:ptCount val="11"/>
                <c:pt idx="0">
                  <c:v>Arequipa</c:v>
                </c:pt>
                <c:pt idx="1">
                  <c:v>La Libertad</c:v>
                </c:pt>
                <c:pt idx="2">
                  <c:v>Lima</c:v>
                </c:pt>
                <c:pt idx="3">
                  <c:v>Lambayeque</c:v>
                </c:pt>
                <c:pt idx="4">
                  <c:v>Cusco</c:v>
                </c:pt>
                <c:pt idx="5">
                  <c:v>Provincia Constitucional del Callao</c:v>
                </c:pt>
                <c:pt idx="6">
                  <c:v>Ancash</c:v>
                </c:pt>
                <c:pt idx="7">
                  <c:v>Ica</c:v>
                </c:pt>
                <c:pt idx="8">
                  <c:v>Junín</c:v>
                </c:pt>
                <c:pt idx="9">
                  <c:v>Cajamarca</c:v>
                </c:pt>
                <c:pt idx="10">
                  <c:v>Moquegua</c:v>
                </c:pt>
              </c:strCache>
            </c:strRef>
          </c:cat>
          <c:val>
            <c:numRef>
              <c:f>'CPJL Dpto_sem'!$J$7:$J$17</c:f>
              <c:numCache>
                <c:formatCode>#,##0.0</c:formatCode>
                <c:ptCount val="11"/>
                <c:pt idx="0">
                  <c:v>2.3967153416888323</c:v>
                </c:pt>
                <c:pt idx="1">
                  <c:v>2.7264764629508136</c:v>
                </c:pt>
                <c:pt idx="2">
                  <c:v>15.497484311286826</c:v>
                </c:pt>
                <c:pt idx="3">
                  <c:v>2.0408870266983286</c:v>
                </c:pt>
                <c:pt idx="4">
                  <c:v>1.4229916006006533</c:v>
                </c:pt>
                <c:pt idx="5">
                  <c:v>2.0799463943112642</c:v>
                </c:pt>
                <c:pt idx="6">
                  <c:v>1.5270545362727717</c:v>
                </c:pt>
                <c:pt idx="7">
                  <c:v>1.2091930323513225</c:v>
                </c:pt>
                <c:pt idx="8">
                  <c:v>0.72790289902332006</c:v>
                </c:pt>
                <c:pt idx="9">
                  <c:v>0.86623532249359414</c:v>
                </c:pt>
                <c:pt idx="10">
                  <c:v>9.6326380349637475E-2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233408"/>
        <c:axId val="305231840"/>
      </c:barChart>
      <c:lineChart>
        <c:grouping val="standard"/>
        <c:varyColors val="0"/>
        <c:ser>
          <c:idx val="1"/>
          <c:order val="1"/>
          <c:tx>
            <c:strRef>
              <c:f>'CPJL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'CPJL Dpto_sem'!$I$7:$I$17</c:f>
              <c:strCache>
                <c:ptCount val="11"/>
                <c:pt idx="0">
                  <c:v>Arequipa</c:v>
                </c:pt>
                <c:pt idx="1">
                  <c:v>La Libertad</c:v>
                </c:pt>
                <c:pt idx="2">
                  <c:v>Lima</c:v>
                </c:pt>
                <c:pt idx="3">
                  <c:v>Lambayeque</c:v>
                </c:pt>
                <c:pt idx="4">
                  <c:v>Cusco</c:v>
                </c:pt>
                <c:pt idx="5">
                  <c:v>Provincia Constitucional del Callao</c:v>
                </c:pt>
                <c:pt idx="6">
                  <c:v>Ancash</c:v>
                </c:pt>
                <c:pt idx="7">
                  <c:v>Ica</c:v>
                </c:pt>
                <c:pt idx="8">
                  <c:v>Junín</c:v>
                </c:pt>
                <c:pt idx="9">
                  <c:v>Cajamarca</c:v>
                </c:pt>
                <c:pt idx="10">
                  <c:v>Moquegua</c:v>
                </c:pt>
              </c:strCache>
            </c:strRef>
          </c:cat>
          <c:val>
            <c:numRef>
              <c:f>'CPJL Dpto_sem'!$K$7:$K$17</c:f>
              <c:numCache>
                <c:formatCode>0%</c:formatCode>
                <c:ptCount val="11"/>
                <c:pt idx="0">
                  <c:v>0.83391335237104902</c:v>
                </c:pt>
                <c:pt idx="1">
                  <c:v>0.70012661268060894</c:v>
                </c:pt>
                <c:pt idx="2">
                  <c:v>0.67361733729508488</c:v>
                </c:pt>
                <c:pt idx="3">
                  <c:v>0.55220179363185684</c:v>
                </c:pt>
                <c:pt idx="4">
                  <c:v>0.49936643627150151</c:v>
                </c:pt>
                <c:pt idx="5">
                  <c:v>0.4424386131045322</c:v>
                </c:pt>
                <c:pt idx="6">
                  <c:v>0.43049818060340089</c:v>
                </c:pt>
                <c:pt idx="7">
                  <c:v>0.41109564568305346</c:v>
                </c:pt>
                <c:pt idx="8">
                  <c:v>0.40899900940672618</c:v>
                </c:pt>
                <c:pt idx="9">
                  <c:v>0.39672616820081985</c:v>
                </c:pt>
                <c:pt idx="10">
                  <c:v>0.12705200101513189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239288"/>
        <c:axId val="305233800"/>
      </c:lineChart>
      <c:catAx>
        <c:axId val="30523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5231840"/>
        <c:crosses val="autoZero"/>
        <c:auto val="1"/>
        <c:lblAlgn val="ctr"/>
        <c:lblOffset val="100"/>
        <c:noMultiLvlLbl val="0"/>
      </c:catAx>
      <c:valAx>
        <c:axId val="3052318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52334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52338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5239288"/>
        <c:crosses val="max"/>
        <c:crossBetween val="between"/>
      </c:valAx>
      <c:catAx>
        <c:axId val="305239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523380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'IDPP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'IDPP Dpto_sem'!$I$7:$I$31</c:f>
              <c:strCache>
                <c:ptCount val="25"/>
                <c:pt idx="0">
                  <c:v>Madre de Dios</c:v>
                </c:pt>
                <c:pt idx="1">
                  <c:v>Ica</c:v>
                </c:pt>
                <c:pt idx="2">
                  <c:v>Tumbes</c:v>
                </c:pt>
                <c:pt idx="3">
                  <c:v>Lima</c:v>
                </c:pt>
                <c:pt idx="4">
                  <c:v>Provincia Constitucional del Callao</c:v>
                </c:pt>
                <c:pt idx="5">
                  <c:v>Cajamarca</c:v>
                </c:pt>
                <c:pt idx="6">
                  <c:v>Piura</c:v>
                </c:pt>
                <c:pt idx="7">
                  <c:v>Ancash</c:v>
                </c:pt>
                <c:pt idx="8">
                  <c:v>La Libertad</c:v>
                </c:pt>
                <c:pt idx="9">
                  <c:v>Ayacucho</c:v>
                </c:pt>
                <c:pt idx="10">
                  <c:v>Huancavelica</c:v>
                </c:pt>
                <c:pt idx="11">
                  <c:v>Huánuco</c:v>
                </c:pt>
                <c:pt idx="12">
                  <c:v>Puno</c:v>
                </c:pt>
                <c:pt idx="13">
                  <c:v>Junín</c:v>
                </c:pt>
                <c:pt idx="14">
                  <c:v>Amazonas</c:v>
                </c:pt>
                <c:pt idx="15">
                  <c:v>Ucayali</c:v>
                </c:pt>
                <c:pt idx="16">
                  <c:v>Cusco</c:v>
                </c:pt>
                <c:pt idx="17">
                  <c:v>San Martín</c:v>
                </c:pt>
                <c:pt idx="18">
                  <c:v>Moquegua</c:v>
                </c:pt>
                <c:pt idx="19">
                  <c:v>Arequipa</c:v>
                </c:pt>
                <c:pt idx="20">
                  <c:v>Apurímac</c:v>
                </c:pt>
                <c:pt idx="21">
                  <c:v>Pasco</c:v>
                </c:pt>
                <c:pt idx="22">
                  <c:v>Tacna</c:v>
                </c:pt>
                <c:pt idx="23">
                  <c:v>Loreto</c:v>
                </c:pt>
                <c:pt idx="24">
                  <c:v>Lambayeque</c:v>
                </c:pt>
              </c:strCache>
            </c:strRef>
          </c:cat>
          <c:val>
            <c:numRef>
              <c:f>'IDPP Dpto_sem'!$J$7:$J$31</c:f>
              <c:numCache>
                <c:formatCode>#,##0.0</c:formatCode>
                <c:ptCount val="25"/>
                <c:pt idx="0">
                  <c:v>0.66336409514769912</c:v>
                </c:pt>
                <c:pt idx="1">
                  <c:v>7.6353028678713599</c:v>
                </c:pt>
                <c:pt idx="2">
                  <c:v>0.63211879640584812</c:v>
                </c:pt>
                <c:pt idx="3">
                  <c:v>79.177143711008114</c:v>
                </c:pt>
                <c:pt idx="4">
                  <c:v>2.316640351084061</c:v>
                </c:pt>
                <c:pt idx="5">
                  <c:v>4.179441325031803</c:v>
                </c:pt>
                <c:pt idx="6">
                  <c:v>6.5013551298470702</c:v>
                </c:pt>
                <c:pt idx="7">
                  <c:v>3.9188769236643566</c:v>
                </c:pt>
                <c:pt idx="8">
                  <c:v>3.7547086354970816</c:v>
                </c:pt>
                <c:pt idx="9">
                  <c:v>0.63172531243617414</c:v>
                </c:pt>
                <c:pt idx="10">
                  <c:v>2.1530849121918436</c:v>
                </c:pt>
                <c:pt idx="11">
                  <c:v>1.0659470895625418</c:v>
                </c:pt>
                <c:pt idx="12">
                  <c:v>6.1194618549343431</c:v>
                </c:pt>
                <c:pt idx="13">
                  <c:v>1.2703791183353133</c:v>
                </c:pt>
                <c:pt idx="14">
                  <c:v>0.78600274366908707</c:v>
                </c:pt>
                <c:pt idx="15">
                  <c:v>1.6117950682237279</c:v>
                </c:pt>
                <c:pt idx="16">
                  <c:v>9.4889732537485543</c:v>
                </c:pt>
                <c:pt idx="17">
                  <c:v>2.6300264433957636</c:v>
                </c:pt>
                <c:pt idx="18">
                  <c:v>0.82122593301028246</c:v>
                </c:pt>
                <c:pt idx="19">
                  <c:v>7.654510609281715</c:v>
                </c:pt>
                <c:pt idx="20">
                  <c:v>1.0461427770933369</c:v>
                </c:pt>
                <c:pt idx="21">
                  <c:v>0.36296705045970157</c:v>
                </c:pt>
                <c:pt idx="22">
                  <c:v>0.33978086726710899</c:v>
                </c:pt>
                <c:pt idx="23">
                  <c:v>0.43615595135997864</c:v>
                </c:pt>
                <c:pt idx="24">
                  <c:v>2.114332030650985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232624"/>
        <c:axId val="305234976"/>
      </c:barChart>
      <c:lineChart>
        <c:grouping val="standard"/>
        <c:varyColors val="0"/>
        <c:ser>
          <c:idx val="1"/>
          <c:order val="1"/>
          <c:tx>
            <c:strRef>
              <c:f>'IDPP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'IDPP Dpto_sem'!$I$7:$I$31</c:f>
              <c:strCache>
                <c:ptCount val="25"/>
                <c:pt idx="0">
                  <c:v>Madre de Dios</c:v>
                </c:pt>
                <c:pt idx="1">
                  <c:v>Ica</c:v>
                </c:pt>
                <c:pt idx="2">
                  <c:v>Tumbes</c:v>
                </c:pt>
                <c:pt idx="3">
                  <c:v>Lima</c:v>
                </c:pt>
                <c:pt idx="4">
                  <c:v>Provincia Constitucional del Callao</c:v>
                </c:pt>
                <c:pt idx="5">
                  <c:v>Cajamarca</c:v>
                </c:pt>
                <c:pt idx="6">
                  <c:v>Piura</c:v>
                </c:pt>
                <c:pt idx="7">
                  <c:v>Ancash</c:v>
                </c:pt>
                <c:pt idx="8">
                  <c:v>La Libertad</c:v>
                </c:pt>
                <c:pt idx="9">
                  <c:v>Ayacucho</c:v>
                </c:pt>
                <c:pt idx="10">
                  <c:v>Huancavelica</c:v>
                </c:pt>
                <c:pt idx="11">
                  <c:v>Huánuco</c:v>
                </c:pt>
                <c:pt idx="12">
                  <c:v>Puno</c:v>
                </c:pt>
                <c:pt idx="13">
                  <c:v>Junín</c:v>
                </c:pt>
                <c:pt idx="14">
                  <c:v>Amazonas</c:v>
                </c:pt>
                <c:pt idx="15">
                  <c:v>Ucayali</c:v>
                </c:pt>
                <c:pt idx="16">
                  <c:v>Cusco</c:v>
                </c:pt>
                <c:pt idx="17">
                  <c:v>San Martín</c:v>
                </c:pt>
                <c:pt idx="18">
                  <c:v>Moquegua</c:v>
                </c:pt>
                <c:pt idx="19">
                  <c:v>Arequipa</c:v>
                </c:pt>
                <c:pt idx="20">
                  <c:v>Apurímac</c:v>
                </c:pt>
                <c:pt idx="21">
                  <c:v>Pasco</c:v>
                </c:pt>
                <c:pt idx="22">
                  <c:v>Tacna</c:v>
                </c:pt>
                <c:pt idx="23">
                  <c:v>Loreto</c:v>
                </c:pt>
                <c:pt idx="24">
                  <c:v>Lambayeque</c:v>
                </c:pt>
              </c:strCache>
            </c:strRef>
          </c:cat>
          <c:val>
            <c:numRef>
              <c:f>'IDPP Dpto_sem'!$K$7:$K$31</c:f>
              <c:numCache>
                <c:formatCode>0%</c:formatCode>
                <c:ptCount val="25"/>
                <c:pt idx="0">
                  <c:v>0.5714581889874194</c:v>
                </c:pt>
                <c:pt idx="1">
                  <c:v>0.56923051048977968</c:v>
                </c:pt>
                <c:pt idx="2">
                  <c:v>0.52902238499553356</c:v>
                </c:pt>
                <c:pt idx="3">
                  <c:v>0.51005041520044836</c:v>
                </c:pt>
                <c:pt idx="4">
                  <c:v>0.47307647325530017</c:v>
                </c:pt>
                <c:pt idx="5">
                  <c:v>0.40579475915257984</c:v>
                </c:pt>
                <c:pt idx="6">
                  <c:v>0.3936775442843104</c:v>
                </c:pt>
                <c:pt idx="7">
                  <c:v>0.36391212937666889</c:v>
                </c:pt>
                <c:pt idx="8">
                  <c:v>0.33817977928765802</c:v>
                </c:pt>
                <c:pt idx="9">
                  <c:v>0.31525610347500116</c:v>
                </c:pt>
                <c:pt idx="10">
                  <c:v>0.2984453333185263</c:v>
                </c:pt>
                <c:pt idx="11">
                  <c:v>0.29529976063534769</c:v>
                </c:pt>
                <c:pt idx="12">
                  <c:v>0.29223442198323052</c:v>
                </c:pt>
                <c:pt idx="13">
                  <c:v>0.29002063288165569</c:v>
                </c:pt>
                <c:pt idx="14">
                  <c:v>0.24780397691492914</c:v>
                </c:pt>
                <c:pt idx="15">
                  <c:v>0.24654692042156437</c:v>
                </c:pt>
                <c:pt idx="16">
                  <c:v>0.24012460433985142</c:v>
                </c:pt>
                <c:pt idx="17">
                  <c:v>0.2396618563214975</c:v>
                </c:pt>
                <c:pt idx="18">
                  <c:v>0.2180017034522613</c:v>
                </c:pt>
                <c:pt idx="19">
                  <c:v>0.17705076894634245</c:v>
                </c:pt>
                <c:pt idx="20">
                  <c:v>0.16693694906649931</c:v>
                </c:pt>
                <c:pt idx="21">
                  <c:v>0.10308231329181121</c:v>
                </c:pt>
                <c:pt idx="22">
                  <c:v>6.455361686223049E-2</c:v>
                </c:pt>
                <c:pt idx="23">
                  <c:v>5.3931519016796464E-2</c:v>
                </c:pt>
                <c:pt idx="24">
                  <c:v>3.9384563821697104E-2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235368"/>
        <c:axId val="305231448"/>
      </c:lineChart>
      <c:catAx>
        <c:axId val="30523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5234976"/>
        <c:crosses val="autoZero"/>
        <c:auto val="1"/>
        <c:lblAlgn val="ctr"/>
        <c:lblOffset val="100"/>
        <c:noMultiLvlLbl val="0"/>
      </c:catAx>
      <c:valAx>
        <c:axId val="3052349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52326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52314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5235368"/>
        <c:crosses val="max"/>
        <c:crossBetween val="between"/>
      </c:valAx>
      <c:catAx>
        <c:axId val="305235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52314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'FCL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'FCL Dpto_sem'!$I$7:$I$16</c:f>
              <c:strCache>
                <c:ptCount val="10"/>
                <c:pt idx="0">
                  <c:v>Ancash</c:v>
                </c:pt>
                <c:pt idx="1">
                  <c:v>Ica</c:v>
                </c:pt>
                <c:pt idx="2">
                  <c:v>Loreto</c:v>
                </c:pt>
                <c:pt idx="3">
                  <c:v>Moquegua</c:v>
                </c:pt>
                <c:pt idx="4">
                  <c:v>Huánuco</c:v>
                </c:pt>
                <c:pt idx="5">
                  <c:v>La Libertad</c:v>
                </c:pt>
                <c:pt idx="6">
                  <c:v>Tumbes</c:v>
                </c:pt>
                <c:pt idx="7">
                  <c:v>Lima</c:v>
                </c:pt>
                <c:pt idx="8">
                  <c:v>Cajamarca</c:v>
                </c:pt>
                <c:pt idx="9">
                  <c:v>Piura</c:v>
                </c:pt>
              </c:strCache>
            </c:strRef>
          </c:cat>
          <c:val>
            <c:numRef>
              <c:f>'FCL Dpto_sem'!$J$7:$J$16</c:f>
              <c:numCache>
                <c:formatCode>#,##0.0</c:formatCode>
                <c:ptCount val="10"/>
                <c:pt idx="0">
                  <c:v>0.58217490035895025</c:v>
                </c:pt>
                <c:pt idx="1">
                  <c:v>0.31645237416887539</c:v>
                </c:pt>
                <c:pt idx="2">
                  <c:v>0.39769661653190269</c:v>
                </c:pt>
                <c:pt idx="3">
                  <c:v>0.31287712054518124</c:v>
                </c:pt>
                <c:pt idx="4">
                  <c:v>0.33546832539650495</c:v>
                </c:pt>
                <c:pt idx="5">
                  <c:v>0.30502212152055108</c:v>
                </c:pt>
                <c:pt idx="6">
                  <c:v>0.29282861368483282</c:v>
                </c:pt>
                <c:pt idx="7">
                  <c:v>26.240048922052665</c:v>
                </c:pt>
                <c:pt idx="8">
                  <c:v>0.28785176634846721</c:v>
                </c:pt>
                <c:pt idx="9">
                  <c:v>0.15350507048424333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238504"/>
        <c:axId val="305240464"/>
      </c:barChart>
      <c:lineChart>
        <c:grouping val="standard"/>
        <c:varyColors val="0"/>
        <c:ser>
          <c:idx val="1"/>
          <c:order val="1"/>
          <c:tx>
            <c:strRef>
              <c:f>'FCL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'FCL Dpto_sem'!$I$7:$I$16</c:f>
              <c:strCache>
                <c:ptCount val="10"/>
                <c:pt idx="0">
                  <c:v>Ancash</c:v>
                </c:pt>
                <c:pt idx="1">
                  <c:v>Ica</c:v>
                </c:pt>
                <c:pt idx="2">
                  <c:v>Loreto</c:v>
                </c:pt>
                <c:pt idx="3">
                  <c:v>Moquegua</c:v>
                </c:pt>
                <c:pt idx="4">
                  <c:v>Huánuco</c:v>
                </c:pt>
                <c:pt idx="5">
                  <c:v>La Libertad</c:v>
                </c:pt>
                <c:pt idx="6">
                  <c:v>Tumbes</c:v>
                </c:pt>
                <c:pt idx="7">
                  <c:v>Lima</c:v>
                </c:pt>
                <c:pt idx="8">
                  <c:v>Cajamarca</c:v>
                </c:pt>
                <c:pt idx="9">
                  <c:v>Piura</c:v>
                </c:pt>
              </c:strCache>
            </c:strRef>
          </c:cat>
          <c:val>
            <c:numRef>
              <c:f>'FCL Dpto_sem'!$K$7:$K$16</c:f>
              <c:numCache>
                <c:formatCode>0%</c:formatCode>
                <c:ptCount val="10"/>
                <c:pt idx="0">
                  <c:v>0.61916703485644886</c:v>
                </c:pt>
                <c:pt idx="1">
                  <c:v>0.57993573779088259</c:v>
                </c:pt>
                <c:pt idx="2">
                  <c:v>0.5692635389568842</c:v>
                </c:pt>
                <c:pt idx="3">
                  <c:v>0.44148595162797505</c:v>
                </c:pt>
                <c:pt idx="4">
                  <c:v>0.43351570547160745</c:v>
                </c:pt>
                <c:pt idx="5">
                  <c:v>0.42118492339208935</c:v>
                </c:pt>
                <c:pt idx="6">
                  <c:v>0.4167441538911289</c:v>
                </c:pt>
                <c:pt idx="7">
                  <c:v>0.4029312537152282</c:v>
                </c:pt>
                <c:pt idx="8">
                  <c:v>0.37840777390647889</c:v>
                </c:pt>
                <c:pt idx="9">
                  <c:v>0.32385035967139941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233016"/>
        <c:axId val="305232232"/>
      </c:lineChart>
      <c:catAx>
        <c:axId val="305238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5240464"/>
        <c:crosses val="autoZero"/>
        <c:auto val="1"/>
        <c:lblAlgn val="ctr"/>
        <c:lblOffset val="100"/>
        <c:noMultiLvlLbl val="0"/>
      </c:catAx>
      <c:valAx>
        <c:axId val="3052404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52385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52322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5233016"/>
        <c:crosses val="max"/>
        <c:crossBetween val="between"/>
      </c:valAx>
      <c:catAx>
        <c:axId val="305233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52322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'RMEU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'RMEU Dpto_sem'!$I$7:$I$31</c:f>
              <c:strCache>
                <c:ptCount val="25"/>
                <c:pt idx="0">
                  <c:v>Apurímac</c:v>
                </c:pt>
                <c:pt idx="1">
                  <c:v>Madre de Dios</c:v>
                </c:pt>
                <c:pt idx="2">
                  <c:v>San Martín</c:v>
                </c:pt>
                <c:pt idx="3">
                  <c:v>La Libertad</c:v>
                </c:pt>
                <c:pt idx="4">
                  <c:v>Ica</c:v>
                </c:pt>
                <c:pt idx="5">
                  <c:v>Arequipa</c:v>
                </c:pt>
                <c:pt idx="6">
                  <c:v>Piura</c:v>
                </c:pt>
                <c:pt idx="7">
                  <c:v>Provincia Constitucional del Callao</c:v>
                </c:pt>
                <c:pt idx="8">
                  <c:v>Moquegua</c:v>
                </c:pt>
                <c:pt idx="9">
                  <c:v>Ucayali</c:v>
                </c:pt>
                <c:pt idx="10">
                  <c:v>Ayacucho</c:v>
                </c:pt>
                <c:pt idx="11">
                  <c:v>Huánuco</c:v>
                </c:pt>
                <c:pt idx="12">
                  <c:v>Lima</c:v>
                </c:pt>
                <c:pt idx="13">
                  <c:v>Cusco</c:v>
                </c:pt>
                <c:pt idx="14">
                  <c:v>Huancavelica</c:v>
                </c:pt>
                <c:pt idx="15">
                  <c:v>Tacna</c:v>
                </c:pt>
                <c:pt idx="16">
                  <c:v>Cajamarca</c:v>
                </c:pt>
                <c:pt idx="17">
                  <c:v>Junín</c:v>
                </c:pt>
                <c:pt idx="18">
                  <c:v>Amazonas</c:v>
                </c:pt>
                <c:pt idx="19">
                  <c:v>Lambayeque</c:v>
                </c:pt>
                <c:pt idx="20">
                  <c:v>Ancash</c:v>
                </c:pt>
                <c:pt idx="21">
                  <c:v>Loreto</c:v>
                </c:pt>
                <c:pt idx="22">
                  <c:v>Pasco</c:v>
                </c:pt>
                <c:pt idx="23">
                  <c:v>Tumbes</c:v>
                </c:pt>
                <c:pt idx="24">
                  <c:v>Puno</c:v>
                </c:pt>
              </c:strCache>
            </c:strRef>
          </c:cat>
          <c:val>
            <c:numRef>
              <c:f>'RMEU Dpto_sem'!$J$7:$J$31</c:f>
              <c:numCache>
                <c:formatCode>#,##0.0</c:formatCode>
                <c:ptCount val="25"/>
                <c:pt idx="0">
                  <c:v>0.21880345941644919</c:v>
                </c:pt>
                <c:pt idx="1">
                  <c:v>1.0487755039066542</c:v>
                </c:pt>
                <c:pt idx="2">
                  <c:v>1.206676566042006</c:v>
                </c:pt>
                <c:pt idx="3">
                  <c:v>4.7726469522549451</c:v>
                </c:pt>
                <c:pt idx="4">
                  <c:v>0.63027632230296149</c:v>
                </c:pt>
                <c:pt idx="5">
                  <c:v>2.6794984489679337</c:v>
                </c:pt>
                <c:pt idx="6">
                  <c:v>1.2424576819830691</c:v>
                </c:pt>
                <c:pt idx="7">
                  <c:v>12.113495418263483</c:v>
                </c:pt>
                <c:pt idx="8">
                  <c:v>0.25481927569489926</c:v>
                </c:pt>
                <c:pt idx="9">
                  <c:v>1.066938490504981</c:v>
                </c:pt>
                <c:pt idx="10">
                  <c:v>1.9535175506389351</c:v>
                </c:pt>
                <c:pt idx="11">
                  <c:v>2.9280478479304293</c:v>
                </c:pt>
                <c:pt idx="12">
                  <c:v>72.75910820018035</c:v>
                </c:pt>
                <c:pt idx="13">
                  <c:v>0.80797653840272687</c:v>
                </c:pt>
                <c:pt idx="14">
                  <c:v>0.40379967943226802</c:v>
                </c:pt>
                <c:pt idx="15">
                  <c:v>0.46729992713517277</c:v>
                </c:pt>
                <c:pt idx="16">
                  <c:v>1.9073494717813446</c:v>
                </c:pt>
                <c:pt idx="17">
                  <c:v>0.65572023263666779</c:v>
                </c:pt>
                <c:pt idx="18">
                  <c:v>0.78892174853899633</c:v>
                </c:pt>
                <c:pt idx="19">
                  <c:v>1.8690701802697731</c:v>
                </c:pt>
                <c:pt idx="20">
                  <c:v>0.41220254014115199</c:v>
                </c:pt>
                <c:pt idx="21">
                  <c:v>2.8753319890201965</c:v>
                </c:pt>
                <c:pt idx="22">
                  <c:v>3.7339999107643962E-4</c:v>
                </c:pt>
                <c:pt idx="23">
                  <c:v>1.6947000287473202E-2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244384"/>
        <c:axId val="305243208"/>
      </c:barChart>
      <c:lineChart>
        <c:grouping val="standard"/>
        <c:varyColors val="0"/>
        <c:ser>
          <c:idx val="1"/>
          <c:order val="1"/>
          <c:tx>
            <c:strRef>
              <c:f>'RMEU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'RMEU Dpto_sem'!$I$7:$I$31</c:f>
              <c:strCache>
                <c:ptCount val="25"/>
                <c:pt idx="0">
                  <c:v>Apurímac</c:v>
                </c:pt>
                <c:pt idx="1">
                  <c:v>Madre de Dios</c:v>
                </c:pt>
                <c:pt idx="2">
                  <c:v>San Martín</c:v>
                </c:pt>
                <c:pt idx="3">
                  <c:v>La Libertad</c:v>
                </c:pt>
                <c:pt idx="4">
                  <c:v>Ica</c:v>
                </c:pt>
                <c:pt idx="5">
                  <c:v>Arequipa</c:v>
                </c:pt>
                <c:pt idx="6">
                  <c:v>Piura</c:v>
                </c:pt>
                <c:pt idx="7">
                  <c:v>Provincia Constitucional del Callao</c:v>
                </c:pt>
                <c:pt idx="8">
                  <c:v>Moquegua</c:v>
                </c:pt>
                <c:pt idx="9">
                  <c:v>Ucayali</c:v>
                </c:pt>
                <c:pt idx="10">
                  <c:v>Ayacucho</c:v>
                </c:pt>
                <c:pt idx="11">
                  <c:v>Huánuco</c:v>
                </c:pt>
                <c:pt idx="12">
                  <c:v>Lima</c:v>
                </c:pt>
                <c:pt idx="13">
                  <c:v>Cusco</c:v>
                </c:pt>
                <c:pt idx="14">
                  <c:v>Huancavelica</c:v>
                </c:pt>
                <c:pt idx="15">
                  <c:v>Tacna</c:v>
                </c:pt>
                <c:pt idx="16">
                  <c:v>Cajamarca</c:v>
                </c:pt>
                <c:pt idx="17">
                  <c:v>Junín</c:v>
                </c:pt>
                <c:pt idx="18">
                  <c:v>Amazonas</c:v>
                </c:pt>
                <c:pt idx="19">
                  <c:v>Lambayeque</c:v>
                </c:pt>
                <c:pt idx="20">
                  <c:v>Ancash</c:v>
                </c:pt>
                <c:pt idx="21">
                  <c:v>Loreto</c:v>
                </c:pt>
                <c:pt idx="22">
                  <c:v>Pasco</c:v>
                </c:pt>
                <c:pt idx="23">
                  <c:v>Tumbes</c:v>
                </c:pt>
                <c:pt idx="24">
                  <c:v>Puno</c:v>
                </c:pt>
              </c:strCache>
            </c:strRef>
          </c:cat>
          <c:val>
            <c:numRef>
              <c:f>'RMEU Dpto_sem'!$K$7:$K$31</c:f>
              <c:numCache>
                <c:formatCode>0%</c:formatCode>
                <c:ptCount val="25"/>
                <c:pt idx="0">
                  <c:v>0.71545080999146327</c:v>
                </c:pt>
                <c:pt idx="1">
                  <c:v>0.57054203515849067</c:v>
                </c:pt>
                <c:pt idx="2">
                  <c:v>0.53372765430036007</c:v>
                </c:pt>
                <c:pt idx="3">
                  <c:v>0.53086927317084842</c:v>
                </c:pt>
                <c:pt idx="4">
                  <c:v>0.50634934541100063</c:v>
                </c:pt>
                <c:pt idx="5">
                  <c:v>0.50239346214411673</c:v>
                </c:pt>
                <c:pt idx="6">
                  <c:v>0.50135245975044485</c:v>
                </c:pt>
                <c:pt idx="7">
                  <c:v>0.49716261647069299</c:v>
                </c:pt>
                <c:pt idx="8">
                  <c:v>0.49590881980468593</c:v>
                </c:pt>
                <c:pt idx="9">
                  <c:v>0.4941243470559844</c:v>
                </c:pt>
                <c:pt idx="10">
                  <c:v>0.49031908997969337</c:v>
                </c:pt>
                <c:pt idx="11">
                  <c:v>0.46778575250295279</c:v>
                </c:pt>
                <c:pt idx="12">
                  <c:v>0.40842397802690422</c:v>
                </c:pt>
                <c:pt idx="13">
                  <c:v>0.40492445454026049</c:v>
                </c:pt>
                <c:pt idx="14">
                  <c:v>0.38134278421276274</c:v>
                </c:pt>
                <c:pt idx="15">
                  <c:v>0.36156915244028093</c:v>
                </c:pt>
                <c:pt idx="16">
                  <c:v>0.35256121449989286</c:v>
                </c:pt>
                <c:pt idx="17">
                  <c:v>0.34474431383259929</c:v>
                </c:pt>
                <c:pt idx="18">
                  <c:v>0.32406450408037113</c:v>
                </c:pt>
                <c:pt idx="19">
                  <c:v>0.31841574612702817</c:v>
                </c:pt>
                <c:pt idx="20">
                  <c:v>0.28536040904255444</c:v>
                </c:pt>
                <c:pt idx="21">
                  <c:v>0.25940079372170965</c:v>
                </c:pt>
                <c:pt idx="22">
                  <c:v>5.3342855868062804E-2</c:v>
                </c:pt>
                <c:pt idx="23">
                  <c:v>9.1256511119773964E-3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244776"/>
        <c:axId val="305242816"/>
      </c:lineChart>
      <c:catAx>
        <c:axId val="30524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5243208"/>
        <c:crosses val="autoZero"/>
        <c:auto val="1"/>
        <c:lblAlgn val="ctr"/>
        <c:lblOffset val="100"/>
        <c:noMultiLvlLbl val="0"/>
      </c:catAx>
      <c:valAx>
        <c:axId val="3052432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52443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52428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5244776"/>
        <c:crosses val="max"/>
        <c:crossBetween val="between"/>
      </c:valAx>
      <c:catAx>
        <c:axId val="305244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52428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'INJD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'INJD Dpto_sem'!$I$7:$I$31</c:f>
              <c:strCache>
                <c:ptCount val="25"/>
                <c:pt idx="0">
                  <c:v>Cajamarca</c:v>
                </c:pt>
                <c:pt idx="1">
                  <c:v>Piura</c:v>
                </c:pt>
                <c:pt idx="2">
                  <c:v>Ucayali</c:v>
                </c:pt>
                <c:pt idx="3">
                  <c:v>Madre de Dios</c:v>
                </c:pt>
                <c:pt idx="4">
                  <c:v>Huánuco</c:v>
                </c:pt>
                <c:pt idx="5">
                  <c:v>Lambayeque</c:v>
                </c:pt>
                <c:pt idx="6">
                  <c:v>Loreto</c:v>
                </c:pt>
                <c:pt idx="7">
                  <c:v>San Martín</c:v>
                </c:pt>
                <c:pt idx="8">
                  <c:v>Pasco</c:v>
                </c:pt>
                <c:pt idx="9">
                  <c:v>Moquegua</c:v>
                </c:pt>
                <c:pt idx="10">
                  <c:v>Ancash</c:v>
                </c:pt>
                <c:pt idx="11">
                  <c:v>Puno</c:v>
                </c:pt>
                <c:pt idx="12">
                  <c:v>Ica</c:v>
                </c:pt>
                <c:pt idx="13">
                  <c:v>Arequipa</c:v>
                </c:pt>
                <c:pt idx="14">
                  <c:v>La Libertad</c:v>
                </c:pt>
                <c:pt idx="15">
                  <c:v>Amazonas</c:v>
                </c:pt>
                <c:pt idx="16">
                  <c:v>Cusco</c:v>
                </c:pt>
                <c:pt idx="17">
                  <c:v>Ayacucho</c:v>
                </c:pt>
                <c:pt idx="18">
                  <c:v>Tacna</c:v>
                </c:pt>
                <c:pt idx="19">
                  <c:v>Provincia Constitucional del Callao</c:v>
                </c:pt>
                <c:pt idx="20">
                  <c:v>Apurímac</c:v>
                </c:pt>
                <c:pt idx="21">
                  <c:v>Junín</c:v>
                </c:pt>
                <c:pt idx="22">
                  <c:v>Huancavelica</c:v>
                </c:pt>
                <c:pt idx="23">
                  <c:v>Tumbes</c:v>
                </c:pt>
                <c:pt idx="24">
                  <c:v>Lima</c:v>
                </c:pt>
              </c:strCache>
            </c:strRef>
          </c:cat>
          <c:val>
            <c:numRef>
              <c:f>'INJD Dpto_sem'!$J$7:$J$31</c:f>
              <c:numCache>
                <c:formatCode>#,##0.0</c:formatCode>
                <c:ptCount val="25"/>
                <c:pt idx="0">
                  <c:v>1.8949595929607312</c:v>
                </c:pt>
                <c:pt idx="1">
                  <c:v>3.2040293528407346</c:v>
                </c:pt>
                <c:pt idx="2">
                  <c:v>0.9521082774081151</c:v>
                </c:pt>
                <c:pt idx="3">
                  <c:v>0.19236065246514045</c:v>
                </c:pt>
                <c:pt idx="4">
                  <c:v>0.42949653763207607</c:v>
                </c:pt>
                <c:pt idx="5">
                  <c:v>1.4516755590011599</c:v>
                </c:pt>
                <c:pt idx="6">
                  <c:v>1.5246209282922791</c:v>
                </c:pt>
                <c:pt idx="7">
                  <c:v>0.85674414804270782</c:v>
                </c:pt>
                <c:pt idx="8">
                  <c:v>0.73137668054550886</c:v>
                </c:pt>
                <c:pt idx="9">
                  <c:v>0.51227186201140285</c:v>
                </c:pt>
                <c:pt idx="10">
                  <c:v>2.2651980040536728</c:v>
                </c:pt>
                <c:pt idx="11">
                  <c:v>1.1103869369671884</c:v>
                </c:pt>
                <c:pt idx="12">
                  <c:v>1.4771833842532942</c:v>
                </c:pt>
                <c:pt idx="13">
                  <c:v>2.7990562315826537</c:v>
                </c:pt>
                <c:pt idx="14">
                  <c:v>2.121169102640124</c:v>
                </c:pt>
                <c:pt idx="15">
                  <c:v>0.2250355063843017</c:v>
                </c:pt>
                <c:pt idx="16">
                  <c:v>1.4495193447655765</c:v>
                </c:pt>
                <c:pt idx="17">
                  <c:v>0.63668125496951689</c:v>
                </c:pt>
                <c:pt idx="18">
                  <c:v>0.50758630502969027</c:v>
                </c:pt>
                <c:pt idx="19">
                  <c:v>2.4180153237830382</c:v>
                </c:pt>
                <c:pt idx="20">
                  <c:v>0.38465840672142804</c:v>
                </c:pt>
                <c:pt idx="21">
                  <c:v>1.3989930361599363</c:v>
                </c:pt>
                <c:pt idx="22">
                  <c:v>0.30779626572621055</c:v>
                </c:pt>
                <c:pt idx="23">
                  <c:v>0.90368043270427734</c:v>
                </c:pt>
                <c:pt idx="24">
                  <c:v>23.419938244271179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245168"/>
        <c:axId val="305243992"/>
      </c:barChart>
      <c:lineChart>
        <c:grouping val="standard"/>
        <c:varyColors val="0"/>
        <c:ser>
          <c:idx val="1"/>
          <c:order val="1"/>
          <c:tx>
            <c:strRef>
              <c:f>'INJD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'INJD Dpto_sem'!$I$7:$I$31</c:f>
              <c:strCache>
                <c:ptCount val="25"/>
                <c:pt idx="0">
                  <c:v>Cajamarca</c:v>
                </c:pt>
                <c:pt idx="1">
                  <c:v>Piura</c:v>
                </c:pt>
                <c:pt idx="2">
                  <c:v>Ucayali</c:v>
                </c:pt>
                <c:pt idx="3">
                  <c:v>Madre de Dios</c:v>
                </c:pt>
                <c:pt idx="4">
                  <c:v>Huánuco</c:v>
                </c:pt>
                <c:pt idx="5">
                  <c:v>Lambayeque</c:v>
                </c:pt>
                <c:pt idx="6">
                  <c:v>Loreto</c:v>
                </c:pt>
                <c:pt idx="7">
                  <c:v>San Martín</c:v>
                </c:pt>
                <c:pt idx="8">
                  <c:v>Pasco</c:v>
                </c:pt>
                <c:pt idx="9">
                  <c:v>Moquegua</c:v>
                </c:pt>
                <c:pt idx="10">
                  <c:v>Ancash</c:v>
                </c:pt>
                <c:pt idx="11">
                  <c:v>Puno</c:v>
                </c:pt>
                <c:pt idx="12">
                  <c:v>Ica</c:v>
                </c:pt>
                <c:pt idx="13">
                  <c:v>Arequipa</c:v>
                </c:pt>
                <c:pt idx="14">
                  <c:v>La Libertad</c:v>
                </c:pt>
                <c:pt idx="15">
                  <c:v>Amazonas</c:v>
                </c:pt>
                <c:pt idx="16">
                  <c:v>Cusco</c:v>
                </c:pt>
                <c:pt idx="17">
                  <c:v>Ayacucho</c:v>
                </c:pt>
                <c:pt idx="18">
                  <c:v>Tacna</c:v>
                </c:pt>
                <c:pt idx="19">
                  <c:v>Provincia Constitucional del Callao</c:v>
                </c:pt>
                <c:pt idx="20">
                  <c:v>Apurímac</c:v>
                </c:pt>
                <c:pt idx="21">
                  <c:v>Junín</c:v>
                </c:pt>
                <c:pt idx="22">
                  <c:v>Huancavelica</c:v>
                </c:pt>
                <c:pt idx="23">
                  <c:v>Tumbes</c:v>
                </c:pt>
                <c:pt idx="24">
                  <c:v>Lima</c:v>
                </c:pt>
              </c:strCache>
            </c:strRef>
          </c:cat>
          <c:val>
            <c:numRef>
              <c:f>'INJD Dpto_sem'!$K$7:$K$31</c:f>
              <c:numCache>
                <c:formatCode>0%</c:formatCode>
                <c:ptCount val="25"/>
                <c:pt idx="0">
                  <c:v>0.67132063912530593</c:v>
                </c:pt>
                <c:pt idx="1">
                  <c:v>0.62030203492453062</c:v>
                </c:pt>
                <c:pt idx="2">
                  <c:v>0.61832480142673585</c:v>
                </c:pt>
                <c:pt idx="3">
                  <c:v>0.60411931744779757</c:v>
                </c:pt>
                <c:pt idx="4">
                  <c:v>0.57756907705475857</c:v>
                </c:pt>
                <c:pt idx="5">
                  <c:v>0.55079530649433373</c:v>
                </c:pt>
                <c:pt idx="6">
                  <c:v>0.53526215875303773</c:v>
                </c:pt>
                <c:pt idx="7">
                  <c:v>0.53437796734936593</c:v>
                </c:pt>
                <c:pt idx="8">
                  <c:v>0.53289471499752916</c:v>
                </c:pt>
                <c:pt idx="9">
                  <c:v>0.53092924666858354</c:v>
                </c:pt>
                <c:pt idx="10">
                  <c:v>0.50480413507727118</c:v>
                </c:pt>
                <c:pt idx="11">
                  <c:v>0.50153521852413419</c:v>
                </c:pt>
                <c:pt idx="12">
                  <c:v>0.50082348765618079</c:v>
                </c:pt>
                <c:pt idx="13">
                  <c:v>0.48374262222337977</c:v>
                </c:pt>
                <c:pt idx="14">
                  <c:v>0.47126367303087563</c:v>
                </c:pt>
                <c:pt idx="15">
                  <c:v>0.47062410885031442</c:v>
                </c:pt>
                <c:pt idx="16">
                  <c:v>0.46549261909903306</c:v>
                </c:pt>
                <c:pt idx="17">
                  <c:v>0.46330609226482133</c:v>
                </c:pt>
                <c:pt idx="18">
                  <c:v>0.46218032350735705</c:v>
                </c:pt>
                <c:pt idx="19">
                  <c:v>0.44618410269458769</c:v>
                </c:pt>
                <c:pt idx="20">
                  <c:v>0.4172312317531659</c:v>
                </c:pt>
                <c:pt idx="21">
                  <c:v>0.39548344803350921</c:v>
                </c:pt>
                <c:pt idx="22">
                  <c:v>0.37785839066490695</c:v>
                </c:pt>
                <c:pt idx="23">
                  <c:v>0.37371956104857024</c:v>
                </c:pt>
                <c:pt idx="24">
                  <c:v>0.32900430579931172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315216"/>
        <c:axId val="305245560"/>
      </c:lineChart>
      <c:catAx>
        <c:axId val="30524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5243992"/>
        <c:crosses val="autoZero"/>
        <c:auto val="1"/>
        <c:lblAlgn val="ctr"/>
        <c:lblOffset val="100"/>
        <c:noMultiLvlLbl val="0"/>
      </c:catAx>
      <c:valAx>
        <c:axId val="3052439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52451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52455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9315216"/>
        <c:crosses val="max"/>
        <c:crossBetween val="between"/>
      </c:valAx>
      <c:catAx>
        <c:axId val="309315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52455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'CDNU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'CDNU Dpto_sem'!$I$7:$I$31</c:f>
              <c:strCache>
                <c:ptCount val="25"/>
                <c:pt idx="0">
                  <c:v>Ucayali</c:v>
                </c:pt>
                <c:pt idx="1">
                  <c:v>La Libertad</c:v>
                </c:pt>
                <c:pt idx="2">
                  <c:v>Ica</c:v>
                </c:pt>
                <c:pt idx="3">
                  <c:v>San Martín</c:v>
                </c:pt>
                <c:pt idx="4">
                  <c:v>Pasco</c:v>
                </c:pt>
                <c:pt idx="5">
                  <c:v>Ayacucho</c:v>
                </c:pt>
                <c:pt idx="6">
                  <c:v>Huancavelica</c:v>
                </c:pt>
                <c:pt idx="7">
                  <c:v>Loreto</c:v>
                </c:pt>
                <c:pt idx="8">
                  <c:v>Piura</c:v>
                </c:pt>
                <c:pt idx="9">
                  <c:v>Puno</c:v>
                </c:pt>
                <c:pt idx="10">
                  <c:v>Cusco</c:v>
                </c:pt>
                <c:pt idx="11">
                  <c:v>Cajamarca</c:v>
                </c:pt>
                <c:pt idx="12">
                  <c:v>Apurímac</c:v>
                </c:pt>
                <c:pt idx="13">
                  <c:v>Tacna</c:v>
                </c:pt>
                <c:pt idx="14">
                  <c:v>Moquegua</c:v>
                </c:pt>
                <c:pt idx="15">
                  <c:v>Lambayeque</c:v>
                </c:pt>
                <c:pt idx="16">
                  <c:v>Junín</c:v>
                </c:pt>
                <c:pt idx="17">
                  <c:v>Ancash</c:v>
                </c:pt>
                <c:pt idx="18">
                  <c:v>Huánuco</c:v>
                </c:pt>
                <c:pt idx="19">
                  <c:v>Tumbes</c:v>
                </c:pt>
                <c:pt idx="20">
                  <c:v>Arequipa</c:v>
                </c:pt>
                <c:pt idx="21">
                  <c:v>Amazonas</c:v>
                </c:pt>
                <c:pt idx="22">
                  <c:v>Provincia Constitucional del Callao</c:v>
                </c:pt>
                <c:pt idx="23">
                  <c:v>Madre de Dios</c:v>
                </c:pt>
                <c:pt idx="24">
                  <c:v>Lima</c:v>
                </c:pt>
              </c:strCache>
            </c:strRef>
          </c:cat>
          <c:val>
            <c:numRef>
              <c:f>'CDNU Dpto_sem'!$J$7:$J$31</c:f>
              <c:numCache>
                <c:formatCode>#,##0.0</c:formatCode>
                <c:ptCount val="25"/>
                <c:pt idx="0">
                  <c:v>1.4314103723445442</c:v>
                </c:pt>
                <c:pt idx="1">
                  <c:v>2.2751772799529135</c:v>
                </c:pt>
                <c:pt idx="2">
                  <c:v>2.2254832519683987</c:v>
                </c:pt>
                <c:pt idx="3">
                  <c:v>3.6252084753941745</c:v>
                </c:pt>
                <c:pt idx="4">
                  <c:v>0.70626885653473437</c:v>
                </c:pt>
                <c:pt idx="5">
                  <c:v>1.9206814641365781</c:v>
                </c:pt>
                <c:pt idx="6">
                  <c:v>0.60134667647071183</c:v>
                </c:pt>
                <c:pt idx="7">
                  <c:v>2.0133772953995503</c:v>
                </c:pt>
                <c:pt idx="8">
                  <c:v>1.3654053020818537</c:v>
                </c:pt>
                <c:pt idx="9">
                  <c:v>2.6155892211245373</c:v>
                </c:pt>
                <c:pt idx="10">
                  <c:v>2.5087176762754098</c:v>
                </c:pt>
                <c:pt idx="11">
                  <c:v>4.9205406587570906</c:v>
                </c:pt>
                <c:pt idx="12">
                  <c:v>1.837101564866316</c:v>
                </c:pt>
                <c:pt idx="13">
                  <c:v>0.46140539925545454</c:v>
                </c:pt>
                <c:pt idx="14">
                  <c:v>0.74485825526789995</c:v>
                </c:pt>
                <c:pt idx="15">
                  <c:v>1.1500237071959418</c:v>
                </c:pt>
                <c:pt idx="16">
                  <c:v>1.7254752116277814</c:v>
                </c:pt>
                <c:pt idx="17">
                  <c:v>2.6862832307815552</c:v>
                </c:pt>
                <c:pt idx="18">
                  <c:v>1.3248617599601857</c:v>
                </c:pt>
                <c:pt idx="19">
                  <c:v>2.031397670507431</c:v>
                </c:pt>
                <c:pt idx="20">
                  <c:v>3.6924005798646249</c:v>
                </c:pt>
                <c:pt idx="21">
                  <c:v>2.8718431501183659</c:v>
                </c:pt>
                <c:pt idx="22">
                  <c:v>0.29582136026328953</c:v>
                </c:pt>
                <c:pt idx="23">
                  <c:v>1.295987393183168</c:v>
                </c:pt>
                <c:pt idx="24">
                  <c:v>3.7159927218090161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314040"/>
        <c:axId val="309307376"/>
      </c:barChart>
      <c:lineChart>
        <c:grouping val="standard"/>
        <c:varyColors val="0"/>
        <c:ser>
          <c:idx val="1"/>
          <c:order val="1"/>
          <c:tx>
            <c:strRef>
              <c:f>'CDNU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'CDNU Dpto_sem'!$I$7:$I$31</c:f>
              <c:strCache>
                <c:ptCount val="25"/>
                <c:pt idx="0">
                  <c:v>Ucayali</c:v>
                </c:pt>
                <c:pt idx="1">
                  <c:v>La Libertad</c:v>
                </c:pt>
                <c:pt idx="2">
                  <c:v>Ica</c:v>
                </c:pt>
                <c:pt idx="3">
                  <c:v>San Martín</c:v>
                </c:pt>
                <c:pt idx="4">
                  <c:v>Pasco</c:v>
                </c:pt>
                <c:pt idx="5">
                  <c:v>Ayacucho</c:v>
                </c:pt>
                <c:pt idx="6">
                  <c:v>Huancavelica</c:v>
                </c:pt>
                <c:pt idx="7">
                  <c:v>Loreto</c:v>
                </c:pt>
                <c:pt idx="8">
                  <c:v>Piura</c:v>
                </c:pt>
                <c:pt idx="9">
                  <c:v>Puno</c:v>
                </c:pt>
                <c:pt idx="10">
                  <c:v>Cusco</c:v>
                </c:pt>
                <c:pt idx="11">
                  <c:v>Cajamarca</c:v>
                </c:pt>
                <c:pt idx="12">
                  <c:v>Apurímac</c:v>
                </c:pt>
                <c:pt idx="13">
                  <c:v>Tacna</c:v>
                </c:pt>
                <c:pt idx="14">
                  <c:v>Moquegua</c:v>
                </c:pt>
                <c:pt idx="15">
                  <c:v>Lambayeque</c:v>
                </c:pt>
                <c:pt idx="16">
                  <c:v>Junín</c:v>
                </c:pt>
                <c:pt idx="17">
                  <c:v>Ancash</c:v>
                </c:pt>
                <c:pt idx="18">
                  <c:v>Huánuco</c:v>
                </c:pt>
                <c:pt idx="19">
                  <c:v>Tumbes</c:v>
                </c:pt>
                <c:pt idx="20">
                  <c:v>Arequipa</c:v>
                </c:pt>
                <c:pt idx="21">
                  <c:v>Amazonas</c:v>
                </c:pt>
                <c:pt idx="22">
                  <c:v>Provincia Constitucional del Callao</c:v>
                </c:pt>
                <c:pt idx="23">
                  <c:v>Madre de Dios</c:v>
                </c:pt>
                <c:pt idx="24">
                  <c:v>Lima</c:v>
                </c:pt>
              </c:strCache>
            </c:strRef>
          </c:cat>
          <c:val>
            <c:numRef>
              <c:f>'CDNU Dpto_sem'!$K$7:$K$31</c:f>
              <c:numCache>
                <c:formatCode>0%</c:formatCode>
                <c:ptCount val="25"/>
                <c:pt idx="0">
                  <c:v>0.64270570781956426</c:v>
                </c:pt>
                <c:pt idx="1">
                  <c:v>0.5575622288872939</c:v>
                </c:pt>
                <c:pt idx="2">
                  <c:v>0.54841293006712799</c:v>
                </c:pt>
                <c:pt idx="3">
                  <c:v>0.54310515969582085</c:v>
                </c:pt>
                <c:pt idx="4">
                  <c:v>0.52608794431157457</c:v>
                </c:pt>
                <c:pt idx="5">
                  <c:v>0.5015900152503896</c:v>
                </c:pt>
                <c:pt idx="6">
                  <c:v>0.4990167953631568</c:v>
                </c:pt>
                <c:pt idx="7">
                  <c:v>0.49584650488785215</c:v>
                </c:pt>
                <c:pt idx="8">
                  <c:v>0.48526452823253857</c:v>
                </c:pt>
                <c:pt idx="9">
                  <c:v>0.4674595820985149</c:v>
                </c:pt>
                <c:pt idx="10">
                  <c:v>0.46573746498461444</c:v>
                </c:pt>
                <c:pt idx="11">
                  <c:v>0.45415107159173457</c:v>
                </c:pt>
                <c:pt idx="12">
                  <c:v>0.44778478582746056</c:v>
                </c:pt>
                <c:pt idx="13">
                  <c:v>0.44761961049153626</c:v>
                </c:pt>
                <c:pt idx="14">
                  <c:v>0.43464509595983225</c:v>
                </c:pt>
                <c:pt idx="15">
                  <c:v>0.42196526350671659</c:v>
                </c:pt>
                <c:pt idx="16">
                  <c:v>0.40417357944069843</c:v>
                </c:pt>
                <c:pt idx="17">
                  <c:v>0.40279292760321422</c:v>
                </c:pt>
                <c:pt idx="18">
                  <c:v>0.3976527813717558</c:v>
                </c:pt>
                <c:pt idx="19">
                  <c:v>0.38686760110720958</c:v>
                </c:pt>
                <c:pt idx="20">
                  <c:v>0.38034365861871389</c:v>
                </c:pt>
                <c:pt idx="21">
                  <c:v>0.3591206303709556</c:v>
                </c:pt>
                <c:pt idx="22">
                  <c:v>0.31580755733691346</c:v>
                </c:pt>
                <c:pt idx="23">
                  <c:v>0.28851100452743356</c:v>
                </c:pt>
                <c:pt idx="24">
                  <c:v>0.28232107595606754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316000"/>
        <c:axId val="309305416"/>
      </c:lineChart>
      <c:catAx>
        <c:axId val="309314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9307376"/>
        <c:crosses val="autoZero"/>
        <c:auto val="1"/>
        <c:lblAlgn val="ctr"/>
        <c:lblOffset val="100"/>
        <c:noMultiLvlLbl val="0"/>
      </c:catAx>
      <c:valAx>
        <c:axId val="3093073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93140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93054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9316000"/>
        <c:crosses val="max"/>
        <c:crossBetween val="between"/>
      </c:valAx>
      <c:catAx>
        <c:axId val="309316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93054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'MIB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'MIB Dpto_sem'!$I$7:$I$31</c:f>
              <c:strCache>
                <c:ptCount val="25"/>
                <c:pt idx="0">
                  <c:v>Ucayali</c:v>
                </c:pt>
                <c:pt idx="1">
                  <c:v>Piura</c:v>
                </c:pt>
                <c:pt idx="2">
                  <c:v>Arequipa</c:v>
                </c:pt>
                <c:pt idx="3">
                  <c:v>Junín</c:v>
                </c:pt>
                <c:pt idx="4">
                  <c:v>Huancavelica</c:v>
                </c:pt>
                <c:pt idx="5">
                  <c:v>Cajamarca</c:v>
                </c:pt>
                <c:pt idx="6">
                  <c:v>Lambayeque</c:v>
                </c:pt>
                <c:pt idx="7">
                  <c:v>Loreto</c:v>
                </c:pt>
                <c:pt idx="8">
                  <c:v>Ica</c:v>
                </c:pt>
                <c:pt idx="9">
                  <c:v>Cusco</c:v>
                </c:pt>
                <c:pt idx="10">
                  <c:v>La Libertad</c:v>
                </c:pt>
                <c:pt idx="11">
                  <c:v>San Martín</c:v>
                </c:pt>
                <c:pt idx="12">
                  <c:v>Ayacucho</c:v>
                </c:pt>
                <c:pt idx="13">
                  <c:v>Pasco</c:v>
                </c:pt>
                <c:pt idx="14">
                  <c:v>Tumbes</c:v>
                </c:pt>
                <c:pt idx="15">
                  <c:v>Madre de Dios</c:v>
                </c:pt>
                <c:pt idx="16">
                  <c:v>Apurímac</c:v>
                </c:pt>
                <c:pt idx="17">
                  <c:v>Puno</c:v>
                </c:pt>
                <c:pt idx="18">
                  <c:v>Amazonas</c:v>
                </c:pt>
                <c:pt idx="19">
                  <c:v>Ancash</c:v>
                </c:pt>
                <c:pt idx="20">
                  <c:v>Huánuco</c:v>
                </c:pt>
                <c:pt idx="21">
                  <c:v>Provincia Constitucional del Callao</c:v>
                </c:pt>
                <c:pt idx="22">
                  <c:v>Tacna</c:v>
                </c:pt>
                <c:pt idx="23">
                  <c:v>Lima</c:v>
                </c:pt>
                <c:pt idx="24">
                  <c:v>Moquegua</c:v>
                </c:pt>
              </c:strCache>
            </c:strRef>
          </c:cat>
          <c:val>
            <c:numRef>
              <c:f>'MIB Dpto_sem'!$J$7:$J$31</c:f>
              <c:numCache>
                <c:formatCode>#,##0.0</c:formatCode>
                <c:ptCount val="25"/>
                <c:pt idx="0">
                  <c:v>24.949912899901392</c:v>
                </c:pt>
                <c:pt idx="1">
                  <c:v>28.101195730167092</c:v>
                </c:pt>
                <c:pt idx="2">
                  <c:v>29.033113798073828</c:v>
                </c:pt>
                <c:pt idx="3">
                  <c:v>10.662703597889049</c:v>
                </c:pt>
                <c:pt idx="4">
                  <c:v>4.2029097998747602</c:v>
                </c:pt>
                <c:pt idx="5">
                  <c:v>10.507089624174114</c:v>
                </c:pt>
                <c:pt idx="6">
                  <c:v>20.009788595685677</c:v>
                </c:pt>
                <c:pt idx="7">
                  <c:v>8.6422852791729383</c:v>
                </c:pt>
                <c:pt idx="8">
                  <c:v>8.0981105502869468</c:v>
                </c:pt>
                <c:pt idx="9">
                  <c:v>24.571489346140879</c:v>
                </c:pt>
                <c:pt idx="10">
                  <c:v>14.05063736543525</c:v>
                </c:pt>
                <c:pt idx="11">
                  <c:v>7.9228051550453529</c:v>
                </c:pt>
                <c:pt idx="12">
                  <c:v>10.067677359445952</c:v>
                </c:pt>
                <c:pt idx="13">
                  <c:v>2.2759442196693271</c:v>
                </c:pt>
                <c:pt idx="14">
                  <c:v>2.0243821511976421</c:v>
                </c:pt>
                <c:pt idx="15">
                  <c:v>2.323845273553161</c:v>
                </c:pt>
                <c:pt idx="16">
                  <c:v>6.7757231406867504</c:v>
                </c:pt>
                <c:pt idx="17">
                  <c:v>8.9959007647121325</c:v>
                </c:pt>
                <c:pt idx="18">
                  <c:v>3.2240920190815814</c:v>
                </c:pt>
                <c:pt idx="19">
                  <c:v>7.1710093663423322</c:v>
                </c:pt>
                <c:pt idx="20">
                  <c:v>1.5180599507875741</c:v>
                </c:pt>
                <c:pt idx="21">
                  <c:v>3.2297510805074126</c:v>
                </c:pt>
                <c:pt idx="22">
                  <c:v>0.23156895459396765</c:v>
                </c:pt>
                <c:pt idx="23">
                  <c:v>41.126100284513086</c:v>
                </c:pt>
                <c:pt idx="24">
                  <c:v>4.2472521075978875E-2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314824"/>
        <c:axId val="309313648"/>
      </c:barChart>
      <c:lineChart>
        <c:grouping val="standard"/>
        <c:varyColors val="0"/>
        <c:ser>
          <c:idx val="1"/>
          <c:order val="1"/>
          <c:tx>
            <c:strRef>
              <c:f>'MIB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'MIB Dpto_sem'!$I$7:$I$31</c:f>
              <c:strCache>
                <c:ptCount val="25"/>
                <c:pt idx="0">
                  <c:v>Ucayali</c:v>
                </c:pt>
                <c:pt idx="1">
                  <c:v>Piura</c:v>
                </c:pt>
                <c:pt idx="2">
                  <c:v>Arequipa</c:v>
                </c:pt>
                <c:pt idx="3">
                  <c:v>Junín</c:v>
                </c:pt>
                <c:pt idx="4">
                  <c:v>Huancavelica</c:v>
                </c:pt>
                <c:pt idx="5">
                  <c:v>Cajamarca</c:v>
                </c:pt>
                <c:pt idx="6">
                  <c:v>Lambayeque</c:v>
                </c:pt>
                <c:pt idx="7">
                  <c:v>Loreto</c:v>
                </c:pt>
                <c:pt idx="8">
                  <c:v>Ica</c:v>
                </c:pt>
                <c:pt idx="9">
                  <c:v>Cusco</c:v>
                </c:pt>
                <c:pt idx="10">
                  <c:v>La Libertad</c:v>
                </c:pt>
                <c:pt idx="11">
                  <c:v>San Martín</c:v>
                </c:pt>
                <c:pt idx="12">
                  <c:v>Ayacucho</c:v>
                </c:pt>
                <c:pt idx="13">
                  <c:v>Pasco</c:v>
                </c:pt>
                <c:pt idx="14">
                  <c:v>Tumbes</c:v>
                </c:pt>
                <c:pt idx="15">
                  <c:v>Madre de Dios</c:v>
                </c:pt>
                <c:pt idx="16">
                  <c:v>Apurímac</c:v>
                </c:pt>
                <c:pt idx="17">
                  <c:v>Puno</c:v>
                </c:pt>
                <c:pt idx="18">
                  <c:v>Amazonas</c:v>
                </c:pt>
                <c:pt idx="19">
                  <c:v>Ancash</c:v>
                </c:pt>
                <c:pt idx="20">
                  <c:v>Huánuco</c:v>
                </c:pt>
                <c:pt idx="21">
                  <c:v>Provincia Constitucional del Callao</c:v>
                </c:pt>
                <c:pt idx="22">
                  <c:v>Tacna</c:v>
                </c:pt>
                <c:pt idx="23">
                  <c:v>Lima</c:v>
                </c:pt>
                <c:pt idx="24">
                  <c:v>Moquegua</c:v>
                </c:pt>
              </c:strCache>
            </c:strRef>
          </c:cat>
          <c:val>
            <c:numRef>
              <c:f>'MIB Dpto_sem'!$K$7:$K$31</c:f>
              <c:numCache>
                <c:formatCode>0%</c:formatCode>
                <c:ptCount val="25"/>
                <c:pt idx="0">
                  <c:v>0.48705103254401233</c:v>
                </c:pt>
                <c:pt idx="1">
                  <c:v>0.41444505396165177</c:v>
                </c:pt>
                <c:pt idx="2">
                  <c:v>0.40648437265416365</c:v>
                </c:pt>
                <c:pt idx="3">
                  <c:v>0.36336694538258818</c:v>
                </c:pt>
                <c:pt idx="4">
                  <c:v>0.35764617642884644</c:v>
                </c:pt>
                <c:pt idx="5">
                  <c:v>0.35064421353126424</c:v>
                </c:pt>
                <c:pt idx="6">
                  <c:v>0.34395101679570744</c:v>
                </c:pt>
                <c:pt idx="7">
                  <c:v>0.33798604585191105</c:v>
                </c:pt>
                <c:pt idx="8">
                  <c:v>0.32967853891979304</c:v>
                </c:pt>
                <c:pt idx="9">
                  <c:v>0.29526877408508284</c:v>
                </c:pt>
                <c:pt idx="10">
                  <c:v>0.28740353861439633</c:v>
                </c:pt>
                <c:pt idx="11">
                  <c:v>0.2697405322011609</c:v>
                </c:pt>
                <c:pt idx="12">
                  <c:v>0.2369931395595575</c:v>
                </c:pt>
                <c:pt idx="13">
                  <c:v>0.22941882932336083</c:v>
                </c:pt>
                <c:pt idx="14">
                  <c:v>0.19041402634945909</c:v>
                </c:pt>
                <c:pt idx="15">
                  <c:v>0.17563248900074871</c:v>
                </c:pt>
                <c:pt idx="16">
                  <c:v>0.17412993514285993</c:v>
                </c:pt>
                <c:pt idx="17">
                  <c:v>0.17188011395479449</c:v>
                </c:pt>
                <c:pt idx="18">
                  <c:v>0.16826771396837284</c:v>
                </c:pt>
                <c:pt idx="19">
                  <c:v>0.16140157529042409</c:v>
                </c:pt>
                <c:pt idx="20">
                  <c:v>0.10917363573674185</c:v>
                </c:pt>
                <c:pt idx="21">
                  <c:v>8.9925984389745667E-2</c:v>
                </c:pt>
                <c:pt idx="22">
                  <c:v>7.2122223877951239E-2</c:v>
                </c:pt>
                <c:pt idx="23">
                  <c:v>6.5597446345640339E-2</c:v>
                </c:pt>
                <c:pt idx="24">
                  <c:v>2.7472239016917598E-2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307768"/>
        <c:axId val="309306592"/>
      </c:lineChart>
      <c:catAx>
        <c:axId val="309314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9313648"/>
        <c:crosses val="autoZero"/>
        <c:auto val="1"/>
        <c:lblAlgn val="ctr"/>
        <c:lblOffset val="100"/>
        <c:noMultiLvlLbl val="0"/>
      </c:catAx>
      <c:valAx>
        <c:axId val="3093136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93148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93065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9307768"/>
        <c:crosses val="max"/>
        <c:crossBetween val="between"/>
      </c:valAx>
      <c:catAx>
        <c:axId val="309307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93065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'UN Dpto_sem'!$I$7:$I$28</c:f>
              <c:strCache>
                <c:ptCount val="22"/>
                <c:pt idx="0">
                  <c:v>La Libertad</c:v>
                </c:pt>
                <c:pt idx="1">
                  <c:v>Cusco</c:v>
                </c:pt>
                <c:pt idx="2">
                  <c:v>Arequipa</c:v>
                </c:pt>
                <c:pt idx="3">
                  <c:v>Loreto</c:v>
                </c:pt>
                <c:pt idx="4">
                  <c:v>Ancash</c:v>
                </c:pt>
                <c:pt idx="5">
                  <c:v>Ica</c:v>
                </c:pt>
                <c:pt idx="6">
                  <c:v>Junín</c:v>
                </c:pt>
                <c:pt idx="7">
                  <c:v>Amazonas</c:v>
                </c:pt>
                <c:pt idx="8">
                  <c:v>Pasco</c:v>
                </c:pt>
                <c:pt idx="9">
                  <c:v>Huánuco</c:v>
                </c:pt>
                <c:pt idx="10">
                  <c:v>San Martín</c:v>
                </c:pt>
                <c:pt idx="11">
                  <c:v>Puno</c:v>
                </c:pt>
                <c:pt idx="12">
                  <c:v>Huancavelica</c:v>
                </c:pt>
                <c:pt idx="13">
                  <c:v>Lima</c:v>
                </c:pt>
                <c:pt idx="14">
                  <c:v>Tumbes</c:v>
                </c:pt>
                <c:pt idx="15">
                  <c:v>Ayacucho</c:v>
                </c:pt>
                <c:pt idx="16">
                  <c:v>Piura</c:v>
                </c:pt>
                <c:pt idx="17">
                  <c:v>Cajamarca</c:v>
                </c:pt>
                <c:pt idx="18">
                  <c:v>Lambayeque</c:v>
                </c:pt>
                <c:pt idx="19">
                  <c:v>Apurímac</c:v>
                </c:pt>
                <c:pt idx="20">
                  <c:v>Provincia Constitucional del Callao</c:v>
                </c:pt>
                <c:pt idx="21">
                  <c:v>Madre de Dios</c:v>
                </c:pt>
              </c:strCache>
            </c:strRef>
          </c:cat>
          <c:val>
            <c:numRef>
              <c:f>'UN Dpto_sem'!$J$7:$J$28</c:f>
              <c:numCache>
                <c:formatCode>#,##0.0</c:formatCode>
                <c:ptCount val="22"/>
                <c:pt idx="0">
                  <c:v>7.2997539071366191E-2</c:v>
                </c:pt>
                <c:pt idx="1">
                  <c:v>1.287588962341033</c:v>
                </c:pt>
                <c:pt idx="2">
                  <c:v>1.7399999778717756E-2</c:v>
                </c:pt>
                <c:pt idx="3">
                  <c:v>0.33881125226616859</c:v>
                </c:pt>
                <c:pt idx="4">
                  <c:v>2.5042203262419207</c:v>
                </c:pt>
                <c:pt idx="5">
                  <c:v>0.59727515556733124</c:v>
                </c:pt>
                <c:pt idx="6">
                  <c:v>4.8884462291316595</c:v>
                </c:pt>
                <c:pt idx="7">
                  <c:v>0.7771007320843637</c:v>
                </c:pt>
                <c:pt idx="8">
                  <c:v>3.0780278851598268</c:v>
                </c:pt>
                <c:pt idx="9">
                  <c:v>5.2483126790612005</c:v>
                </c:pt>
                <c:pt idx="10">
                  <c:v>1.0107571482658386</c:v>
                </c:pt>
                <c:pt idx="11">
                  <c:v>0.15093850251287222</c:v>
                </c:pt>
                <c:pt idx="12">
                  <c:v>0.25563147570937872</c:v>
                </c:pt>
                <c:pt idx="13">
                  <c:v>76.072307902206376</c:v>
                </c:pt>
                <c:pt idx="14">
                  <c:v>3.3563049975782633E-2</c:v>
                </c:pt>
                <c:pt idx="15">
                  <c:v>4.2849997989833355E-3</c:v>
                </c:pt>
                <c:pt idx="16">
                  <c:v>4.5631818939000368E-2</c:v>
                </c:pt>
                <c:pt idx="17">
                  <c:v>1.9000000320374966E-2</c:v>
                </c:pt>
                <c:pt idx="18">
                  <c:v>0.29590851068496704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317568"/>
        <c:axId val="309312864"/>
      </c:barChart>
      <c:lineChart>
        <c:grouping val="standard"/>
        <c:varyColors val="0"/>
        <c:ser>
          <c:idx val="1"/>
          <c:order val="1"/>
          <c:tx>
            <c:strRef>
              <c:f>'UN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'UN Dpto_sem'!$I$7:$I$28</c:f>
              <c:strCache>
                <c:ptCount val="22"/>
                <c:pt idx="0">
                  <c:v>La Libertad</c:v>
                </c:pt>
                <c:pt idx="1">
                  <c:v>Cusco</c:v>
                </c:pt>
                <c:pt idx="2">
                  <c:v>Arequipa</c:v>
                </c:pt>
                <c:pt idx="3">
                  <c:v>Loreto</c:v>
                </c:pt>
                <c:pt idx="4">
                  <c:v>Ancash</c:v>
                </c:pt>
                <c:pt idx="5">
                  <c:v>Ica</c:v>
                </c:pt>
                <c:pt idx="6">
                  <c:v>Junín</c:v>
                </c:pt>
                <c:pt idx="7">
                  <c:v>Amazonas</c:v>
                </c:pt>
                <c:pt idx="8">
                  <c:v>Pasco</c:v>
                </c:pt>
                <c:pt idx="9">
                  <c:v>Huánuco</c:v>
                </c:pt>
                <c:pt idx="10">
                  <c:v>San Martín</c:v>
                </c:pt>
                <c:pt idx="11">
                  <c:v>Puno</c:v>
                </c:pt>
                <c:pt idx="12">
                  <c:v>Huancavelica</c:v>
                </c:pt>
                <c:pt idx="13">
                  <c:v>Lima</c:v>
                </c:pt>
                <c:pt idx="14">
                  <c:v>Tumbes</c:v>
                </c:pt>
                <c:pt idx="15">
                  <c:v>Ayacucho</c:v>
                </c:pt>
                <c:pt idx="16">
                  <c:v>Piura</c:v>
                </c:pt>
                <c:pt idx="17">
                  <c:v>Cajamarca</c:v>
                </c:pt>
                <c:pt idx="18">
                  <c:v>Lambayeque</c:v>
                </c:pt>
                <c:pt idx="19">
                  <c:v>Apurímac</c:v>
                </c:pt>
                <c:pt idx="20">
                  <c:v>Provincia Constitucional del Callao</c:v>
                </c:pt>
                <c:pt idx="21">
                  <c:v>Madre de Dios</c:v>
                </c:pt>
              </c:strCache>
            </c:strRef>
          </c:cat>
          <c:val>
            <c:numRef>
              <c:f>'UN Dpto_sem'!$K$7:$K$28</c:f>
              <c:numCache>
                <c:formatCode>0%</c:formatCode>
                <c:ptCount val="22"/>
                <c:pt idx="0">
                  <c:v>0.60940976316842144</c:v>
                </c:pt>
                <c:pt idx="1">
                  <c:v>0.46961909769373061</c:v>
                </c:pt>
                <c:pt idx="2">
                  <c:v>0.3843095630956303</c:v>
                </c:pt>
                <c:pt idx="3">
                  <c:v>0.35688009128808429</c:v>
                </c:pt>
                <c:pt idx="4">
                  <c:v>0.3565101476499693</c:v>
                </c:pt>
                <c:pt idx="5">
                  <c:v>0.31208729170707367</c:v>
                </c:pt>
                <c:pt idx="6">
                  <c:v>0.25208232444538903</c:v>
                </c:pt>
                <c:pt idx="7">
                  <c:v>0.2349116722921365</c:v>
                </c:pt>
                <c:pt idx="8">
                  <c:v>0.22325794989549674</c:v>
                </c:pt>
                <c:pt idx="9">
                  <c:v>0.21944924861345885</c:v>
                </c:pt>
                <c:pt idx="10">
                  <c:v>0.21595455366912664</c:v>
                </c:pt>
                <c:pt idx="11">
                  <c:v>0.20314737888677281</c:v>
                </c:pt>
                <c:pt idx="12">
                  <c:v>0.17330148556499003</c:v>
                </c:pt>
                <c:pt idx="13">
                  <c:v>0.16192232175909654</c:v>
                </c:pt>
                <c:pt idx="14">
                  <c:v>0.13341753977430248</c:v>
                </c:pt>
                <c:pt idx="15">
                  <c:v>7.7909087254242462E-2</c:v>
                </c:pt>
                <c:pt idx="16">
                  <c:v>3.7922576321233199E-2</c:v>
                </c:pt>
                <c:pt idx="17">
                  <c:v>6.3405214779738515E-3</c:v>
                </c:pt>
                <c:pt idx="18">
                  <c:v>2.1136322191783359E-3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310120"/>
        <c:axId val="309308160"/>
      </c:lineChart>
      <c:catAx>
        <c:axId val="30931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9312864"/>
        <c:crosses val="autoZero"/>
        <c:auto val="1"/>
        <c:lblAlgn val="ctr"/>
        <c:lblOffset val="100"/>
        <c:noMultiLvlLbl val="0"/>
      </c:catAx>
      <c:valAx>
        <c:axId val="3093128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93175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93081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9310120"/>
        <c:crosses val="max"/>
        <c:crossBetween val="between"/>
      </c:valAx>
      <c:catAx>
        <c:axId val="309310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93081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'FA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'FA Dpto_sem'!$I$7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'FA Dpto_sem'!$J$7</c:f>
              <c:numCache>
                <c:formatCode>#,##0.0</c:formatCode>
                <c:ptCount val="1"/>
                <c:pt idx="0">
                  <c:v>3.2936035626626108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306984"/>
        <c:axId val="309316392"/>
      </c:barChart>
      <c:lineChart>
        <c:grouping val="standard"/>
        <c:varyColors val="0"/>
        <c:ser>
          <c:idx val="1"/>
          <c:order val="1"/>
          <c:tx>
            <c:strRef>
              <c:f>'FA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'FA Dpto_sem'!$I$7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'FA Dpto_sem'!$K$7</c:f>
              <c:numCache>
                <c:formatCode>0%</c:formatCode>
                <c:ptCount val="1"/>
                <c:pt idx="0">
                  <c:v>0.16457578771098547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316784"/>
        <c:axId val="309311296"/>
      </c:lineChart>
      <c:catAx>
        <c:axId val="309306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9316392"/>
        <c:crosses val="autoZero"/>
        <c:auto val="1"/>
        <c:lblAlgn val="ctr"/>
        <c:lblOffset val="100"/>
        <c:noMultiLvlLbl val="0"/>
      </c:catAx>
      <c:valAx>
        <c:axId val="3093163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93069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931129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9316784"/>
        <c:crosses val="max"/>
        <c:crossBetween val="between"/>
      </c:valAx>
      <c:catAx>
        <c:axId val="309316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931129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'CANCER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'CANCER Dpto_sem'!$I$7:$I$32</c:f>
              <c:strCache>
                <c:ptCount val="26"/>
                <c:pt idx="0">
                  <c:v>Embajadas en el Exterior</c:v>
                </c:pt>
                <c:pt idx="1">
                  <c:v>Apurímac</c:v>
                </c:pt>
                <c:pt idx="2">
                  <c:v>Loreto</c:v>
                </c:pt>
                <c:pt idx="3">
                  <c:v>Tacna</c:v>
                </c:pt>
                <c:pt idx="4">
                  <c:v>Puno</c:v>
                </c:pt>
                <c:pt idx="5">
                  <c:v>Pasco</c:v>
                </c:pt>
                <c:pt idx="6">
                  <c:v>Cusco</c:v>
                </c:pt>
                <c:pt idx="7">
                  <c:v>San Martín</c:v>
                </c:pt>
                <c:pt idx="8">
                  <c:v>Ancash</c:v>
                </c:pt>
                <c:pt idx="9">
                  <c:v>Provincia Constitucional del Callao</c:v>
                </c:pt>
                <c:pt idx="10">
                  <c:v>Ayacucho</c:v>
                </c:pt>
                <c:pt idx="11">
                  <c:v>Huánuco</c:v>
                </c:pt>
                <c:pt idx="12">
                  <c:v>Huancavelica</c:v>
                </c:pt>
                <c:pt idx="13">
                  <c:v>Arequipa</c:v>
                </c:pt>
                <c:pt idx="14">
                  <c:v>Ica</c:v>
                </c:pt>
                <c:pt idx="15">
                  <c:v>La Libertad</c:v>
                </c:pt>
                <c:pt idx="16">
                  <c:v>Lambayeque</c:v>
                </c:pt>
                <c:pt idx="17">
                  <c:v>Lima</c:v>
                </c:pt>
                <c:pt idx="18">
                  <c:v>Cajamarca</c:v>
                </c:pt>
                <c:pt idx="19">
                  <c:v>Piura</c:v>
                </c:pt>
                <c:pt idx="20">
                  <c:v>Tumbes</c:v>
                </c:pt>
                <c:pt idx="21">
                  <c:v>Madre de Dios</c:v>
                </c:pt>
                <c:pt idx="22">
                  <c:v>Ucayali</c:v>
                </c:pt>
                <c:pt idx="23">
                  <c:v>Moquegua</c:v>
                </c:pt>
                <c:pt idx="24">
                  <c:v>Amazonas</c:v>
                </c:pt>
                <c:pt idx="25">
                  <c:v>Junín</c:v>
                </c:pt>
              </c:strCache>
            </c:strRef>
          </c:cat>
          <c:val>
            <c:numRef>
              <c:f>'CANCER Dpto_sem'!$J$7:$J$32</c:f>
              <c:numCache>
                <c:formatCode>#,##0.0</c:formatCode>
                <c:ptCount val="26"/>
                <c:pt idx="0">
                  <c:v>6.0923857465386391</c:v>
                </c:pt>
                <c:pt idx="1">
                  <c:v>4.0417415529445861</c:v>
                </c:pt>
                <c:pt idx="2">
                  <c:v>3.5170209078005428</c:v>
                </c:pt>
                <c:pt idx="3">
                  <c:v>3.179656800417888</c:v>
                </c:pt>
                <c:pt idx="4">
                  <c:v>4.3556454057215888</c:v>
                </c:pt>
                <c:pt idx="5">
                  <c:v>0.69132495497069613</c:v>
                </c:pt>
                <c:pt idx="6">
                  <c:v>5.4574081262346521</c:v>
                </c:pt>
                <c:pt idx="7">
                  <c:v>4.1109715263983162</c:v>
                </c:pt>
                <c:pt idx="8">
                  <c:v>2.923672152654035</c:v>
                </c:pt>
                <c:pt idx="9">
                  <c:v>7.0558200261621096</c:v>
                </c:pt>
                <c:pt idx="10">
                  <c:v>5.3625946224055951</c:v>
                </c:pt>
                <c:pt idx="11">
                  <c:v>3.6872037337670918</c:v>
                </c:pt>
                <c:pt idx="12">
                  <c:v>1.840996013403128</c:v>
                </c:pt>
                <c:pt idx="13">
                  <c:v>8.7083582338200358</c:v>
                </c:pt>
                <c:pt idx="14">
                  <c:v>3.0754200082992611</c:v>
                </c:pt>
                <c:pt idx="15">
                  <c:v>10.263021414335981</c:v>
                </c:pt>
                <c:pt idx="16">
                  <c:v>8.1949867709045066</c:v>
                </c:pt>
                <c:pt idx="17">
                  <c:v>137.86882330667868</c:v>
                </c:pt>
                <c:pt idx="18">
                  <c:v>6.2561007194744889</c:v>
                </c:pt>
                <c:pt idx="19">
                  <c:v>4.446775239535782</c:v>
                </c:pt>
                <c:pt idx="20">
                  <c:v>1.7137923004629556</c:v>
                </c:pt>
                <c:pt idx="21">
                  <c:v>0.63193358579155756</c:v>
                </c:pt>
                <c:pt idx="22">
                  <c:v>1.6926408077451924</c:v>
                </c:pt>
                <c:pt idx="23">
                  <c:v>0.52473120531203676</c:v>
                </c:pt>
                <c:pt idx="24">
                  <c:v>0.83800156836150563</c:v>
                </c:pt>
                <c:pt idx="25">
                  <c:v>6.4483771422710561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264392"/>
        <c:axId val="297261256"/>
      </c:barChart>
      <c:lineChart>
        <c:grouping val="standard"/>
        <c:varyColors val="0"/>
        <c:ser>
          <c:idx val="1"/>
          <c:order val="1"/>
          <c:tx>
            <c:strRef>
              <c:f>'CANCER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'CANCER Dpto_sem'!$I$7:$I$32</c:f>
              <c:strCache>
                <c:ptCount val="26"/>
                <c:pt idx="0">
                  <c:v>Embajadas en el Exterior</c:v>
                </c:pt>
                <c:pt idx="1">
                  <c:v>Apurímac</c:v>
                </c:pt>
                <c:pt idx="2">
                  <c:v>Loreto</c:v>
                </c:pt>
                <c:pt idx="3">
                  <c:v>Tacna</c:v>
                </c:pt>
                <c:pt idx="4">
                  <c:v>Puno</c:v>
                </c:pt>
                <c:pt idx="5">
                  <c:v>Pasco</c:v>
                </c:pt>
                <c:pt idx="6">
                  <c:v>Cusco</c:v>
                </c:pt>
                <c:pt idx="7">
                  <c:v>San Martín</c:v>
                </c:pt>
                <c:pt idx="8">
                  <c:v>Ancash</c:v>
                </c:pt>
                <c:pt idx="9">
                  <c:v>Provincia Constitucional del Callao</c:v>
                </c:pt>
                <c:pt idx="10">
                  <c:v>Ayacucho</c:v>
                </c:pt>
                <c:pt idx="11">
                  <c:v>Huánuco</c:v>
                </c:pt>
                <c:pt idx="12">
                  <c:v>Huancavelica</c:v>
                </c:pt>
                <c:pt idx="13">
                  <c:v>Arequipa</c:v>
                </c:pt>
                <c:pt idx="14">
                  <c:v>Ica</c:v>
                </c:pt>
                <c:pt idx="15">
                  <c:v>La Libertad</c:v>
                </c:pt>
                <c:pt idx="16">
                  <c:v>Lambayeque</c:v>
                </c:pt>
                <c:pt idx="17">
                  <c:v>Lima</c:v>
                </c:pt>
                <c:pt idx="18">
                  <c:v>Cajamarca</c:v>
                </c:pt>
                <c:pt idx="19">
                  <c:v>Piura</c:v>
                </c:pt>
                <c:pt idx="20">
                  <c:v>Tumbes</c:v>
                </c:pt>
                <c:pt idx="21">
                  <c:v>Madre de Dios</c:v>
                </c:pt>
                <c:pt idx="22">
                  <c:v>Ucayali</c:v>
                </c:pt>
                <c:pt idx="23">
                  <c:v>Moquegua</c:v>
                </c:pt>
                <c:pt idx="24">
                  <c:v>Amazonas</c:v>
                </c:pt>
                <c:pt idx="25">
                  <c:v>Junín</c:v>
                </c:pt>
              </c:strCache>
            </c:strRef>
          </c:cat>
          <c:val>
            <c:numRef>
              <c:f>'CANCER Dpto_sem'!$K$7:$K$32</c:f>
              <c:numCache>
                <c:formatCode>0%</c:formatCode>
                <c:ptCount val="26"/>
                <c:pt idx="0">
                  <c:v>0.74161725459995609</c:v>
                </c:pt>
                <c:pt idx="1">
                  <c:v>0.53776333267267329</c:v>
                </c:pt>
                <c:pt idx="2">
                  <c:v>0.53324480457847057</c:v>
                </c:pt>
                <c:pt idx="3">
                  <c:v>0.51649641839586646</c:v>
                </c:pt>
                <c:pt idx="4">
                  <c:v>0.49428865218113377</c:v>
                </c:pt>
                <c:pt idx="5">
                  <c:v>0.48546703007195458</c:v>
                </c:pt>
                <c:pt idx="6">
                  <c:v>0.48074144450676187</c:v>
                </c:pt>
                <c:pt idx="7">
                  <c:v>0.47894480963394276</c:v>
                </c:pt>
                <c:pt idx="8">
                  <c:v>0.47755526887204708</c:v>
                </c:pt>
                <c:pt idx="9">
                  <c:v>0.47064776793552321</c:v>
                </c:pt>
                <c:pt idx="10">
                  <c:v>0.46324228654997873</c:v>
                </c:pt>
                <c:pt idx="11">
                  <c:v>0.45662706525233931</c:v>
                </c:pt>
                <c:pt idx="12">
                  <c:v>0.44496361330647771</c:v>
                </c:pt>
                <c:pt idx="13">
                  <c:v>0.44377069687886478</c:v>
                </c:pt>
                <c:pt idx="14">
                  <c:v>0.43954652544108874</c:v>
                </c:pt>
                <c:pt idx="15">
                  <c:v>0.42871878576532874</c:v>
                </c:pt>
                <c:pt idx="16">
                  <c:v>0.42023254362500351</c:v>
                </c:pt>
                <c:pt idx="17">
                  <c:v>0.41524127106705572</c:v>
                </c:pt>
                <c:pt idx="18">
                  <c:v>0.41212010969981694</c:v>
                </c:pt>
                <c:pt idx="19">
                  <c:v>0.40020383253334557</c:v>
                </c:pt>
                <c:pt idx="20">
                  <c:v>0.36564006937825461</c:v>
                </c:pt>
                <c:pt idx="21">
                  <c:v>0.34985961835359231</c:v>
                </c:pt>
                <c:pt idx="22">
                  <c:v>0.3425417922370379</c:v>
                </c:pt>
                <c:pt idx="23">
                  <c:v>0.30075950890448355</c:v>
                </c:pt>
                <c:pt idx="24">
                  <c:v>0.29801947875904133</c:v>
                </c:pt>
                <c:pt idx="25">
                  <c:v>0.1298849461974026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261648"/>
        <c:axId val="297265568"/>
      </c:lineChart>
      <c:catAx>
        <c:axId val="297264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7261256"/>
        <c:crosses val="autoZero"/>
        <c:auto val="1"/>
        <c:lblAlgn val="ctr"/>
        <c:lblOffset val="100"/>
        <c:noMultiLvlLbl val="0"/>
      </c:catAx>
      <c:valAx>
        <c:axId val="29726125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72643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72655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7261648"/>
        <c:crosses val="max"/>
        <c:crossBetween val="between"/>
      </c:valAx>
      <c:catAx>
        <c:axId val="297261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726556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'AHR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'AHR Dpto_sem'!$I$7:$I$28</c:f>
              <c:strCache>
                <c:ptCount val="22"/>
                <c:pt idx="0">
                  <c:v>Ucayali</c:v>
                </c:pt>
                <c:pt idx="1">
                  <c:v>Huánuco</c:v>
                </c:pt>
                <c:pt idx="2">
                  <c:v>Junín</c:v>
                </c:pt>
                <c:pt idx="3">
                  <c:v>Amazonas</c:v>
                </c:pt>
                <c:pt idx="4">
                  <c:v>Puno</c:v>
                </c:pt>
                <c:pt idx="5">
                  <c:v>Cajamarca</c:v>
                </c:pt>
                <c:pt idx="6">
                  <c:v>Arequipa</c:v>
                </c:pt>
                <c:pt idx="7">
                  <c:v>Ancash</c:v>
                </c:pt>
                <c:pt idx="8">
                  <c:v>Huancavelica</c:v>
                </c:pt>
                <c:pt idx="9">
                  <c:v>Cusco</c:v>
                </c:pt>
                <c:pt idx="10">
                  <c:v>Apurímac</c:v>
                </c:pt>
                <c:pt idx="11">
                  <c:v>Ayacucho</c:v>
                </c:pt>
                <c:pt idx="12">
                  <c:v>San Martín</c:v>
                </c:pt>
                <c:pt idx="13">
                  <c:v>La Libertad</c:v>
                </c:pt>
                <c:pt idx="14">
                  <c:v>Lima</c:v>
                </c:pt>
                <c:pt idx="15">
                  <c:v>Piura</c:v>
                </c:pt>
                <c:pt idx="16">
                  <c:v>Loreto</c:v>
                </c:pt>
                <c:pt idx="17">
                  <c:v>Ica</c:v>
                </c:pt>
                <c:pt idx="18">
                  <c:v>Lambayeque</c:v>
                </c:pt>
                <c:pt idx="19">
                  <c:v>Moquegua</c:v>
                </c:pt>
                <c:pt idx="20">
                  <c:v>Pasco</c:v>
                </c:pt>
                <c:pt idx="21">
                  <c:v>Tacna</c:v>
                </c:pt>
              </c:strCache>
            </c:strRef>
          </c:cat>
          <c:val>
            <c:numRef>
              <c:f>'AHR Dpto_sem'!$J$7:$J$28</c:f>
              <c:numCache>
                <c:formatCode>#,##0.0</c:formatCode>
                <c:ptCount val="22"/>
                <c:pt idx="0">
                  <c:v>1.1330585479736328</c:v>
                </c:pt>
                <c:pt idx="1">
                  <c:v>6.6339754883083515</c:v>
                </c:pt>
                <c:pt idx="2">
                  <c:v>5.6673886508215219</c:v>
                </c:pt>
                <c:pt idx="3">
                  <c:v>6.6505189994350076</c:v>
                </c:pt>
                <c:pt idx="4">
                  <c:v>24.376685595139861</c:v>
                </c:pt>
                <c:pt idx="5">
                  <c:v>4.2342081153765321</c:v>
                </c:pt>
                <c:pt idx="6">
                  <c:v>3.5996556114405394</c:v>
                </c:pt>
                <c:pt idx="7">
                  <c:v>1.1315969307906926</c:v>
                </c:pt>
                <c:pt idx="8">
                  <c:v>16.793261583661661</c:v>
                </c:pt>
                <c:pt idx="9">
                  <c:v>18.789367333054543</c:v>
                </c:pt>
                <c:pt idx="10">
                  <c:v>13.3197165671736</c:v>
                </c:pt>
                <c:pt idx="11">
                  <c:v>21.522533199749887</c:v>
                </c:pt>
                <c:pt idx="12">
                  <c:v>1.7054606676101685</c:v>
                </c:pt>
                <c:pt idx="13">
                  <c:v>1.1391627378761768</c:v>
                </c:pt>
                <c:pt idx="14">
                  <c:v>20.817086010894855</c:v>
                </c:pt>
                <c:pt idx="15">
                  <c:v>1.0723323542624712</c:v>
                </c:pt>
                <c:pt idx="16">
                  <c:v>3.3491187475156039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312472"/>
        <c:axId val="309306200"/>
      </c:barChart>
      <c:lineChart>
        <c:grouping val="standard"/>
        <c:varyColors val="0"/>
        <c:ser>
          <c:idx val="1"/>
          <c:order val="1"/>
          <c:tx>
            <c:strRef>
              <c:f>'AHR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'AHR Dpto_sem'!$I$7:$I$28</c:f>
              <c:strCache>
                <c:ptCount val="22"/>
                <c:pt idx="0">
                  <c:v>Ucayali</c:v>
                </c:pt>
                <c:pt idx="1">
                  <c:v>Huánuco</c:v>
                </c:pt>
                <c:pt idx="2">
                  <c:v>Junín</c:v>
                </c:pt>
                <c:pt idx="3">
                  <c:v>Amazonas</c:v>
                </c:pt>
                <c:pt idx="4">
                  <c:v>Puno</c:v>
                </c:pt>
                <c:pt idx="5">
                  <c:v>Cajamarca</c:v>
                </c:pt>
                <c:pt idx="6">
                  <c:v>Arequipa</c:v>
                </c:pt>
                <c:pt idx="7">
                  <c:v>Ancash</c:v>
                </c:pt>
                <c:pt idx="8">
                  <c:v>Huancavelica</c:v>
                </c:pt>
                <c:pt idx="9">
                  <c:v>Cusco</c:v>
                </c:pt>
                <c:pt idx="10">
                  <c:v>Apurímac</c:v>
                </c:pt>
                <c:pt idx="11">
                  <c:v>Ayacucho</c:v>
                </c:pt>
                <c:pt idx="12">
                  <c:v>San Martín</c:v>
                </c:pt>
                <c:pt idx="13">
                  <c:v>La Libertad</c:v>
                </c:pt>
                <c:pt idx="14">
                  <c:v>Lima</c:v>
                </c:pt>
                <c:pt idx="15">
                  <c:v>Piura</c:v>
                </c:pt>
                <c:pt idx="16">
                  <c:v>Loreto</c:v>
                </c:pt>
                <c:pt idx="17">
                  <c:v>Ica</c:v>
                </c:pt>
                <c:pt idx="18">
                  <c:v>Lambayeque</c:v>
                </c:pt>
                <c:pt idx="19">
                  <c:v>Moquegua</c:v>
                </c:pt>
                <c:pt idx="20">
                  <c:v>Pasco</c:v>
                </c:pt>
                <c:pt idx="21">
                  <c:v>Tacna</c:v>
                </c:pt>
              </c:strCache>
            </c:strRef>
          </c:cat>
          <c:val>
            <c:numRef>
              <c:f>'AHR Dpto_sem'!$K$7:$K$28</c:f>
              <c:numCache>
                <c:formatCode>0%</c:formatCode>
                <c:ptCount val="22"/>
                <c:pt idx="0">
                  <c:v>0.99999960105663765</c:v>
                </c:pt>
                <c:pt idx="1">
                  <c:v>0.95629379407265069</c:v>
                </c:pt>
                <c:pt idx="2">
                  <c:v>0.9318236399006784</c:v>
                </c:pt>
                <c:pt idx="3">
                  <c:v>0.83648887228780311</c:v>
                </c:pt>
                <c:pt idx="4">
                  <c:v>0.81582372368275635</c:v>
                </c:pt>
                <c:pt idx="5">
                  <c:v>0.80408748728867996</c:v>
                </c:pt>
                <c:pt idx="6">
                  <c:v>0.74629751497310148</c:v>
                </c:pt>
                <c:pt idx="7">
                  <c:v>0.74485389264931512</c:v>
                </c:pt>
                <c:pt idx="8">
                  <c:v>0.65527652229379119</c:v>
                </c:pt>
                <c:pt idx="9">
                  <c:v>0.65179284739775667</c:v>
                </c:pt>
                <c:pt idx="10">
                  <c:v>0.59081776761558658</c:v>
                </c:pt>
                <c:pt idx="11">
                  <c:v>0.51397792604632364</c:v>
                </c:pt>
                <c:pt idx="12">
                  <c:v>0.45468826744182783</c:v>
                </c:pt>
                <c:pt idx="13">
                  <c:v>0.36850783343372634</c:v>
                </c:pt>
                <c:pt idx="14">
                  <c:v>0.22654734051960601</c:v>
                </c:pt>
                <c:pt idx="15">
                  <c:v>0.21890735683771831</c:v>
                </c:pt>
                <c:pt idx="16">
                  <c:v>0.15962614715682041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308552"/>
        <c:axId val="309313256"/>
      </c:lineChart>
      <c:catAx>
        <c:axId val="309312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9306200"/>
        <c:crosses val="autoZero"/>
        <c:auto val="1"/>
        <c:lblAlgn val="ctr"/>
        <c:lblOffset val="100"/>
        <c:noMultiLvlLbl val="0"/>
      </c:catAx>
      <c:valAx>
        <c:axId val="3093062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93124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93132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9308552"/>
        <c:crosses val="max"/>
        <c:crossBetween val="between"/>
      </c:valAx>
      <c:catAx>
        <c:axId val="309308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93132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'SRAO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'SRAO Dpto_sem'!$I$7:$I$22</c:f>
              <c:strCache>
                <c:ptCount val="16"/>
                <c:pt idx="0">
                  <c:v>Piura</c:v>
                </c:pt>
                <c:pt idx="1">
                  <c:v>San Martín</c:v>
                </c:pt>
                <c:pt idx="2">
                  <c:v>Lambayeque</c:v>
                </c:pt>
                <c:pt idx="3">
                  <c:v>Cusco</c:v>
                </c:pt>
                <c:pt idx="4">
                  <c:v>La Libertad</c:v>
                </c:pt>
                <c:pt idx="5">
                  <c:v>Arequipa</c:v>
                </c:pt>
                <c:pt idx="6">
                  <c:v>Ancash</c:v>
                </c:pt>
                <c:pt idx="7">
                  <c:v>Junín</c:v>
                </c:pt>
                <c:pt idx="8">
                  <c:v>Ica</c:v>
                </c:pt>
                <c:pt idx="9">
                  <c:v>Loreto</c:v>
                </c:pt>
                <c:pt idx="10">
                  <c:v>Lima</c:v>
                </c:pt>
                <c:pt idx="11">
                  <c:v>Tacna</c:v>
                </c:pt>
                <c:pt idx="12">
                  <c:v>Ucayali</c:v>
                </c:pt>
                <c:pt idx="13">
                  <c:v>Puno</c:v>
                </c:pt>
                <c:pt idx="14">
                  <c:v>Amazonas</c:v>
                </c:pt>
                <c:pt idx="15">
                  <c:v>Cajamarca</c:v>
                </c:pt>
              </c:strCache>
            </c:strRef>
          </c:cat>
          <c:val>
            <c:numRef>
              <c:f>'SRAO Dpto_sem'!$J$7:$J$22</c:f>
              <c:numCache>
                <c:formatCode>#,##0.0</c:formatCode>
                <c:ptCount val="16"/>
                <c:pt idx="0">
                  <c:v>9.2653870154172182</c:v>
                </c:pt>
                <c:pt idx="1">
                  <c:v>5.948378945922741</c:v>
                </c:pt>
                <c:pt idx="2">
                  <c:v>10.545807138087184</c:v>
                </c:pt>
                <c:pt idx="3">
                  <c:v>8.5808345262194052</c:v>
                </c:pt>
                <c:pt idx="4">
                  <c:v>10.897390114179871</c:v>
                </c:pt>
                <c:pt idx="5">
                  <c:v>11.036588661872884</c:v>
                </c:pt>
                <c:pt idx="6">
                  <c:v>5.92939414061766</c:v>
                </c:pt>
                <c:pt idx="7">
                  <c:v>8.2043654749868438</c:v>
                </c:pt>
                <c:pt idx="8">
                  <c:v>6.908788921561154</c:v>
                </c:pt>
                <c:pt idx="9">
                  <c:v>3.5640245119575411</c:v>
                </c:pt>
                <c:pt idx="10">
                  <c:v>121.26981730365515</c:v>
                </c:pt>
                <c:pt idx="11">
                  <c:v>7.8683190101619402</c:v>
                </c:pt>
                <c:pt idx="12">
                  <c:v>3.0721159754284599</c:v>
                </c:pt>
                <c:pt idx="13">
                  <c:v>4.6000000089406967E-2</c:v>
                </c:pt>
                <c:pt idx="14">
                  <c:v>8.2882478833198547E-2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309336"/>
        <c:axId val="309309728"/>
      </c:barChart>
      <c:lineChart>
        <c:grouping val="standard"/>
        <c:varyColors val="0"/>
        <c:ser>
          <c:idx val="1"/>
          <c:order val="1"/>
          <c:tx>
            <c:strRef>
              <c:f>'SRAO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'SRAO Dpto_sem'!$I$7:$I$22</c:f>
              <c:strCache>
                <c:ptCount val="16"/>
                <c:pt idx="0">
                  <c:v>Piura</c:v>
                </c:pt>
                <c:pt idx="1">
                  <c:v>San Martín</c:v>
                </c:pt>
                <c:pt idx="2">
                  <c:v>Lambayeque</c:v>
                </c:pt>
                <c:pt idx="3">
                  <c:v>Cusco</c:v>
                </c:pt>
                <c:pt idx="4">
                  <c:v>La Libertad</c:v>
                </c:pt>
                <c:pt idx="5">
                  <c:v>Arequipa</c:v>
                </c:pt>
                <c:pt idx="6">
                  <c:v>Ancash</c:v>
                </c:pt>
                <c:pt idx="7">
                  <c:v>Junín</c:v>
                </c:pt>
                <c:pt idx="8">
                  <c:v>Ica</c:v>
                </c:pt>
                <c:pt idx="9">
                  <c:v>Loreto</c:v>
                </c:pt>
                <c:pt idx="10">
                  <c:v>Lima</c:v>
                </c:pt>
                <c:pt idx="11">
                  <c:v>Tacna</c:v>
                </c:pt>
                <c:pt idx="12">
                  <c:v>Ucayali</c:v>
                </c:pt>
                <c:pt idx="13">
                  <c:v>Puno</c:v>
                </c:pt>
                <c:pt idx="14">
                  <c:v>Amazonas</c:v>
                </c:pt>
                <c:pt idx="15">
                  <c:v>Cajamarca</c:v>
                </c:pt>
              </c:strCache>
            </c:strRef>
          </c:cat>
          <c:val>
            <c:numRef>
              <c:f>'SRAO Dpto_sem'!$K$7:$K$22</c:f>
              <c:numCache>
                <c:formatCode>0%</c:formatCode>
                <c:ptCount val="16"/>
                <c:pt idx="0">
                  <c:v>0.44971943898992611</c:v>
                </c:pt>
                <c:pt idx="1">
                  <c:v>0.42331175842328134</c:v>
                </c:pt>
                <c:pt idx="2">
                  <c:v>0.41428310282454955</c:v>
                </c:pt>
                <c:pt idx="3">
                  <c:v>0.40270777870437779</c:v>
                </c:pt>
                <c:pt idx="4">
                  <c:v>0.40175163318634571</c:v>
                </c:pt>
                <c:pt idx="5">
                  <c:v>0.37068436257153115</c:v>
                </c:pt>
                <c:pt idx="6">
                  <c:v>0.35954172002188395</c:v>
                </c:pt>
                <c:pt idx="7">
                  <c:v>0.35761436317323902</c:v>
                </c:pt>
                <c:pt idx="8">
                  <c:v>0.35146953865892111</c:v>
                </c:pt>
                <c:pt idx="9">
                  <c:v>0.34598656039375603</c:v>
                </c:pt>
                <c:pt idx="10">
                  <c:v>0.33493550227783309</c:v>
                </c:pt>
                <c:pt idx="11">
                  <c:v>0.32403450795316141</c:v>
                </c:pt>
                <c:pt idx="12">
                  <c:v>0.31214409858874531</c:v>
                </c:pt>
                <c:pt idx="13">
                  <c:v>0.19166666703919572</c:v>
                </c:pt>
                <c:pt idx="14">
                  <c:v>0.13807510080146893</c:v>
                </c:pt>
                <c:pt idx="1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310904"/>
        <c:axId val="309310512"/>
      </c:lineChart>
      <c:catAx>
        <c:axId val="309309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9309728"/>
        <c:crosses val="autoZero"/>
        <c:auto val="1"/>
        <c:lblAlgn val="ctr"/>
        <c:lblOffset val="100"/>
        <c:noMultiLvlLbl val="0"/>
      </c:catAx>
      <c:valAx>
        <c:axId val="30930972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93093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93105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9310904"/>
        <c:crosses val="max"/>
        <c:crossBetween val="between"/>
      </c:valAx>
      <c:catAx>
        <c:axId val="309310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93105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'PC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'PC Dpto_sem'!$I$7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'PC Dpto_sem'!$J$7</c:f>
              <c:numCache>
                <c:formatCode>#,##0.0</c:formatCode>
                <c:ptCount val="1"/>
                <c:pt idx="0">
                  <c:v>10.528500024287496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317960"/>
        <c:axId val="309321096"/>
      </c:barChart>
      <c:lineChart>
        <c:grouping val="standard"/>
        <c:varyColors val="0"/>
        <c:ser>
          <c:idx val="1"/>
          <c:order val="1"/>
          <c:tx>
            <c:strRef>
              <c:f>'PC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'PC Dpto_sem'!$I$7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'PC Dpto_sem'!$K$7</c:f>
              <c:numCache>
                <c:formatCode>0%</c:formatCode>
                <c:ptCount val="1"/>
                <c:pt idx="0">
                  <c:v>0.33884416066087364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320704"/>
        <c:axId val="309319136"/>
      </c:lineChart>
      <c:catAx>
        <c:axId val="309317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9321096"/>
        <c:crosses val="autoZero"/>
        <c:auto val="1"/>
        <c:lblAlgn val="ctr"/>
        <c:lblOffset val="100"/>
        <c:noMultiLvlLbl val="0"/>
      </c:catAx>
      <c:valAx>
        <c:axId val="3093210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93179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931913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9320704"/>
        <c:crosses val="max"/>
        <c:crossBetween val="between"/>
      </c:valAx>
      <c:catAx>
        <c:axId val="309320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931913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'AEQW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'AEQW Dpto_sem'!$I$7:$I$30</c:f>
              <c:strCache>
                <c:ptCount val="24"/>
                <c:pt idx="0">
                  <c:v>La Libertad</c:v>
                </c:pt>
                <c:pt idx="1">
                  <c:v>Arequipa</c:v>
                </c:pt>
                <c:pt idx="2">
                  <c:v>Pasco</c:v>
                </c:pt>
                <c:pt idx="3">
                  <c:v>Huánuco</c:v>
                </c:pt>
                <c:pt idx="4">
                  <c:v>Cajamarca</c:v>
                </c:pt>
                <c:pt idx="5">
                  <c:v>Apurímac</c:v>
                </c:pt>
                <c:pt idx="6">
                  <c:v>Tacna</c:v>
                </c:pt>
                <c:pt idx="7">
                  <c:v>Amazonas</c:v>
                </c:pt>
                <c:pt idx="8">
                  <c:v>San Martín</c:v>
                </c:pt>
                <c:pt idx="9">
                  <c:v>Tumbes</c:v>
                </c:pt>
                <c:pt idx="10">
                  <c:v>Piura</c:v>
                </c:pt>
                <c:pt idx="11">
                  <c:v>Madre de Dios</c:v>
                </c:pt>
                <c:pt idx="12">
                  <c:v>Lima</c:v>
                </c:pt>
                <c:pt idx="13">
                  <c:v>Huancavelica</c:v>
                </c:pt>
                <c:pt idx="14">
                  <c:v>Loreto</c:v>
                </c:pt>
                <c:pt idx="15">
                  <c:v>Junín</c:v>
                </c:pt>
                <c:pt idx="16">
                  <c:v>Lambayeque</c:v>
                </c:pt>
                <c:pt idx="17">
                  <c:v>Puno</c:v>
                </c:pt>
                <c:pt idx="18">
                  <c:v>Ayacucho</c:v>
                </c:pt>
                <c:pt idx="19">
                  <c:v>Ancash</c:v>
                </c:pt>
                <c:pt idx="20">
                  <c:v>Ica</c:v>
                </c:pt>
                <c:pt idx="21">
                  <c:v>Cusco</c:v>
                </c:pt>
                <c:pt idx="22">
                  <c:v>Moquegua</c:v>
                </c:pt>
                <c:pt idx="23">
                  <c:v>Ucayali</c:v>
                </c:pt>
              </c:strCache>
            </c:strRef>
          </c:cat>
          <c:val>
            <c:numRef>
              <c:f>'AEQW Dpto_sem'!$J$7:$J$30</c:f>
              <c:numCache>
                <c:formatCode>#,##0.0</c:formatCode>
                <c:ptCount val="24"/>
                <c:pt idx="0">
                  <c:v>22.268537437004852</c:v>
                </c:pt>
                <c:pt idx="1">
                  <c:v>7.7866455595940351</c:v>
                </c:pt>
                <c:pt idx="2">
                  <c:v>5.8354001968655211</c:v>
                </c:pt>
                <c:pt idx="3">
                  <c:v>17.696502652019262</c:v>
                </c:pt>
                <c:pt idx="4">
                  <c:v>23.788844011025503</c:v>
                </c:pt>
                <c:pt idx="5">
                  <c:v>11.013800132059259</c:v>
                </c:pt>
                <c:pt idx="6">
                  <c:v>1.7300121435746405</c:v>
                </c:pt>
                <c:pt idx="7">
                  <c:v>9.4240302839825745</c:v>
                </c:pt>
                <c:pt idx="8">
                  <c:v>8.2875414995469328</c:v>
                </c:pt>
                <c:pt idx="9">
                  <c:v>1.9644153967201419</c:v>
                </c:pt>
                <c:pt idx="10">
                  <c:v>11.755193163058721</c:v>
                </c:pt>
                <c:pt idx="11">
                  <c:v>1.2902383367763832</c:v>
                </c:pt>
                <c:pt idx="12">
                  <c:v>34.173792726036481</c:v>
                </c:pt>
                <c:pt idx="13">
                  <c:v>6.920280878781341</c:v>
                </c:pt>
                <c:pt idx="14">
                  <c:v>12.207101803200203</c:v>
                </c:pt>
                <c:pt idx="15">
                  <c:v>6.0316276890553127</c:v>
                </c:pt>
                <c:pt idx="16">
                  <c:v>3.6182649002003018</c:v>
                </c:pt>
                <c:pt idx="17">
                  <c:v>8.0758643048029626</c:v>
                </c:pt>
                <c:pt idx="18">
                  <c:v>5.3677596081688534</c:v>
                </c:pt>
                <c:pt idx="19">
                  <c:v>5.3184175942542424</c:v>
                </c:pt>
                <c:pt idx="20">
                  <c:v>1.9090540755787515</c:v>
                </c:pt>
                <c:pt idx="21">
                  <c:v>4.3898728807107545</c:v>
                </c:pt>
                <c:pt idx="22">
                  <c:v>0.35120618597466091</c:v>
                </c:pt>
                <c:pt idx="23">
                  <c:v>2.1291385861695744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014440"/>
        <c:axId val="310009736"/>
      </c:barChart>
      <c:lineChart>
        <c:grouping val="standard"/>
        <c:varyColors val="0"/>
        <c:ser>
          <c:idx val="1"/>
          <c:order val="1"/>
          <c:tx>
            <c:strRef>
              <c:f>'AEQW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'AEQW Dpto_sem'!$I$7:$I$30</c:f>
              <c:strCache>
                <c:ptCount val="24"/>
                <c:pt idx="0">
                  <c:v>La Libertad</c:v>
                </c:pt>
                <c:pt idx="1">
                  <c:v>Arequipa</c:v>
                </c:pt>
                <c:pt idx="2">
                  <c:v>Pasco</c:v>
                </c:pt>
                <c:pt idx="3">
                  <c:v>Huánuco</c:v>
                </c:pt>
                <c:pt idx="4">
                  <c:v>Cajamarca</c:v>
                </c:pt>
                <c:pt idx="5">
                  <c:v>Apurímac</c:v>
                </c:pt>
                <c:pt idx="6">
                  <c:v>Tacna</c:v>
                </c:pt>
                <c:pt idx="7">
                  <c:v>Amazonas</c:v>
                </c:pt>
                <c:pt idx="8">
                  <c:v>San Martín</c:v>
                </c:pt>
                <c:pt idx="9">
                  <c:v>Tumbes</c:v>
                </c:pt>
                <c:pt idx="10">
                  <c:v>Piura</c:v>
                </c:pt>
                <c:pt idx="11">
                  <c:v>Madre de Dios</c:v>
                </c:pt>
                <c:pt idx="12">
                  <c:v>Lima</c:v>
                </c:pt>
                <c:pt idx="13">
                  <c:v>Huancavelica</c:v>
                </c:pt>
                <c:pt idx="14">
                  <c:v>Loreto</c:v>
                </c:pt>
                <c:pt idx="15">
                  <c:v>Junín</c:v>
                </c:pt>
                <c:pt idx="16">
                  <c:v>Lambayeque</c:v>
                </c:pt>
                <c:pt idx="17">
                  <c:v>Puno</c:v>
                </c:pt>
                <c:pt idx="18">
                  <c:v>Ayacucho</c:v>
                </c:pt>
                <c:pt idx="19">
                  <c:v>Ancash</c:v>
                </c:pt>
                <c:pt idx="20">
                  <c:v>Ica</c:v>
                </c:pt>
                <c:pt idx="21">
                  <c:v>Cusco</c:v>
                </c:pt>
                <c:pt idx="22">
                  <c:v>Moquegua</c:v>
                </c:pt>
                <c:pt idx="23">
                  <c:v>Ucayali</c:v>
                </c:pt>
              </c:strCache>
            </c:strRef>
          </c:cat>
          <c:val>
            <c:numRef>
              <c:f>'AEQW Dpto_sem'!$K$7:$K$30</c:f>
              <c:numCache>
                <c:formatCode>0%</c:formatCode>
                <c:ptCount val="24"/>
                <c:pt idx="0">
                  <c:v>0.27620409031175586</c:v>
                </c:pt>
                <c:pt idx="1">
                  <c:v>0.25925302960939661</c:v>
                </c:pt>
                <c:pt idx="2">
                  <c:v>0.24007401905697084</c:v>
                </c:pt>
                <c:pt idx="3">
                  <c:v>0.23054356856585079</c:v>
                </c:pt>
                <c:pt idx="4">
                  <c:v>0.22905137246111321</c:v>
                </c:pt>
                <c:pt idx="5">
                  <c:v>0.22890112522426564</c:v>
                </c:pt>
                <c:pt idx="6">
                  <c:v>0.21054898297335678</c:v>
                </c:pt>
                <c:pt idx="7">
                  <c:v>0.19504143280118988</c:v>
                </c:pt>
                <c:pt idx="8">
                  <c:v>0.1645761806675187</c:v>
                </c:pt>
                <c:pt idx="9">
                  <c:v>0.15336496975430897</c:v>
                </c:pt>
                <c:pt idx="10">
                  <c:v>0.14716005494342524</c:v>
                </c:pt>
                <c:pt idx="11">
                  <c:v>0.14179555811042574</c:v>
                </c:pt>
                <c:pt idx="12">
                  <c:v>0.14033060070553152</c:v>
                </c:pt>
                <c:pt idx="13">
                  <c:v>0.1353827244135587</c:v>
                </c:pt>
                <c:pt idx="14">
                  <c:v>0.10986503663244539</c:v>
                </c:pt>
                <c:pt idx="15">
                  <c:v>0.10251427685344806</c:v>
                </c:pt>
                <c:pt idx="16">
                  <c:v>9.5949681820690955E-2</c:v>
                </c:pt>
                <c:pt idx="17">
                  <c:v>9.5818781864675753E-2</c:v>
                </c:pt>
                <c:pt idx="18">
                  <c:v>9.4719721500410164E-2</c:v>
                </c:pt>
                <c:pt idx="19">
                  <c:v>9.3358642122391103E-2</c:v>
                </c:pt>
                <c:pt idx="20">
                  <c:v>6.3571750579180908E-2</c:v>
                </c:pt>
                <c:pt idx="21">
                  <c:v>5.7542362442057876E-2</c:v>
                </c:pt>
                <c:pt idx="22">
                  <c:v>5.290198678327105E-2</c:v>
                </c:pt>
                <c:pt idx="23">
                  <c:v>4.8490289367966788E-2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016792"/>
        <c:axId val="310016400"/>
      </c:lineChart>
      <c:catAx>
        <c:axId val="310014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0009736"/>
        <c:crosses val="autoZero"/>
        <c:auto val="1"/>
        <c:lblAlgn val="ctr"/>
        <c:lblOffset val="100"/>
        <c:noMultiLvlLbl val="0"/>
      </c:catAx>
      <c:valAx>
        <c:axId val="3100097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100144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100164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0016792"/>
        <c:crosses val="max"/>
        <c:crossBetween val="between"/>
      </c:valAx>
      <c:catAx>
        <c:axId val="310016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001640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'PROE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'PROE Dpto_sem'!$I$7:$I$30</c:f>
              <c:strCache>
                <c:ptCount val="24"/>
                <c:pt idx="0">
                  <c:v>Huancavelica</c:v>
                </c:pt>
                <c:pt idx="1">
                  <c:v>Tumbes</c:v>
                </c:pt>
                <c:pt idx="2">
                  <c:v>Lima</c:v>
                </c:pt>
                <c:pt idx="3">
                  <c:v>La Libertad</c:v>
                </c:pt>
                <c:pt idx="4">
                  <c:v>Huánuco</c:v>
                </c:pt>
                <c:pt idx="5">
                  <c:v>Junín</c:v>
                </c:pt>
                <c:pt idx="6">
                  <c:v>Ancash</c:v>
                </c:pt>
                <c:pt idx="7">
                  <c:v>Cusco</c:v>
                </c:pt>
                <c:pt idx="8">
                  <c:v>Puno</c:v>
                </c:pt>
                <c:pt idx="9">
                  <c:v>Piura</c:v>
                </c:pt>
                <c:pt idx="10">
                  <c:v>Loreto</c:v>
                </c:pt>
                <c:pt idx="11">
                  <c:v>Apurímac</c:v>
                </c:pt>
                <c:pt idx="12">
                  <c:v>San Martín</c:v>
                </c:pt>
                <c:pt idx="13">
                  <c:v>Arequipa</c:v>
                </c:pt>
                <c:pt idx="14">
                  <c:v>Cajamarca</c:v>
                </c:pt>
                <c:pt idx="15">
                  <c:v>Tacna</c:v>
                </c:pt>
                <c:pt idx="16">
                  <c:v>Ayacucho</c:v>
                </c:pt>
                <c:pt idx="17">
                  <c:v>Moquegua</c:v>
                </c:pt>
                <c:pt idx="18">
                  <c:v>Ucayali</c:v>
                </c:pt>
                <c:pt idx="19">
                  <c:v>Lambayeque</c:v>
                </c:pt>
                <c:pt idx="20">
                  <c:v>Pasco</c:v>
                </c:pt>
                <c:pt idx="21">
                  <c:v>Ica</c:v>
                </c:pt>
                <c:pt idx="22">
                  <c:v>Amazonas</c:v>
                </c:pt>
                <c:pt idx="23">
                  <c:v>Madre de Dios</c:v>
                </c:pt>
              </c:strCache>
            </c:strRef>
          </c:cat>
          <c:val>
            <c:numRef>
              <c:f>'PROE Dpto_sem'!$J$7:$J$30</c:f>
              <c:numCache>
                <c:formatCode>#,##0.0</c:formatCode>
                <c:ptCount val="24"/>
                <c:pt idx="0">
                  <c:v>5.3303450884413905E-2</c:v>
                </c:pt>
                <c:pt idx="1">
                  <c:v>0.26365843060921179</c:v>
                </c:pt>
                <c:pt idx="2">
                  <c:v>11.495300101561952</c:v>
                </c:pt>
                <c:pt idx="3">
                  <c:v>0.80242783781795879</c:v>
                </c:pt>
                <c:pt idx="4">
                  <c:v>0.18808030221771332</c:v>
                </c:pt>
                <c:pt idx="5">
                  <c:v>0.29877524574476411</c:v>
                </c:pt>
                <c:pt idx="6">
                  <c:v>0.94094208747992525</c:v>
                </c:pt>
                <c:pt idx="7">
                  <c:v>0.33463135927377152</c:v>
                </c:pt>
                <c:pt idx="8">
                  <c:v>0.38544276118409471</c:v>
                </c:pt>
                <c:pt idx="9">
                  <c:v>0.57667223337557516</c:v>
                </c:pt>
                <c:pt idx="10">
                  <c:v>0.30853957913859631</c:v>
                </c:pt>
                <c:pt idx="11">
                  <c:v>0.11553740181989269</c:v>
                </c:pt>
                <c:pt idx="12">
                  <c:v>0.1873199887231749</c:v>
                </c:pt>
                <c:pt idx="13">
                  <c:v>0.68413888554641744</c:v>
                </c:pt>
                <c:pt idx="14">
                  <c:v>0.25713997365892283</c:v>
                </c:pt>
                <c:pt idx="15">
                  <c:v>0.10901592976370011</c:v>
                </c:pt>
                <c:pt idx="16">
                  <c:v>0.20173394513039966</c:v>
                </c:pt>
                <c:pt idx="17">
                  <c:v>9.9848500860389322E-2</c:v>
                </c:pt>
                <c:pt idx="18">
                  <c:v>0.12503100440517301</c:v>
                </c:pt>
                <c:pt idx="19">
                  <c:v>0.38614874367340235</c:v>
                </c:pt>
                <c:pt idx="20">
                  <c:v>9.8383300650311867E-2</c:v>
                </c:pt>
                <c:pt idx="21">
                  <c:v>0.32007886449355283</c:v>
                </c:pt>
                <c:pt idx="22">
                  <c:v>6.5427848479885142E-2</c:v>
                </c:pt>
                <c:pt idx="23">
                  <c:v>4.7431500650418457E-2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010128"/>
        <c:axId val="310008952"/>
      </c:barChart>
      <c:lineChart>
        <c:grouping val="standard"/>
        <c:varyColors val="0"/>
        <c:ser>
          <c:idx val="1"/>
          <c:order val="1"/>
          <c:tx>
            <c:strRef>
              <c:f>'PROE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'PROE Dpto_sem'!$I$7:$I$30</c:f>
              <c:strCache>
                <c:ptCount val="24"/>
                <c:pt idx="0">
                  <c:v>Huancavelica</c:v>
                </c:pt>
                <c:pt idx="1">
                  <c:v>Tumbes</c:v>
                </c:pt>
                <c:pt idx="2">
                  <c:v>Lima</c:v>
                </c:pt>
                <c:pt idx="3">
                  <c:v>La Libertad</c:v>
                </c:pt>
                <c:pt idx="4">
                  <c:v>Huánuco</c:v>
                </c:pt>
                <c:pt idx="5">
                  <c:v>Junín</c:v>
                </c:pt>
                <c:pt idx="6">
                  <c:v>Ancash</c:v>
                </c:pt>
                <c:pt idx="7">
                  <c:v>Cusco</c:v>
                </c:pt>
                <c:pt idx="8">
                  <c:v>Puno</c:v>
                </c:pt>
                <c:pt idx="9">
                  <c:v>Piura</c:v>
                </c:pt>
                <c:pt idx="10">
                  <c:v>Loreto</c:v>
                </c:pt>
                <c:pt idx="11">
                  <c:v>Apurímac</c:v>
                </c:pt>
                <c:pt idx="12">
                  <c:v>San Martín</c:v>
                </c:pt>
                <c:pt idx="13">
                  <c:v>Arequipa</c:v>
                </c:pt>
                <c:pt idx="14">
                  <c:v>Cajamarca</c:v>
                </c:pt>
                <c:pt idx="15">
                  <c:v>Tacna</c:v>
                </c:pt>
                <c:pt idx="16">
                  <c:v>Ayacucho</c:v>
                </c:pt>
                <c:pt idx="17">
                  <c:v>Moquegua</c:v>
                </c:pt>
                <c:pt idx="18">
                  <c:v>Ucayali</c:v>
                </c:pt>
                <c:pt idx="19">
                  <c:v>Lambayeque</c:v>
                </c:pt>
                <c:pt idx="20">
                  <c:v>Pasco</c:v>
                </c:pt>
                <c:pt idx="21">
                  <c:v>Ica</c:v>
                </c:pt>
                <c:pt idx="22">
                  <c:v>Amazonas</c:v>
                </c:pt>
                <c:pt idx="23">
                  <c:v>Madre de Dios</c:v>
                </c:pt>
              </c:strCache>
            </c:strRef>
          </c:cat>
          <c:val>
            <c:numRef>
              <c:f>'PROE Dpto_sem'!$K$7:$K$30</c:f>
              <c:numCache>
                <c:formatCode>0%</c:formatCode>
                <c:ptCount val="24"/>
                <c:pt idx="0">
                  <c:v>0.48376761493877424</c:v>
                </c:pt>
                <c:pt idx="1">
                  <c:v>0.42161266382116425</c:v>
                </c:pt>
                <c:pt idx="2">
                  <c:v>0.40065902599220909</c:v>
                </c:pt>
                <c:pt idx="3">
                  <c:v>0.35298302441848628</c:v>
                </c:pt>
                <c:pt idx="4">
                  <c:v>0.35275992223410507</c:v>
                </c:pt>
                <c:pt idx="5">
                  <c:v>0.34443332765927798</c:v>
                </c:pt>
                <c:pt idx="6">
                  <c:v>0.32196137097602223</c:v>
                </c:pt>
                <c:pt idx="7">
                  <c:v>0.31080417853476117</c:v>
                </c:pt>
                <c:pt idx="8">
                  <c:v>0.30497822202079444</c:v>
                </c:pt>
                <c:pt idx="9">
                  <c:v>0.29404634977728766</c:v>
                </c:pt>
                <c:pt idx="10">
                  <c:v>0.26150125617953418</c:v>
                </c:pt>
                <c:pt idx="11">
                  <c:v>0.24444393112063512</c:v>
                </c:pt>
                <c:pt idx="12">
                  <c:v>0.23398239601282442</c:v>
                </c:pt>
                <c:pt idx="13">
                  <c:v>0.22718299978296388</c:v>
                </c:pt>
                <c:pt idx="14">
                  <c:v>0.2266013613874579</c:v>
                </c:pt>
                <c:pt idx="15">
                  <c:v>0.20805202022141919</c:v>
                </c:pt>
                <c:pt idx="16">
                  <c:v>0.20797271049997798</c:v>
                </c:pt>
                <c:pt idx="17">
                  <c:v>0.20756237017623697</c:v>
                </c:pt>
                <c:pt idx="18">
                  <c:v>0.19421899737197232</c:v>
                </c:pt>
                <c:pt idx="19">
                  <c:v>0.19361902214599791</c:v>
                </c:pt>
                <c:pt idx="20">
                  <c:v>0.17846954645859558</c:v>
                </c:pt>
                <c:pt idx="21">
                  <c:v>0.17000106994274647</c:v>
                </c:pt>
                <c:pt idx="22">
                  <c:v>0.12616391335010652</c:v>
                </c:pt>
                <c:pt idx="23">
                  <c:v>8.3172448311122207E-2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017968"/>
        <c:axId val="310006992"/>
      </c:lineChart>
      <c:catAx>
        <c:axId val="31001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0008952"/>
        <c:crosses val="autoZero"/>
        <c:auto val="1"/>
        <c:lblAlgn val="ctr"/>
        <c:lblOffset val="100"/>
        <c:noMultiLvlLbl val="0"/>
      </c:catAx>
      <c:valAx>
        <c:axId val="3100089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100101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100069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0017968"/>
        <c:crosses val="max"/>
        <c:crossBetween val="between"/>
      </c:valAx>
      <c:catAx>
        <c:axId val="310017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00069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'AONA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'AONA Dpto_sem'!$I$7:$I$29</c:f>
              <c:strCache>
                <c:ptCount val="23"/>
                <c:pt idx="0">
                  <c:v>Tacna</c:v>
                </c:pt>
                <c:pt idx="1">
                  <c:v>Huánuco</c:v>
                </c:pt>
                <c:pt idx="2">
                  <c:v>La Libertad</c:v>
                </c:pt>
                <c:pt idx="3">
                  <c:v>Ica</c:v>
                </c:pt>
                <c:pt idx="4">
                  <c:v>Lambayeque</c:v>
                </c:pt>
                <c:pt idx="5">
                  <c:v>Apurímac</c:v>
                </c:pt>
                <c:pt idx="6">
                  <c:v>Junín</c:v>
                </c:pt>
                <c:pt idx="7">
                  <c:v>Cajamarca</c:v>
                </c:pt>
                <c:pt idx="8">
                  <c:v>Pasco</c:v>
                </c:pt>
                <c:pt idx="9">
                  <c:v>Puno</c:v>
                </c:pt>
                <c:pt idx="10">
                  <c:v>Arequipa</c:v>
                </c:pt>
                <c:pt idx="11">
                  <c:v>Provincia Constitucional del Callao</c:v>
                </c:pt>
                <c:pt idx="12">
                  <c:v>Lima</c:v>
                </c:pt>
                <c:pt idx="13">
                  <c:v>Tumbes</c:v>
                </c:pt>
                <c:pt idx="14">
                  <c:v>Loreto</c:v>
                </c:pt>
                <c:pt idx="15">
                  <c:v>Cusco</c:v>
                </c:pt>
                <c:pt idx="16">
                  <c:v>Huancavelica</c:v>
                </c:pt>
                <c:pt idx="17">
                  <c:v>Ayacucho</c:v>
                </c:pt>
                <c:pt idx="18">
                  <c:v>Piura</c:v>
                </c:pt>
                <c:pt idx="19">
                  <c:v>Ancash</c:v>
                </c:pt>
                <c:pt idx="20">
                  <c:v>Ucayali</c:v>
                </c:pt>
                <c:pt idx="21">
                  <c:v>Moquegua</c:v>
                </c:pt>
                <c:pt idx="22">
                  <c:v>Madre de Dios</c:v>
                </c:pt>
              </c:strCache>
            </c:strRef>
          </c:cat>
          <c:val>
            <c:numRef>
              <c:f>'AONA Dpto_sem'!$J$7:$J$29</c:f>
              <c:numCache>
                <c:formatCode>#,##0.0</c:formatCode>
                <c:ptCount val="23"/>
                <c:pt idx="0">
                  <c:v>0.66571804920431532</c:v>
                </c:pt>
                <c:pt idx="1">
                  <c:v>1.1191651686585828</c:v>
                </c:pt>
                <c:pt idx="2">
                  <c:v>1.1055986162327827</c:v>
                </c:pt>
                <c:pt idx="3">
                  <c:v>1.3400116822867858</c:v>
                </c:pt>
                <c:pt idx="4">
                  <c:v>1.5222505459933018</c:v>
                </c:pt>
                <c:pt idx="5">
                  <c:v>7.6810865315565025E-2</c:v>
                </c:pt>
                <c:pt idx="6">
                  <c:v>1.31215052360767</c:v>
                </c:pt>
                <c:pt idx="7">
                  <c:v>0.12619583480409347</c:v>
                </c:pt>
                <c:pt idx="8">
                  <c:v>8.9972096411656821E-2</c:v>
                </c:pt>
                <c:pt idx="9">
                  <c:v>1.6409102855409401</c:v>
                </c:pt>
                <c:pt idx="10">
                  <c:v>1.8251878082163131</c:v>
                </c:pt>
                <c:pt idx="11">
                  <c:v>1.5691693395704078</c:v>
                </c:pt>
                <c:pt idx="12">
                  <c:v>21.66047947513789</c:v>
                </c:pt>
                <c:pt idx="13">
                  <c:v>0.29760793350578751</c:v>
                </c:pt>
                <c:pt idx="14">
                  <c:v>0.66284148299564549</c:v>
                </c:pt>
                <c:pt idx="15">
                  <c:v>1.6857253359539754</c:v>
                </c:pt>
                <c:pt idx="16">
                  <c:v>7.1093353635660606E-2</c:v>
                </c:pt>
                <c:pt idx="17">
                  <c:v>0.38242912865973722</c:v>
                </c:pt>
                <c:pt idx="18">
                  <c:v>0.58940255539346253</c:v>
                </c:pt>
                <c:pt idx="19">
                  <c:v>0.65215449208426435</c:v>
                </c:pt>
                <c:pt idx="20">
                  <c:v>4.765215098632325E-2</c:v>
                </c:pt>
                <c:pt idx="21">
                  <c:v>0.13395481531551923</c:v>
                </c:pt>
                <c:pt idx="22">
                  <c:v>0.19856587846152252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015224"/>
        <c:axId val="310015616"/>
      </c:barChart>
      <c:lineChart>
        <c:grouping val="standard"/>
        <c:varyColors val="0"/>
        <c:ser>
          <c:idx val="1"/>
          <c:order val="1"/>
          <c:tx>
            <c:strRef>
              <c:f>'AONA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'AONA Dpto_sem'!$I$7:$I$29</c:f>
              <c:strCache>
                <c:ptCount val="23"/>
                <c:pt idx="0">
                  <c:v>Tacna</c:v>
                </c:pt>
                <c:pt idx="1">
                  <c:v>Huánuco</c:v>
                </c:pt>
                <c:pt idx="2">
                  <c:v>La Libertad</c:v>
                </c:pt>
                <c:pt idx="3">
                  <c:v>Ica</c:v>
                </c:pt>
                <c:pt idx="4">
                  <c:v>Lambayeque</c:v>
                </c:pt>
                <c:pt idx="5">
                  <c:v>Apurímac</c:v>
                </c:pt>
                <c:pt idx="6">
                  <c:v>Junín</c:v>
                </c:pt>
                <c:pt idx="7">
                  <c:v>Cajamarca</c:v>
                </c:pt>
                <c:pt idx="8">
                  <c:v>Pasco</c:v>
                </c:pt>
                <c:pt idx="9">
                  <c:v>Puno</c:v>
                </c:pt>
                <c:pt idx="10">
                  <c:v>Arequipa</c:v>
                </c:pt>
                <c:pt idx="11">
                  <c:v>Provincia Constitucional del Callao</c:v>
                </c:pt>
                <c:pt idx="12">
                  <c:v>Lima</c:v>
                </c:pt>
                <c:pt idx="13">
                  <c:v>Tumbes</c:v>
                </c:pt>
                <c:pt idx="14">
                  <c:v>Loreto</c:v>
                </c:pt>
                <c:pt idx="15">
                  <c:v>Cusco</c:v>
                </c:pt>
                <c:pt idx="16">
                  <c:v>Huancavelica</c:v>
                </c:pt>
                <c:pt idx="17">
                  <c:v>Ayacucho</c:v>
                </c:pt>
                <c:pt idx="18">
                  <c:v>Piura</c:v>
                </c:pt>
                <c:pt idx="19">
                  <c:v>Ancash</c:v>
                </c:pt>
                <c:pt idx="20">
                  <c:v>Ucayali</c:v>
                </c:pt>
                <c:pt idx="21">
                  <c:v>Moquegua</c:v>
                </c:pt>
                <c:pt idx="22">
                  <c:v>Madre de Dios</c:v>
                </c:pt>
              </c:strCache>
            </c:strRef>
          </c:cat>
          <c:val>
            <c:numRef>
              <c:f>'AONA Dpto_sem'!$K$7:$K$29</c:f>
              <c:numCache>
                <c:formatCode>0%</c:formatCode>
                <c:ptCount val="23"/>
                <c:pt idx="0">
                  <c:v>0.48012518054100806</c:v>
                </c:pt>
                <c:pt idx="1">
                  <c:v>0.4774636168647271</c:v>
                </c:pt>
                <c:pt idx="2">
                  <c:v>0.46884191163268052</c:v>
                </c:pt>
                <c:pt idx="3">
                  <c:v>0.45394672144472559</c:v>
                </c:pt>
                <c:pt idx="4">
                  <c:v>0.42951608839952915</c:v>
                </c:pt>
                <c:pt idx="5">
                  <c:v>0.41190088597410446</c:v>
                </c:pt>
                <c:pt idx="6">
                  <c:v>0.40847390350651741</c:v>
                </c:pt>
                <c:pt idx="7">
                  <c:v>0.40144880978299241</c:v>
                </c:pt>
                <c:pt idx="8">
                  <c:v>0.40039739043134753</c:v>
                </c:pt>
                <c:pt idx="9">
                  <c:v>0.39507582103481825</c:v>
                </c:pt>
                <c:pt idx="10">
                  <c:v>0.38271589785374316</c:v>
                </c:pt>
                <c:pt idx="11">
                  <c:v>0.37436011120573603</c:v>
                </c:pt>
                <c:pt idx="12">
                  <c:v>0.35631531264615962</c:v>
                </c:pt>
                <c:pt idx="13">
                  <c:v>0.33406287926888367</c:v>
                </c:pt>
                <c:pt idx="14">
                  <c:v>0.32012342574168584</c:v>
                </c:pt>
                <c:pt idx="15">
                  <c:v>0.31181508090829096</c:v>
                </c:pt>
                <c:pt idx="16">
                  <c:v>0.30829728376262189</c:v>
                </c:pt>
                <c:pt idx="17">
                  <c:v>0.3077296117782401</c:v>
                </c:pt>
                <c:pt idx="18">
                  <c:v>0.27487534377618639</c:v>
                </c:pt>
                <c:pt idx="19">
                  <c:v>0.25905236785471403</c:v>
                </c:pt>
                <c:pt idx="20">
                  <c:v>0.2562935705559316</c:v>
                </c:pt>
                <c:pt idx="21">
                  <c:v>0.14533198438078454</c:v>
                </c:pt>
                <c:pt idx="22">
                  <c:v>8.8111463053175285E-2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017184"/>
        <c:axId val="310007384"/>
      </c:lineChart>
      <c:catAx>
        <c:axId val="310015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0015616"/>
        <c:crosses val="autoZero"/>
        <c:auto val="1"/>
        <c:lblAlgn val="ctr"/>
        <c:lblOffset val="100"/>
        <c:noMultiLvlLbl val="0"/>
      </c:catAx>
      <c:valAx>
        <c:axId val="3100156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100152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100073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0017184"/>
        <c:crosses val="max"/>
        <c:crossBetween val="between"/>
      </c:valAx>
      <c:catAx>
        <c:axId val="310017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00073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'AHRE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'AHRE Dpto_sem'!$I$7:$I$26</c:f>
              <c:strCache>
                <c:ptCount val="20"/>
                <c:pt idx="0">
                  <c:v>Huánuco</c:v>
                </c:pt>
                <c:pt idx="1">
                  <c:v>Apurímac</c:v>
                </c:pt>
                <c:pt idx="2">
                  <c:v>Ayacucho</c:v>
                </c:pt>
                <c:pt idx="3">
                  <c:v>Huancavelica</c:v>
                </c:pt>
                <c:pt idx="4">
                  <c:v>Puno</c:v>
                </c:pt>
                <c:pt idx="5">
                  <c:v>San Martín</c:v>
                </c:pt>
                <c:pt idx="6">
                  <c:v>Loreto</c:v>
                </c:pt>
                <c:pt idx="7">
                  <c:v>Amazonas</c:v>
                </c:pt>
                <c:pt idx="8">
                  <c:v>Junín</c:v>
                </c:pt>
                <c:pt idx="9">
                  <c:v>Lima</c:v>
                </c:pt>
                <c:pt idx="10">
                  <c:v>Ica</c:v>
                </c:pt>
                <c:pt idx="11">
                  <c:v>Cusco</c:v>
                </c:pt>
                <c:pt idx="12">
                  <c:v>Cajamarca</c:v>
                </c:pt>
                <c:pt idx="13">
                  <c:v>Lambayeque</c:v>
                </c:pt>
                <c:pt idx="14">
                  <c:v>Ucayali</c:v>
                </c:pt>
                <c:pt idx="15">
                  <c:v>Pasco</c:v>
                </c:pt>
                <c:pt idx="16">
                  <c:v>Ancash</c:v>
                </c:pt>
                <c:pt idx="17">
                  <c:v>La Libertad</c:v>
                </c:pt>
                <c:pt idx="18">
                  <c:v>Piura</c:v>
                </c:pt>
                <c:pt idx="19">
                  <c:v>Arequipa</c:v>
                </c:pt>
              </c:strCache>
            </c:strRef>
          </c:cat>
          <c:val>
            <c:numRef>
              <c:f>'AHRE Dpto_sem'!$J$7:$J$26</c:f>
              <c:numCache>
                <c:formatCode>#,##0.0</c:formatCode>
                <c:ptCount val="20"/>
                <c:pt idx="0">
                  <c:v>6.1418315876508132</c:v>
                </c:pt>
                <c:pt idx="1">
                  <c:v>1.6337735874112695</c:v>
                </c:pt>
                <c:pt idx="2">
                  <c:v>6.8541451828714344</c:v>
                </c:pt>
                <c:pt idx="3">
                  <c:v>4.6353104477748275</c:v>
                </c:pt>
                <c:pt idx="4">
                  <c:v>11.094600161537528</c:v>
                </c:pt>
                <c:pt idx="5">
                  <c:v>7.5670561314327642</c:v>
                </c:pt>
                <c:pt idx="6">
                  <c:v>4.5622655843617395</c:v>
                </c:pt>
                <c:pt idx="7">
                  <c:v>3.0772730979369953</c:v>
                </c:pt>
                <c:pt idx="8">
                  <c:v>6.2348658834816888</c:v>
                </c:pt>
                <c:pt idx="9">
                  <c:v>5.0806557856485597</c:v>
                </c:pt>
                <c:pt idx="10">
                  <c:v>7.8979219775646925E-2</c:v>
                </c:pt>
                <c:pt idx="11">
                  <c:v>0.37923194479662925</c:v>
                </c:pt>
                <c:pt idx="12">
                  <c:v>0.37580910127144307</c:v>
                </c:pt>
                <c:pt idx="13">
                  <c:v>0.10396194958593696</c:v>
                </c:pt>
                <c:pt idx="14">
                  <c:v>0.10286724811885506</c:v>
                </c:pt>
                <c:pt idx="15">
                  <c:v>0.10452604957390577</c:v>
                </c:pt>
                <c:pt idx="16">
                  <c:v>0.29790896893246099</c:v>
                </c:pt>
                <c:pt idx="17">
                  <c:v>0.18186493933899328</c:v>
                </c:pt>
                <c:pt idx="18">
                  <c:v>0.37188151758164167</c:v>
                </c:pt>
                <c:pt idx="19">
                  <c:v>5.2123079134617001E-2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013264"/>
        <c:axId val="310007776"/>
      </c:barChart>
      <c:lineChart>
        <c:grouping val="standard"/>
        <c:varyColors val="0"/>
        <c:ser>
          <c:idx val="1"/>
          <c:order val="1"/>
          <c:tx>
            <c:strRef>
              <c:f>'AHRE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'AHRE Dpto_sem'!$I$7:$I$26</c:f>
              <c:strCache>
                <c:ptCount val="20"/>
                <c:pt idx="0">
                  <c:v>Huánuco</c:v>
                </c:pt>
                <c:pt idx="1">
                  <c:v>Apurímac</c:v>
                </c:pt>
                <c:pt idx="2">
                  <c:v>Ayacucho</c:v>
                </c:pt>
                <c:pt idx="3">
                  <c:v>Huancavelica</c:v>
                </c:pt>
                <c:pt idx="4">
                  <c:v>Puno</c:v>
                </c:pt>
                <c:pt idx="5">
                  <c:v>San Martín</c:v>
                </c:pt>
                <c:pt idx="6">
                  <c:v>Loreto</c:v>
                </c:pt>
                <c:pt idx="7">
                  <c:v>Amazonas</c:v>
                </c:pt>
                <c:pt idx="8">
                  <c:v>Junín</c:v>
                </c:pt>
                <c:pt idx="9">
                  <c:v>Lima</c:v>
                </c:pt>
                <c:pt idx="10">
                  <c:v>Ica</c:v>
                </c:pt>
                <c:pt idx="11">
                  <c:v>Cusco</c:v>
                </c:pt>
                <c:pt idx="12">
                  <c:v>Cajamarca</c:v>
                </c:pt>
                <c:pt idx="13">
                  <c:v>Lambayeque</c:v>
                </c:pt>
                <c:pt idx="14">
                  <c:v>Ucayali</c:v>
                </c:pt>
                <c:pt idx="15">
                  <c:v>Pasco</c:v>
                </c:pt>
                <c:pt idx="16">
                  <c:v>Ancash</c:v>
                </c:pt>
                <c:pt idx="17">
                  <c:v>La Libertad</c:v>
                </c:pt>
                <c:pt idx="18">
                  <c:v>Piura</c:v>
                </c:pt>
                <c:pt idx="19">
                  <c:v>Arequipa</c:v>
                </c:pt>
              </c:strCache>
            </c:strRef>
          </c:cat>
          <c:val>
            <c:numRef>
              <c:f>'AHRE Dpto_sem'!$K$7:$K$26</c:f>
              <c:numCache>
                <c:formatCode>0%</c:formatCode>
                <c:ptCount val="20"/>
                <c:pt idx="0">
                  <c:v>0.93720945445510428</c:v>
                </c:pt>
                <c:pt idx="1">
                  <c:v>0.90558424231963097</c:v>
                </c:pt>
                <c:pt idx="2">
                  <c:v>0.87472270612484804</c:v>
                </c:pt>
                <c:pt idx="3">
                  <c:v>0.87225450131738846</c:v>
                </c:pt>
                <c:pt idx="4">
                  <c:v>0.80625154599763826</c:v>
                </c:pt>
                <c:pt idx="5">
                  <c:v>0.80015769677185389</c:v>
                </c:pt>
                <c:pt idx="6">
                  <c:v>0.71696140221467841</c:v>
                </c:pt>
                <c:pt idx="7">
                  <c:v>0.61965226798115702</c:v>
                </c:pt>
                <c:pt idx="8">
                  <c:v>0.54813520860986309</c:v>
                </c:pt>
                <c:pt idx="9">
                  <c:v>0.41615414798059502</c:v>
                </c:pt>
                <c:pt idx="10">
                  <c:v>0.2626276316248522</c:v>
                </c:pt>
                <c:pt idx="11">
                  <c:v>6.4729984987497893E-2</c:v>
                </c:pt>
                <c:pt idx="12">
                  <c:v>6.0261114686798622E-2</c:v>
                </c:pt>
                <c:pt idx="13">
                  <c:v>5.7601019903414805E-2</c:v>
                </c:pt>
                <c:pt idx="14">
                  <c:v>5.7449667014707148E-2</c:v>
                </c:pt>
                <c:pt idx="15">
                  <c:v>5.6499681666560775E-2</c:v>
                </c:pt>
                <c:pt idx="16">
                  <c:v>5.2512109490614557E-2</c:v>
                </c:pt>
                <c:pt idx="17">
                  <c:v>3.8485772086657564E-2</c:v>
                </c:pt>
                <c:pt idx="18">
                  <c:v>3.6345069714035567E-2</c:v>
                </c:pt>
                <c:pt idx="19">
                  <c:v>3.3354330517676375E-2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013656"/>
        <c:axId val="310009344"/>
      </c:lineChart>
      <c:catAx>
        <c:axId val="3100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0007776"/>
        <c:crosses val="autoZero"/>
        <c:auto val="1"/>
        <c:lblAlgn val="ctr"/>
        <c:lblOffset val="100"/>
        <c:noMultiLvlLbl val="0"/>
      </c:catAx>
      <c:valAx>
        <c:axId val="3100077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100132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100093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0013656"/>
        <c:crosses val="max"/>
        <c:crossBetween val="between"/>
      </c:valAx>
      <c:catAx>
        <c:axId val="310013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00093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'CPJCC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'CPJCC Dpto_sem'!$I$7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'CPJCC Dpto_sem'!$J$7</c:f>
              <c:numCache>
                <c:formatCode>#,##0.0</c:formatCode>
                <c:ptCount val="1"/>
                <c:pt idx="0">
                  <c:v>5.0463320545713941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016008"/>
        <c:axId val="310014048"/>
      </c:barChart>
      <c:lineChart>
        <c:grouping val="standard"/>
        <c:varyColors val="0"/>
        <c:ser>
          <c:idx val="1"/>
          <c:order val="1"/>
          <c:tx>
            <c:strRef>
              <c:f>'CPJCC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'CPJCC Dpto_sem'!$I$7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'CPJCC Dpto_sem'!$K$7</c:f>
              <c:numCache>
                <c:formatCode>0%</c:formatCode>
                <c:ptCount val="1"/>
                <c:pt idx="0">
                  <c:v>0.61989727709936082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006208"/>
        <c:axId val="310005816"/>
      </c:lineChart>
      <c:catAx>
        <c:axId val="310016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0014048"/>
        <c:crosses val="autoZero"/>
        <c:auto val="1"/>
        <c:lblAlgn val="ctr"/>
        <c:lblOffset val="100"/>
        <c:noMultiLvlLbl val="0"/>
      </c:catAx>
      <c:valAx>
        <c:axId val="3100140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100160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100058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0006208"/>
        <c:crosses val="max"/>
        <c:crossBetween val="between"/>
      </c:valAx>
      <c:catAx>
        <c:axId val="31000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00058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'RPAM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'RPAM Dpto_sem'!$I$7:$I$9</c:f>
              <c:strCache>
                <c:ptCount val="3"/>
                <c:pt idx="0">
                  <c:v>Tacna</c:v>
                </c:pt>
                <c:pt idx="1">
                  <c:v>Puno</c:v>
                </c:pt>
                <c:pt idx="2">
                  <c:v>Lima</c:v>
                </c:pt>
              </c:strCache>
            </c:strRef>
          </c:cat>
          <c:val>
            <c:numRef>
              <c:f>'RPAM Dpto_sem'!$J$7:$J$9</c:f>
              <c:numCache>
                <c:formatCode>#,##0.0</c:formatCode>
                <c:ptCount val="3"/>
                <c:pt idx="0">
                  <c:v>5.5500000715255737E-2</c:v>
                </c:pt>
                <c:pt idx="1">
                  <c:v>0.25047363972407766</c:v>
                </c:pt>
                <c:pt idx="2">
                  <c:v>0.2114207906415686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011304"/>
        <c:axId val="310006600"/>
      </c:barChart>
      <c:lineChart>
        <c:grouping val="standard"/>
        <c:varyColors val="0"/>
        <c:ser>
          <c:idx val="1"/>
          <c:order val="1"/>
          <c:tx>
            <c:strRef>
              <c:f>'RPAM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'RPAM Dpto_sem'!$I$7:$I$9</c:f>
              <c:strCache>
                <c:ptCount val="3"/>
                <c:pt idx="0">
                  <c:v>Tacna</c:v>
                </c:pt>
                <c:pt idx="1">
                  <c:v>Puno</c:v>
                </c:pt>
                <c:pt idx="2">
                  <c:v>Lima</c:v>
                </c:pt>
              </c:strCache>
            </c:strRef>
          </c:cat>
          <c:val>
            <c:numRef>
              <c:f>'RPAM Dpto_sem'!$K$7:$K$9</c:f>
              <c:numCache>
                <c:formatCode>0%</c:formatCode>
                <c:ptCount val="3"/>
                <c:pt idx="0">
                  <c:v>0.42857143409463888</c:v>
                </c:pt>
                <c:pt idx="1">
                  <c:v>0.12251149050011843</c:v>
                </c:pt>
                <c:pt idx="2">
                  <c:v>5.3829388475677857E-2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012088"/>
        <c:axId val="310011696"/>
      </c:lineChart>
      <c:catAx>
        <c:axId val="310011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0006600"/>
        <c:crosses val="autoZero"/>
        <c:auto val="1"/>
        <c:lblAlgn val="ctr"/>
        <c:lblOffset val="100"/>
        <c:noMultiLvlLbl val="0"/>
      </c:catAx>
      <c:valAx>
        <c:axId val="3100066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100113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1001169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0012088"/>
        <c:crosses val="max"/>
        <c:crossBetween val="between"/>
      </c:valAx>
      <c:catAx>
        <c:axId val="310012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001169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'MAPP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'MAPP Dpto_sem'!$I$7:$I$31</c:f>
              <c:strCache>
                <c:ptCount val="25"/>
                <c:pt idx="0">
                  <c:v>Ancash</c:v>
                </c:pt>
                <c:pt idx="1">
                  <c:v>San Martín</c:v>
                </c:pt>
                <c:pt idx="2">
                  <c:v>Amazonas</c:v>
                </c:pt>
                <c:pt idx="3">
                  <c:v>Tacna</c:v>
                </c:pt>
                <c:pt idx="4">
                  <c:v>Ucayali</c:v>
                </c:pt>
                <c:pt idx="5">
                  <c:v>Moquegua</c:v>
                </c:pt>
                <c:pt idx="6">
                  <c:v>Puno</c:v>
                </c:pt>
                <c:pt idx="7">
                  <c:v>Cusco</c:v>
                </c:pt>
                <c:pt idx="8">
                  <c:v>Arequipa</c:v>
                </c:pt>
                <c:pt idx="9">
                  <c:v>Lambayeque</c:v>
                </c:pt>
                <c:pt idx="10">
                  <c:v>Huánuco</c:v>
                </c:pt>
                <c:pt idx="11">
                  <c:v>Loreto</c:v>
                </c:pt>
                <c:pt idx="12">
                  <c:v>Ayacucho</c:v>
                </c:pt>
                <c:pt idx="13">
                  <c:v>Madre de Dios</c:v>
                </c:pt>
                <c:pt idx="14">
                  <c:v>Cajamarca</c:v>
                </c:pt>
                <c:pt idx="15">
                  <c:v>Tumbes</c:v>
                </c:pt>
                <c:pt idx="16">
                  <c:v>Piura</c:v>
                </c:pt>
                <c:pt idx="17">
                  <c:v>Ica</c:v>
                </c:pt>
                <c:pt idx="18">
                  <c:v>La Libertad</c:v>
                </c:pt>
                <c:pt idx="19">
                  <c:v>Lima</c:v>
                </c:pt>
                <c:pt idx="20">
                  <c:v>Junín</c:v>
                </c:pt>
                <c:pt idx="21">
                  <c:v>Apurímac</c:v>
                </c:pt>
                <c:pt idx="22">
                  <c:v>Huancavelica</c:v>
                </c:pt>
                <c:pt idx="23">
                  <c:v>Pasco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'MAPP Dpto_sem'!$J$7:$J$31</c:f>
              <c:numCache>
                <c:formatCode>#,##0.0</c:formatCode>
                <c:ptCount val="25"/>
                <c:pt idx="0">
                  <c:v>0.81505237086093985</c:v>
                </c:pt>
                <c:pt idx="1">
                  <c:v>36.246574535038235</c:v>
                </c:pt>
                <c:pt idx="2">
                  <c:v>23.524779560175375</c:v>
                </c:pt>
                <c:pt idx="3">
                  <c:v>1.1202137800282799</c:v>
                </c:pt>
                <c:pt idx="4">
                  <c:v>8.2060014741073246</c:v>
                </c:pt>
                <c:pt idx="5">
                  <c:v>0.78986610541869595</c:v>
                </c:pt>
                <c:pt idx="6">
                  <c:v>13.342149269063157</c:v>
                </c:pt>
                <c:pt idx="7">
                  <c:v>24.65656102675166</c:v>
                </c:pt>
                <c:pt idx="8">
                  <c:v>4.2804632816769299</c:v>
                </c:pt>
                <c:pt idx="9">
                  <c:v>3.5558303817524575</c:v>
                </c:pt>
                <c:pt idx="10">
                  <c:v>14.963349988793198</c:v>
                </c:pt>
                <c:pt idx="11">
                  <c:v>4.5025540707138134</c:v>
                </c:pt>
                <c:pt idx="12">
                  <c:v>24.819442738040379</c:v>
                </c:pt>
                <c:pt idx="13">
                  <c:v>0.88482894988555927</c:v>
                </c:pt>
                <c:pt idx="14">
                  <c:v>17.406593062645698</c:v>
                </c:pt>
                <c:pt idx="15">
                  <c:v>1.2730948781972984</c:v>
                </c:pt>
                <c:pt idx="16">
                  <c:v>3.3015654413466109</c:v>
                </c:pt>
                <c:pt idx="17">
                  <c:v>2.1426698627310543</c:v>
                </c:pt>
                <c:pt idx="18">
                  <c:v>3.6062346719263587</c:v>
                </c:pt>
                <c:pt idx="19">
                  <c:v>79.378724826392499</c:v>
                </c:pt>
                <c:pt idx="20">
                  <c:v>6.6610509597658165</c:v>
                </c:pt>
                <c:pt idx="21">
                  <c:v>2.9886203689529793</c:v>
                </c:pt>
                <c:pt idx="22">
                  <c:v>1.4653689523329376</c:v>
                </c:pt>
                <c:pt idx="23">
                  <c:v>0.4236068155078101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020712"/>
        <c:axId val="310021104"/>
      </c:barChart>
      <c:lineChart>
        <c:grouping val="standard"/>
        <c:varyColors val="0"/>
        <c:ser>
          <c:idx val="1"/>
          <c:order val="1"/>
          <c:tx>
            <c:strRef>
              <c:f>'MAPP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'MAPP Dpto_sem'!$I$7:$I$31</c:f>
              <c:strCache>
                <c:ptCount val="25"/>
                <c:pt idx="0">
                  <c:v>Ancash</c:v>
                </c:pt>
                <c:pt idx="1">
                  <c:v>San Martín</c:v>
                </c:pt>
                <c:pt idx="2">
                  <c:v>Amazonas</c:v>
                </c:pt>
                <c:pt idx="3">
                  <c:v>Tacna</c:v>
                </c:pt>
                <c:pt idx="4">
                  <c:v>Ucayali</c:v>
                </c:pt>
                <c:pt idx="5">
                  <c:v>Moquegua</c:v>
                </c:pt>
                <c:pt idx="6">
                  <c:v>Puno</c:v>
                </c:pt>
                <c:pt idx="7">
                  <c:v>Cusco</c:v>
                </c:pt>
                <c:pt idx="8">
                  <c:v>Arequipa</c:v>
                </c:pt>
                <c:pt idx="9">
                  <c:v>Lambayeque</c:v>
                </c:pt>
                <c:pt idx="10">
                  <c:v>Huánuco</c:v>
                </c:pt>
                <c:pt idx="11">
                  <c:v>Loreto</c:v>
                </c:pt>
                <c:pt idx="12">
                  <c:v>Ayacucho</c:v>
                </c:pt>
                <c:pt idx="13">
                  <c:v>Madre de Dios</c:v>
                </c:pt>
                <c:pt idx="14">
                  <c:v>Cajamarca</c:v>
                </c:pt>
                <c:pt idx="15">
                  <c:v>Tumbes</c:v>
                </c:pt>
                <c:pt idx="16">
                  <c:v>Piura</c:v>
                </c:pt>
                <c:pt idx="17">
                  <c:v>Ica</c:v>
                </c:pt>
                <c:pt idx="18">
                  <c:v>La Libertad</c:v>
                </c:pt>
                <c:pt idx="19">
                  <c:v>Lima</c:v>
                </c:pt>
                <c:pt idx="20">
                  <c:v>Junín</c:v>
                </c:pt>
                <c:pt idx="21">
                  <c:v>Apurímac</c:v>
                </c:pt>
                <c:pt idx="22">
                  <c:v>Huancavelica</c:v>
                </c:pt>
                <c:pt idx="23">
                  <c:v>Pasco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'MAPP Dpto_sem'!$K$7:$K$31</c:f>
              <c:numCache>
                <c:formatCode>0%</c:formatCode>
                <c:ptCount val="25"/>
                <c:pt idx="0">
                  <c:v>0.91321064327459633</c:v>
                </c:pt>
                <c:pt idx="1">
                  <c:v>0.86644759689952722</c:v>
                </c:pt>
                <c:pt idx="2">
                  <c:v>0.86621343648170879</c:v>
                </c:pt>
                <c:pt idx="3">
                  <c:v>0.82672542679177341</c:v>
                </c:pt>
                <c:pt idx="4">
                  <c:v>0.82615471602847823</c:v>
                </c:pt>
                <c:pt idx="5">
                  <c:v>0.82513312010510831</c:v>
                </c:pt>
                <c:pt idx="6">
                  <c:v>0.79002884082613734</c:v>
                </c:pt>
                <c:pt idx="7">
                  <c:v>0.62367330225404249</c:v>
                </c:pt>
                <c:pt idx="8">
                  <c:v>0.61008423976294379</c:v>
                </c:pt>
                <c:pt idx="9">
                  <c:v>0.60746562030775475</c:v>
                </c:pt>
                <c:pt idx="10">
                  <c:v>0.6052469875699017</c:v>
                </c:pt>
                <c:pt idx="11">
                  <c:v>0.60434541898436756</c:v>
                </c:pt>
                <c:pt idx="12">
                  <c:v>0.53966982419828968</c:v>
                </c:pt>
                <c:pt idx="13">
                  <c:v>0.53220553112684543</c:v>
                </c:pt>
                <c:pt idx="14">
                  <c:v>0.53190666833936961</c:v>
                </c:pt>
                <c:pt idx="15">
                  <c:v>0.51117037978264979</c:v>
                </c:pt>
                <c:pt idx="16">
                  <c:v>0.47912602431334766</c:v>
                </c:pt>
                <c:pt idx="17">
                  <c:v>0.46821500711303804</c:v>
                </c:pt>
                <c:pt idx="18">
                  <c:v>0.45503034119583163</c:v>
                </c:pt>
                <c:pt idx="19">
                  <c:v>0.4409646474184773</c:v>
                </c:pt>
                <c:pt idx="20">
                  <c:v>0.41935899945434124</c:v>
                </c:pt>
                <c:pt idx="21">
                  <c:v>0.3259493041317692</c:v>
                </c:pt>
                <c:pt idx="22">
                  <c:v>0.18592324791893727</c:v>
                </c:pt>
                <c:pt idx="23">
                  <c:v>0.1786066023119022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018360"/>
        <c:axId val="310019928"/>
      </c:lineChart>
      <c:catAx>
        <c:axId val="310020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0021104"/>
        <c:crosses val="autoZero"/>
        <c:auto val="1"/>
        <c:lblAlgn val="ctr"/>
        <c:lblOffset val="100"/>
        <c:noMultiLvlLbl val="0"/>
      </c:catAx>
      <c:valAx>
        <c:axId val="31002110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100207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100199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0018360"/>
        <c:crosses val="max"/>
        <c:crossBetween val="between"/>
      </c:valAx>
      <c:catAx>
        <c:axId val="310018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00199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'SC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'SC Dpto_sem'!$I$7:$I$31</c:f>
              <c:strCache>
                <c:ptCount val="25"/>
                <c:pt idx="0">
                  <c:v>Amazonas</c:v>
                </c:pt>
                <c:pt idx="1">
                  <c:v>Arequipa</c:v>
                </c:pt>
                <c:pt idx="2">
                  <c:v>Huancavelica</c:v>
                </c:pt>
                <c:pt idx="3">
                  <c:v>Junín</c:v>
                </c:pt>
                <c:pt idx="4">
                  <c:v>Lambayeque</c:v>
                </c:pt>
                <c:pt idx="5">
                  <c:v>Ica</c:v>
                </c:pt>
                <c:pt idx="6">
                  <c:v>Cusco</c:v>
                </c:pt>
                <c:pt idx="7">
                  <c:v>Ancash</c:v>
                </c:pt>
                <c:pt idx="8">
                  <c:v>Cajamarca</c:v>
                </c:pt>
                <c:pt idx="9">
                  <c:v>La Libertad</c:v>
                </c:pt>
                <c:pt idx="10">
                  <c:v>Provincia Constitucional del Callao</c:v>
                </c:pt>
                <c:pt idx="11">
                  <c:v>Lima</c:v>
                </c:pt>
                <c:pt idx="12">
                  <c:v>Ayacucho</c:v>
                </c:pt>
                <c:pt idx="13">
                  <c:v>Ucayali</c:v>
                </c:pt>
                <c:pt idx="14">
                  <c:v>Huánuco</c:v>
                </c:pt>
                <c:pt idx="15">
                  <c:v>Apurímac</c:v>
                </c:pt>
                <c:pt idx="16">
                  <c:v>Puno</c:v>
                </c:pt>
                <c:pt idx="17">
                  <c:v>Piura</c:v>
                </c:pt>
                <c:pt idx="18">
                  <c:v>Pasco</c:v>
                </c:pt>
                <c:pt idx="19">
                  <c:v>Tumbes</c:v>
                </c:pt>
                <c:pt idx="20">
                  <c:v>Loreto</c:v>
                </c:pt>
                <c:pt idx="21">
                  <c:v>San Martín</c:v>
                </c:pt>
                <c:pt idx="22">
                  <c:v>Moquegua</c:v>
                </c:pt>
                <c:pt idx="23">
                  <c:v>Madre de Dios</c:v>
                </c:pt>
                <c:pt idx="24">
                  <c:v>Tacna</c:v>
                </c:pt>
              </c:strCache>
            </c:strRef>
          </c:cat>
          <c:val>
            <c:numRef>
              <c:f>'SC Dpto_sem'!$J$7:$J$31</c:f>
              <c:numCache>
                <c:formatCode>#,##0.0</c:formatCode>
                <c:ptCount val="25"/>
                <c:pt idx="0">
                  <c:v>49.388517466699568</c:v>
                </c:pt>
                <c:pt idx="1">
                  <c:v>223.72049729646506</c:v>
                </c:pt>
                <c:pt idx="2">
                  <c:v>22.710920950397849</c:v>
                </c:pt>
                <c:pt idx="3">
                  <c:v>89.506101009475969</c:v>
                </c:pt>
                <c:pt idx="4">
                  <c:v>121.26116081669716</c:v>
                </c:pt>
                <c:pt idx="5">
                  <c:v>61.636406889000682</c:v>
                </c:pt>
                <c:pt idx="6">
                  <c:v>132.33457151451148</c:v>
                </c:pt>
                <c:pt idx="7">
                  <c:v>84.176077635234833</c:v>
                </c:pt>
                <c:pt idx="8">
                  <c:v>48.085130639297859</c:v>
                </c:pt>
                <c:pt idx="9">
                  <c:v>104.84013288329061</c:v>
                </c:pt>
                <c:pt idx="10">
                  <c:v>75.085774169157958</c:v>
                </c:pt>
                <c:pt idx="11">
                  <c:v>964.13916984661682</c:v>
                </c:pt>
                <c:pt idx="12">
                  <c:v>26.747423193566647</c:v>
                </c:pt>
                <c:pt idx="13">
                  <c:v>22.117292162824015</c:v>
                </c:pt>
                <c:pt idx="14">
                  <c:v>25.928753588321342</c:v>
                </c:pt>
                <c:pt idx="15">
                  <c:v>32.579189069785571</c:v>
                </c:pt>
                <c:pt idx="16">
                  <c:v>66.841648520133276</c:v>
                </c:pt>
                <c:pt idx="17">
                  <c:v>74.857830717596698</c:v>
                </c:pt>
                <c:pt idx="18">
                  <c:v>12.252246579781058</c:v>
                </c:pt>
                <c:pt idx="19">
                  <c:v>20.410085905753249</c:v>
                </c:pt>
                <c:pt idx="20">
                  <c:v>39.807988887345346</c:v>
                </c:pt>
                <c:pt idx="21">
                  <c:v>13.283326857696011</c:v>
                </c:pt>
                <c:pt idx="22">
                  <c:v>2.9500765483044233</c:v>
                </c:pt>
                <c:pt idx="23">
                  <c:v>1.6372566785430536</c:v>
                </c:pt>
                <c:pt idx="24">
                  <c:v>6.4096436035615625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262432"/>
        <c:axId val="297259688"/>
      </c:barChart>
      <c:lineChart>
        <c:grouping val="standard"/>
        <c:varyColors val="0"/>
        <c:ser>
          <c:idx val="1"/>
          <c:order val="1"/>
          <c:tx>
            <c:strRef>
              <c:f>'SC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'SC Dpto_sem'!$I$7:$I$31</c:f>
              <c:strCache>
                <c:ptCount val="25"/>
                <c:pt idx="0">
                  <c:v>Amazonas</c:v>
                </c:pt>
                <c:pt idx="1">
                  <c:v>Arequipa</c:v>
                </c:pt>
                <c:pt idx="2">
                  <c:v>Huancavelica</c:v>
                </c:pt>
                <c:pt idx="3">
                  <c:v>Junín</c:v>
                </c:pt>
                <c:pt idx="4">
                  <c:v>Lambayeque</c:v>
                </c:pt>
                <c:pt idx="5">
                  <c:v>Ica</c:v>
                </c:pt>
                <c:pt idx="6">
                  <c:v>Cusco</c:v>
                </c:pt>
                <c:pt idx="7">
                  <c:v>Ancash</c:v>
                </c:pt>
                <c:pt idx="8">
                  <c:v>Cajamarca</c:v>
                </c:pt>
                <c:pt idx="9">
                  <c:v>La Libertad</c:v>
                </c:pt>
                <c:pt idx="10">
                  <c:v>Provincia Constitucional del Callao</c:v>
                </c:pt>
                <c:pt idx="11">
                  <c:v>Lima</c:v>
                </c:pt>
                <c:pt idx="12">
                  <c:v>Ayacucho</c:v>
                </c:pt>
                <c:pt idx="13">
                  <c:v>Ucayali</c:v>
                </c:pt>
                <c:pt idx="14">
                  <c:v>Huánuco</c:v>
                </c:pt>
                <c:pt idx="15">
                  <c:v>Apurímac</c:v>
                </c:pt>
                <c:pt idx="16">
                  <c:v>Puno</c:v>
                </c:pt>
                <c:pt idx="17">
                  <c:v>Piura</c:v>
                </c:pt>
                <c:pt idx="18">
                  <c:v>Pasco</c:v>
                </c:pt>
                <c:pt idx="19">
                  <c:v>Tumbes</c:v>
                </c:pt>
                <c:pt idx="20">
                  <c:v>Loreto</c:v>
                </c:pt>
                <c:pt idx="21">
                  <c:v>San Martín</c:v>
                </c:pt>
                <c:pt idx="22">
                  <c:v>Moquegua</c:v>
                </c:pt>
                <c:pt idx="23">
                  <c:v>Madre de Dios</c:v>
                </c:pt>
                <c:pt idx="24">
                  <c:v>Tacna</c:v>
                </c:pt>
              </c:strCache>
            </c:strRef>
          </c:cat>
          <c:val>
            <c:numRef>
              <c:f>'SC Dpto_sem'!$K$7:$K$31</c:f>
              <c:numCache>
                <c:formatCode>0%</c:formatCode>
                <c:ptCount val="25"/>
                <c:pt idx="0">
                  <c:v>0.8084066183547165</c:v>
                </c:pt>
                <c:pt idx="1">
                  <c:v>0.67309153137374467</c:v>
                </c:pt>
                <c:pt idx="2">
                  <c:v>0.59370449235430223</c:v>
                </c:pt>
                <c:pt idx="3">
                  <c:v>0.58900849251865051</c:v>
                </c:pt>
                <c:pt idx="4">
                  <c:v>0.5815250335867399</c:v>
                </c:pt>
                <c:pt idx="5">
                  <c:v>0.57441464224104666</c:v>
                </c:pt>
                <c:pt idx="6">
                  <c:v>0.56218864145145109</c:v>
                </c:pt>
                <c:pt idx="7">
                  <c:v>0.56072781061914501</c:v>
                </c:pt>
                <c:pt idx="8">
                  <c:v>0.52861564134417049</c:v>
                </c:pt>
                <c:pt idx="9">
                  <c:v>0.52713964452646889</c:v>
                </c:pt>
                <c:pt idx="10">
                  <c:v>0.49571468641111194</c:v>
                </c:pt>
                <c:pt idx="11">
                  <c:v>0.49539870214873255</c:v>
                </c:pt>
                <c:pt idx="12">
                  <c:v>0.4880896868185432</c:v>
                </c:pt>
                <c:pt idx="13">
                  <c:v>0.47958863437057103</c:v>
                </c:pt>
                <c:pt idx="14">
                  <c:v>0.4602003099645352</c:v>
                </c:pt>
                <c:pt idx="15">
                  <c:v>0.45242820595663324</c:v>
                </c:pt>
                <c:pt idx="16">
                  <c:v>0.44321488771777373</c:v>
                </c:pt>
                <c:pt idx="17">
                  <c:v>0.4381894412331897</c:v>
                </c:pt>
                <c:pt idx="18">
                  <c:v>0.43326874674554816</c:v>
                </c:pt>
                <c:pt idx="19">
                  <c:v>0.38747274756268607</c:v>
                </c:pt>
                <c:pt idx="20">
                  <c:v>0.38327321295416206</c:v>
                </c:pt>
                <c:pt idx="21">
                  <c:v>0.22075377903697074</c:v>
                </c:pt>
                <c:pt idx="22">
                  <c:v>0.11389408674174128</c:v>
                </c:pt>
                <c:pt idx="23">
                  <c:v>9.3033120709537301E-2</c:v>
                </c:pt>
                <c:pt idx="24">
                  <c:v>8.0202175821597971E-2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263216"/>
        <c:axId val="297262824"/>
      </c:lineChart>
      <c:catAx>
        <c:axId val="29726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7259688"/>
        <c:crosses val="autoZero"/>
        <c:auto val="1"/>
        <c:lblAlgn val="ctr"/>
        <c:lblOffset val="100"/>
        <c:noMultiLvlLbl val="0"/>
      </c:catAx>
      <c:valAx>
        <c:axId val="2972596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72624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72628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7263216"/>
        <c:crosses val="max"/>
        <c:crossBetween val="between"/>
      </c:valAx>
      <c:catAx>
        <c:axId val="297263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72628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'AARES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'AARES Dpto_sem'!$I$7:$I$31</c:f>
              <c:strCache>
                <c:ptCount val="25"/>
                <c:pt idx="0">
                  <c:v>Lima</c:v>
                </c:pt>
                <c:pt idx="1">
                  <c:v>Amazonas</c:v>
                </c:pt>
                <c:pt idx="2">
                  <c:v>Ancash</c:v>
                </c:pt>
                <c:pt idx="3">
                  <c:v>Apurímac</c:v>
                </c:pt>
                <c:pt idx="4">
                  <c:v>Arequipa</c:v>
                </c:pt>
                <c:pt idx="5">
                  <c:v>Ayacucho</c:v>
                </c:pt>
                <c:pt idx="6">
                  <c:v>Cajamarca</c:v>
                </c:pt>
                <c:pt idx="7">
                  <c:v>Provincia Constitucional del Callao</c:v>
                </c:pt>
                <c:pt idx="8">
                  <c:v>Cusco</c:v>
                </c:pt>
                <c:pt idx="9">
                  <c:v>Huancavelica</c:v>
                </c:pt>
                <c:pt idx="10">
                  <c:v>Huánuco</c:v>
                </c:pt>
                <c:pt idx="11">
                  <c:v>Ica</c:v>
                </c:pt>
                <c:pt idx="12">
                  <c:v>Junín</c:v>
                </c:pt>
                <c:pt idx="13">
                  <c:v>La Libertad</c:v>
                </c:pt>
                <c:pt idx="14">
                  <c:v>Lambayeque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'AARES Dpto_sem'!$J$7:$J$31</c:f>
              <c:numCache>
                <c:formatCode>#,##0.0</c:formatCode>
                <c:ptCount val="25"/>
                <c:pt idx="0">
                  <c:v>222.72195263183676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019144"/>
        <c:axId val="310021496"/>
      </c:barChart>
      <c:lineChart>
        <c:grouping val="standard"/>
        <c:varyColors val="0"/>
        <c:ser>
          <c:idx val="1"/>
          <c:order val="1"/>
          <c:tx>
            <c:strRef>
              <c:f>'AARES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'AARES Dpto_sem'!$I$7:$I$31</c:f>
              <c:strCache>
                <c:ptCount val="25"/>
                <c:pt idx="0">
                  <c:v>Lima</c:v>
                </c:pt>
                <c:pt idx="1">
                  <c:v>Amazonas</c:v>
                </c:pt>
                <c:pt idx="2">
                  <c:v>Ancash</c:v>
                </c:pt>
                <c:pt idx="3">
                  <c:v>Apurímac</c:v>
                </c:pt>
                <c:pt idx="4">
                  <c:v>Arequipa</c:v>
                </c:pt>
                <c:pt idx="5">
                  <c:v>Ayacucho</c:v>
                </c:pt>
                <c:pt idx="6">
                  <c:v>Cajamarca</c:v>
                </c:pt>
                <c:pt idx="7">
                  <c:v>Provincia Constitucional del Callao</c:v>
                </c:pt>
                <c:pt idx="8">
                  <c:v>Cusco</c:v>
                </c:pt>
                <c:pt idx="9">
                  <c:v>Huancavelica</c:v>
                </c:pt>
                <c:pt idx="10">
                  <c:v>Huánuco</c:v>
                </c:pt>
                <c:pt idx="11">
                  <c:v>Ica</c:v>
                </c:pt>
                <c:pt idx="12">
                  <c:v>Junín</c:v>
                </c:pt>
                <c:pt idx="13">
                  <c:v>La Libertad</c:v>
                </c:pt>
                <c:pt idx="14">
                  <c:v>Lambayeque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'AARES Dpto_sem'!$K$7:$K$31</c:f>
              <c:numCache>
                <c:formatCode>0%</c:formatCode>
                <c:ptCount val="25"/>
                <c:pt idx="0">
                  <c:v>0.36316769105109586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019536"/>
        <c:axId val="310018752"/>
      </c:lineChart>
      <c:catAx>
        <c:axId val="310019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0021496"/>
        <c:crosses val="autoZero"/>
        <c:auto val="1"/>
        <c:lblAlgn val="ctr"/>
        <c:lblOffset val="100"/>
        <c:noMultiLvlLbl val="0"/>
      </c:catAx>
      <c:valAx>
        <c:axId val="3100214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100191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1001875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0019536"/>
        <c:crosses val="max"/>
        <c:crossBetween val="between"/>
      </c:valAx>
      <c:catAx>
        <c:axId val="310019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001875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'MCRS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'MCRS Dpto_sem'!$I$7:$I$31</c:f>
              <c:strCache>
                <c:ptCount val="25"/>
                <c:pt idx="0">
                  <c:v>Pasco</c:v>
                </c:pt>
                <c:pt idx="1">
                  <c:v>Madre de Dios</c:v>
                </c:pt>
                <c:pt idx="2">
                  <c:v>Tacna</c:v>
                </c:pt>
                <c:pt idx="3">
                  <c:v>Tumbes</c:v>
                </c:pt>
                <c:pt idx="4">
                  <c:v>Ancash</c:v>
                </c:pt>
                <c:pt idx="5">
                  <c:v>Ucayali</c:v>
                </c:pt>
                <c:pt idx="6">
                  <c:v>Ayacucho</c:v>
                </c:pt>
                <c:pt idx="7">
                  <c:v>Loreto</c:v>
                </c:pt>
                <c:pt idx="8">
                  <c:v>La Libertad</c:v>
                </c:pt>
                <c:pt idx="9">
                  <c:v>Provincia Constitucional del Callao</c:v>
                </c:pt>
                <c:pt idx="10">
                  <c:v>Cajamarca</c:v>
                </c:pt>
                <c:pt idx="11">
                  <c:v>Lima</c:v>
                </c:pt>
                <c:pt idx="12">
                  <c:v>Huancavelica</c:v>
                </c:pt>
                <c:pt idx="13">
                  <c:v>Apurímac</c:v>
                </c:pt>
                <c:pt idx="14">
                  <c:v>Puno</c:v>
                </c:pt>
                <c:pt idx="15">
                  <c:v>Junín</c:v>
                </c:pt>
                <c:pt idx="16">
                  <c:v>Lambayeque</c:v>
                </c:pt>
                <c:pt idx="17">
                  <c:v>Huánuco</c:v>
                </c:pt>
                <c:pt idx="18">
                  <c:v>Piura</c:v>
                </c:pt>
                <c:pt idx="19">
                  <c:v>San Martín</c:v>
                </c:pt>
                <c:pt idx="20">
                  <c:v>Amazonas</c:v>
                </c:pt>
                <c:pt idx="21">
                  <c:v>Cusco</c:v>
                </c:pt>
                <c:pt idx="22">
                  <c:v>Ica</c:v>
                </c:pt>
                <c:pt idx="23">
                  <c:v>Arequipa</c:v>
                </c:pt>
                <c:pt idx="24">
                  <c:v>Moquegua</c:v>
                </c:pt>
              </c:strCache>
            </c:strRef>
          </c:cat>
          <c:val>
            <c:numRef>
              <c:f>'MCRS Dpto_sem'!$J$7:$J$31</c:f>
              <c:numCache>
                <c:formatCode>#,##0.0</c:formatCode>
                <c:ptCount val="25"/>
                <c:pt idx="0">
                  <c:v>20.030019776433619</c:v>
                </c:pt>
                <c:pt idx="1">
                  <c:v>1.1265285475492419</c:v>
                </c:pt>
                <c:pt idx="2">
                  <c:v>1.2603977474207113</c:v>
                </c:pt>
                <c:pt idx="3">
                  <c:v>0.7545546042456408</c:v>
                </c:pt>
                <c:pt idx="4">
                  <c:v>4.7110168803774286</c:v>
                </c:pt>
                <c:pt idx="5">
                  <c:v>11.710621547477785</c:v>
                </c:pt>
                <c:pt idx="6">
                  <c:v>2.0963002320349915</c:v>
                </c:pt>
                <c:pt idx="7">
                  <c:v>1.4412458045480889</c:v>
                </c:pt>
                <c:pt idx="8">
                  <c:v>4.3458559922037239</c:v>
                </c:pt>
                <c:pt idx="9">
                  <c:v>3.5274276876043587</c:v>
                </c:pt>
                <c:pt idx="10">
                  <c:v>1.4220489540130075</c:v>
                </c:pt>
                <c:pt idx="11">
                  <c:v>159.57338654861815</c:v>
                </c:pt>
                <c:pt idx="12">
                  <c:v>0.204266515418567</c:v>
                </c:pt>
                <c:pt idx="13">
                  <c:v>0.49034740521165077</c:v>
                </c:pt>
                <c:pt idx="14">
                  <c:v>9.2517891642019094</c:v>
                </c:pt>
                <c:pt idx="15">
                  <c:v>3.9073542122005165</c:v>
                </c:pt>
                <c:pt idx="16">
                  <c:v>4.3405701525852507</c:v>
                </c:pt>
                <c:pt idx="17">
                  <c:v>2.7940623100657831</c:v>
                </c:pt>
                <c:pt idx="18">
                  <c:v>2.4834966828748293</c:v>
                </c:pt>
                <c:pt idx="19">
                  <c:v>3.3884837799905654</c:v>
                </c:pt>
                <c:pt idx="20">
                  <c:v>0.97539085156313377</c:v>
                </c:pt>
                <c:pt idx="21">
                  <c:v>3.0326766461985244</c:v>
                </c:pt>
                <c:pt idx="22">
                  <c:v>5.5103293311840389</c:v>
                </c:pt>
                <c:pt idx="23">
                  <c:v>3.1765805798968358</c:v>
                </c:pt>
                <c:pt idx="24">
                  <c:v>0.35145430823467905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318744"/>
        <c:axId val="311174560"/>
      </c:barChart>
      <c:lineChart>
        <c:grouping val="standard"/>
        <c:varyColors val="0"/>
        <c:ser>
          <c:idx val="1"/>
          <c:order val="1"/>
          <c:tx>
            <c:strRef>
              <c:f>'MCRS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'MCRS Dpto_sem'!$I$7:$I$31</c:f>
              <c:strCache>
                <c:ptCount val="25"/>
                <c:pt idx="0">
                  <c:v>Pasco</c:v>
                </c:pt>
                <c:pt idx="1">
                  <c:v>Madre de Dios</c:v>
                </c:pt>
                <c:pt idx="2">
                  <c:v>Tacna</c:v>
                </c:pt>
                <c:pt idx="3">
                  <c:v>Tumbes</c:v>
                </c:pt>
                <c:pt idx="4">
                  <c:v>Ancash</c:v>
                </c:pt>
                <c:pt idx="5">
                  <c:v>Ucayali</c:v>
                </c:pt>
                <c:pt idx="6">
                  <c:v>Ayacucho</c:v>
                </c:pt>
                <c:pt idx="7">
                  <c:v>Loreto</c:v>
                </c:pt>
                <c:pt idx="8">
                  <c:v>La Libertad</c:v>
                </c:pt>
                <c:pt idx="9">
                  <c:v>Provincia Constitucional del Callao</c:v>
                </c:pt>
                <c:pt idx="10">
                  <c:v>Cajamarca</c:v>
                </c:pt>
                <c:pt idx="11">
                  <c:v>Lima</c:v>
                </c:pt>
                <c:pt idx="12">
                  <c:v>Huancavelica</c:v>
                </c:pt>
                <c:pt idx="13">
                  <c:v>Apurímac</c:v>
                </c:pt>
                <c:pt idx="14">
                  <c:v>Puno</c:v>
                </c:pt>
                <c:pt idx="15">
                  <c:v>Junín</c:v>
                </c:pt>
                <c:pt idx="16">
                  <c:v>Lambayeque</c:v>
                </c:pt>
                <c:pt idx="17">
                  <c:v>Huánuco</c:v>
                </c:pt>
                <c:pt idx="18">
                  <c:v>Piura</c:v>
                </c:pt>
                <c:pt idx="19">
                  <c:v>San Martín</c:v>
                </c:pt>
                <c:pt idx="20">
                  <c:v>Amazonas</c:v>
                </c:pt>
                <c:pt idx="21">
                  <c:v>Cusco</c:v>
                </c:pt>
                <c:pt idx="22">
                  <c:v>Ica</c:v>
                </c:pt>
                <c:pt idx="23">
                  <c:v>Arequipa</c:v>
                </c:pt>
                <c:pt idx="24">
                  <c:v>Moquegua</c:v>
                </c:pt>
              </c:strCache>
            </c:strRef>
          </c:cat>
          <c:val>
            <c:numRef>
              <c:f>'MCRS Dpto_sem'!$K$7:$K$31</c:f>
              <c:numCache>
                <c:formatCode>0%</c:formatCode>
                <c:ptCount val="25"/>
                <c:pt idx="0">
                  <c:v>0.81759704573186065</c:v>
                </c:pt>
                <c:pt idx="1">
                  <c:v>0.50898232660667264</c:v>
                </c:pt>
                <c:pt idx="2">
                  <c:v>0.47459541174189362</c:v>
                </c:pt>
                <c:pt idx="3">
                  <c:v>0.4734846476861741</c:v>
                </c:pt>
                <c:pt idx="4">
                  <c:v>0.47201106455471398</c:v>
                </c:pt>
                <c:pt idx="5">
                  <c:v>0.45712588037841095</c:v>
                </c:pt>
                <c:pt idx="6">
                  <c:v>0.42270296203275504</c:v>
                </c:pt>
                <c:pt idx="7">
                  <c:v>0.4090579689118129</c:v>
                </c:pt>
                <c:pt idx="8">
                  <c:v>0.40883035012162056</c:v>
                </c:pt>
                <c:pt idx="9">
                  <c:v>0.40661465668735558</c:v>
                </c:pt>
                <c:pt idx="10">
                  <c:v>0.39817901086806695</c:v>
                </c:pt>
                <c:pt idx="11">
                  <c:v>0.3978134514404898</c:v>
                </c:pt>
                <c:pt idx="12">
                  <c:v>0.39324371519052631</c:v>
                </c:pt>
                <c:pt idx="13">
                  <c:v>0.37890061076586518</c:v>
                </c:pt>
                <c:pt idx="14">
                  <c:v>0.37777964647406037</c:v>
                </c:pt>
                <c:pt idx="15">
                  <c:v>0.3434865455234466</c:v>
                </c:pt>
                <c:pt idx="16">
                  <c:v>0.34236237441015321</c:v>
                </c:pt>
                <c:pt idx="17">
                  <c:v>0.3273461384521188</c:v>
                </c:pt>
                <c:pt idx="18">
                  <c:v>0.32168341916640281</c:v>
                </c:pt>
                <c:pt idx="19">
                  <c:v>0.31491534698433687</c:v>
                </c:pt>
                <c:pt idx="20">
                  <c:v>0.30427098638289829</c:v>
                </c:pt>
                <c:pt idx="21">
                  <c:v>0.2931211018081038</c:v>
                </c:pt>
                <c:pt idx="22">
                  <c:v>4.1646213233251232E-2</c:v>
                </c:pt>
                <c:pt idx="23">
                  <c:v>2.7480004272263082E-2</c:v>
                </c:pt>
                <c:pt idx="24">
                  <c:v>1.8432874437641845E-2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166328"/>
        <c:axId val="311168288"/>
      </c:lineChart>
      <c:catAx>
        <c:axId val="309318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1174560"/>
        <c:crosses val="autoZero"/>
        <c:auto val="1"/>
        <c:lblAlgn val="ctr"/>
        <c:lblOffset val="100"/>
        <c:noMultiLvlLbl val="0"/>
      </c:catAx>
      <c:valAx>
        <c:axId val="31117456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93187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111682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166328"/>
        <c:crosses val="max"/>
        <c:crossBetween val="between"/>
      </c:valAx>
      <c:catAx>
        <c:axId val="311166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11682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'MST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'MST Dpto_sem'!$I$7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'MST Dpto_sem'!$J$7</c:f>
              <c:numCache>
                <c:formatCode>#,##0.0</c:formatCode>
                <c:ptCount val="1"/>
                <c:pt idx="0">
                  <c:v>23.374175156924593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166720"/>
        <c:axId val="311168680"/>
      </c:barChart>
      <c:lineChart>
        <c:grouping val="standard"/>
        <c:varyColors val="0"/>
        <c:ser>
          <c:idx val="1"/>
          <c:order val="1"/>
          <c:tx>
            <c:strRef>
              <c:f>'MST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'MST Dpto_sem'!$I$7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'MST Dpto_sem'!$K$7</c:f>
              <c:numCache>
                <c:formatCode>0%</c:formatCode>
                <c:ptCount val="1"/>
                <c:pt idx="0">
                  <c:v>0.38183669912152884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169072"/>
        <c:axId val="311171424"/>
      </c:lineChart>
      <c:catAx>
        <c:axId val="31116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1168680"/>
        <c:crosses val="autoZero"/>
        <c:auto val="1"/>
        <c:lblAlgn val="ctr"/>
        <c:lblOffset val="100"/>
        <c:noMultiLvlLbl val="0"/>
      </c:catAx>
      <c:valAx>
        <c:axId val="3111686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111667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111714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169072"/>
        <c:crosses val="max"/>
        <c:crossBetween val="between"/>
      </c:valAx>
      <c:catAx>
        <c:axId val="311169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11714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'MPE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'MPE Dpto_sem'!$I$7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'MPE Dpto_sem'!$J$7</c:f>
              <c:numCache>
                <c:formatCode>#,##0.0</c:formatCode>
                <c:ptCount val="1"/>
                <c:pt idx="0">
                  <c:v>36.16351689498606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173776"/>
        <c:axId val="311164760"/>
      </c:barChart>
      <c:lineChart>
        <c:grouping val="standard"/>
        <c:varyColors val="0"/>
        <c:ser>
          <c:idx val="1"/>
          <c:order val="1"/>
          <c:tx>
            <c:strRef>
              <c:f>'MPE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'MPE Dpto_sem'!$I$7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'MPE Dpto_sem'!$K$7</c:f>
              <c:numCache>
                <c:formatCode>0%</c:formatCode>
                <c:ptCount val="1"/>
                <c:pt idx="0">
                  <c:v>0.22424398646463248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174168"/>
        <c:axId val="311176128"/>
      </c:lineChart>
      <c:catAx>
        <c:axId val="31117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1164760"/>
        <c:crosses val="autoZero"/>
        <c:auto val="1"/>
        <c:lblAlgn val="ctr"/>
        <c:lblOffset val="100"/>
        <c:noMultiLvlLbl val="0"/>
      </c:catAx>
      <c:valAx>
        <c:axId val="31116476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111737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111761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174168"/>
        <c:crosses val="max"/>
        <c:crossBetween val="between"/>
      </c:valAx>
      <c:catAx>
        <c:axId val="311174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11761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'FMIN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'FMIN Dpto_sem'!$I$7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'FMIN Dpto_sem'!$J$7</c:f>
              <c:numCache>
                <c:formatCode>#,##0.0</c:formatCode>
                <c:ptCount val="1"/>
                <c:pt idx="0">
                  <c:v>1.9625934243085794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170640"/>
        <c:axId val="311167112"/>
      </c:barChart>
      <c:lineChart>
        <c:grouping val="standard"/>
        <c:varyColors val="0"/>
        <c:ser>
          <c:idx val="1"/>
          <c:order val="1"/>
          <c:tx>
            <c:strRef>
              <c:f>'FMIN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'FMIN Dpto_sem'!$I$7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'FMIN Dpto_sem'!$K$7</c:f>
              <c:numCache>
                <c:formatCode>0%</c:formatCode>
                <c:ptCount val="1"/>
                <c:pt idx="0">
                  <c:v>0.2365027724407647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165936"/>
        <c:axId val="311167504"/>
      </c:lineChart>
      <c:catAx>
        <c:axId val="31117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1167112"/>
        <c:crosses val="autoZero"/>
        <c:auto val="1"/>
        <c:lblAlgn val="ctr"/>
        <c:lblOffset val="100"/>
        <c:noMultiLvlLbl val="0"/>
      </c:catAx>
      <c:valAx>
        <c:axId val="3111671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111706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111675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165936"/>
        <c:crosses val="max"/>
        <c:crossBetween val="between"/>
      </c:valAx>
      <c:catAx>
        <c:axId val="311165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11675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'MCDT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'MCDT Dpto_sem'!$I$7:$I$32</c:f>
              <c:strCache>
                <c:ptCount val="26"/>
                <c:pt idx="0">
                  <c:v>Huánuco</c:v>
                </c:pt>
                <c:pt idx="1">
                  <c:v>Ucayali</c:v>
                </c:pt>
                <c:pt idx="2">
                  <c:v>Embajadas en el Exterior</c:v>
                </c:pt>
                <c:pt idx="3">
                  <c:v>Apurímac</c:v>
                </c:pt>
                <c:pt idx="4">
                  <c:v>Ayacucho</c:v>
                </c:pt>
                <c:pt idx="5">
                  <c:v>Pasco</c:v>
                </c:pt>
                <c:pt idx="6">
                  <c:v>Lima</c:v>
                </c:pt>
                <c:pt idx="7">
                  <c:v>Cusco</c:v>
                </c:pt>
                <c:pt idx="8">
                  <c:v>Tacna</c:v>
                </c:pt>
                <c:pt idx="9">
                  <c:v>Cajamarca</c:v>
                </c:pt>
                <c:pt idx="10">
                  <c:v>San Martín</c:v>
                </c:pt>
                <c:pt idx="11">
                  <c:v>Piura</c:v>
                </c:pt>
                <c:pt idx="12">
                  <c:v>Loreto</c:v>
                </c:pt>
                <c:pt idx="13">
                  <c:v>La Libertad</c:v>
                </c:pt>
                <c:pt idx="14">
                  <c:v>Provincia Constitucional del Callao</c:v>
                </c:pt>
                <c:pt idx="15">
                  <c:v>Junín</c:v>
                </c:pt>
                <c:pt idx="16">
                  <c:v>Arequipa</c:v>
                </c:pt>
                <c:pt idx="17">
                  <c:v>Puno</c:v>
                </c:pt>
                <c:pt idx="18">
                  <c:v>Huancavelica</c:v>
                </c:pt>
                <c:pt idx="19">
                  <c:v>Lambayeque</c:v>
                </c:pt>
                <c:pt idx="20">
                  <c:v>Madre de Dios</c:v>
                </c:pt>
                <c:pt idx="21">
                  <c:v>Moquegua</c:v>
                </c:pt>
                <c:pt idx="22">
                  <c:v>Tumbes</c:v>
                </c:pt>
                <c:pt idx="23">
                  <c:v>Ancash</c:v>
                </c:pt>
                <c:pt idx="24">
                  <c:v>Amazonas</c:v>
                </c:pt>
                <c:pt idx="25">
                  <c:v>Ica</c:v>
                </c:pt>
              </c:strCache>
            </c:strRef>
          </c:cat>
          <c:val>
            <c:numRef>
              <c:f>'MCDT Dpto_sem'!$J$7:$J$32</c:f>
              <c:numCache>
                <c:formatCode>#,##0.0</c:formatCode>
                <c:ptCount val="26"/>
                <c:pt idx="0">
                  <c:v>1.5522472857192042</c:v>
                </c:pt>
                <c:pt idx="1">
                  <c:v>16.283566810379853</c:v>
                </c:pt>
                <c:pt idx="2">
                  <c:v>29.714264929905767</c:v>
                </c:pt>
                <c:pt idx="3">
                  <c:v>4.1836100168438861E-2</c:v>
                </c:pt>
                <c:pt idx="4">
                  <c:v>1.4849437453049177</c:v>
                </c:pt>
                <c:pt idx="5">
                  <c:v>0.36787810156965861</c:v>
                </c:pt>
                <c:pt idx="6">
                  <c:v>34.293163417364667</c:v>
                </c:pt>
                <c:pt idx="7">
                  <c:v>3.7399917021612055</c:v>
                </c:pt>
                <c:pt idx="8">
                  <c:v>0.21894376700220164</c:v>
                </c:pt>
                <c:pt idx="9">
                  <c:v>0.64974229725339683</c:v>
                </c:pt>
                <c:pt idx="10">
                  <c:v>2.0097408510580408</c:v>
                </c:pt>
                <c:pt idx="11">
                  <c:v>0.43235153497334977</c:v>
                </c:pt>
                <c:pt idx="12">
                  <c:v>0.44044050270167645</c:v>
                </c:pt>
                <c:pt idx="13">
                  <c:v>1.0478490085251906</c:v>
                </c:pt>
                <c:pt idx="14">
                  <c:v>7.9783040331676602E-2</c:v>
                </c:pt>
                <c:pt idx="15">
                  <c:v>0.38651746457617264</c:v>
                </c:pt>
                <c:pt idx="16">
                  <c:v>3.9111740451298829</c:v>
                </c:pt>
                <c:pt idx="17">
                  <c:v>1.3034414059729897</c:v>
                </c:pt>
                <c:pt idx="18">
                  <c:v>6.9099999382160604E-3</c:v>
                </c:pt>
                <c:pt idx="19">
                  <c:v>0.70163955715179327</c:v>
                </c:pt>
                <c:pt idx="20">
                  <c:v>1.0929999873042107E-2</c:v>
                </c:pt>
                <c:pt idx="21">
                  <c:v>0.23214208245917689</c:v>
                </c:pt>
                <c:pt idx="22">
                  <c:v>0.33752534682571422</c:v>
                </c:pt>
                <c:pt idx="23">
                  <c:v>0.39095170417931513</c:v>
                </c:pt>
                <c:pt idx="24">
                  <c:v>0.89464817004591168</c:v>
                </c:pt>
                <c:pt idx="25">
                  <c:v>0.24557662729057483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169464"/>
        <c:axId val="311164368"/>
      </c:barChart>
      <c:lineChart>
        <c:grouping val="standard"/>
        <c:varyColors val="0"/>
        <c:ser>
          <c:idx val="1"/>
          <c:order val="1"/>
          <c:tx>
            <c:strRef>
              <c:f>'MCDT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'MCDT Dpto_sem'!$I$7:$I$32</c:f>
              <c:strCache>
                <c:ptCount val="26"/>
                <c:pt idx="0">
                  <c:v>Huánuco</c:v>
                </c:pt>
                <c:pt idx="1">
                  <c:v>Ucayali</c:v>
                </c:pt>
                <c:pt idx="2">
                  <c:v>Embajadas en el Exterior</c:v>
                </c:pt>
                <c:pt idx="3">
                  <c:v>Apurímac</c:v>
                </c:pt>
                <c:pt idx="4">
                  <c:v>Ayacucho</c:v>
                </c:pt>
                <c:pt idx="5">
                  <c:v>Pasco</c:v>
                </c:pt>
                <c:pt idx="6">
                  <c:v>Lima</c:v>
                </c:pt>
                <c:pt idx="7">
                  <c:v>Cusco</c:v>
                </c:pt>
                <c:pt idx="8">
                  <c:v>Tacna</c:v>
                </c:pt>
                <c:pt idx="9">
                  <c:v>Cajamarca</c:v>
                </c:pt>
                <c:pt idx="10">
                  <c:v>San Martín</c:v>
                </c:pt>
                <c:pt idx="11">
                  <c:v>Piura</c:v>
                </c:pt>
                <c:pt idx="12">
                  <c:v>Loreto</c:v>
                </c:pt>
                <c:pt idx="13">
                  <c:v>La Libertad</c:v>
                </c:pt>
                <c:pt idx="14">
                  <c:v>Provincia Constitucional del Callao</c:v>
                </c:pt>
                <c:pt idx="15">
                  <c:v>Junín</c:v>
                </c:pt>
                <c:pt idx="16">
                  <c:v>Arequipa</c:v>
                </c:pt>
                <c:pt idx="17">
                  <c:v>Puno</c:v>
                </c:pt>
                <c:pt idx="18">
                  <c:v>Huancavelica</c:v>
                </c:pt>
                <c:pt idx="19">
                  <c:v>Lambayeque</c:v>
                </c:pt>
                <c:pt idx="20">
                  <c:v>Madre de Dios</c:v>
                </c:pt>
                <c:pt idx="21">
                  <c:v>Moquegua</c:v>
                </c:pt>
                <c:pt idx="22">
                  <c:v>Tumbes</c:v>
                </c:pt>
                <c:pt idx="23">
                  <c:v>Ancash</c:v>
                </c:pt>
                <c:pt idx="24">
                  <c:v>Amazonas</c:v>
                </c:pt>
                <c:pt idx="25">
                  <c:v>Ica</c:v>
                </c:pt>
              </c:strCache>
            </c:strRef>
          </c:cat>
          <c:val>
            <c:numRef>
              <c:f>'MCDT Dpto_sem'!$K$7:$K$32</c:f>
              <c:numCache>
                <c:formatCode>0%</c:formatCode>
                <c:ptCount val="26"/>
                <c:pt idx="0">
                  <c:v>0.63586618694240682</c:v>
                </c:pt>
                <c:pt idx="1">
                  <c:v>0.58141120688773706</c:v>
                </c:pt>
                <c:pt idx="2">
                  <c:v>0.53711426536678286</c:v>
                </c:pt>
                <c:pt idx="3">
                  <c:v>0.5122829594744307</c:v>
                </c:pt>
                <c:pt idx="4">
                  <c:v>0.46307708929116831</c:v>
                </c:pt>
                <c:pt idx="5">
                  <c:v>0.36353027942770322</c:v>
                </c:pt>
                <c:pt idx="6">
                  <c:v>0.33925788181562044</c:v>
                </c:pt>
                <c:pt idx="7">
                  <c:v>0.3367527349885342</c:v>
                </c:pt>
                <c:pt idx="8">
                  <c:v>0.33094022803285106</c:v>
                </c:pt>
                <c:pt idx="9">
                  <c:v>0.33091615957167403</c:v>
                </c:pt>
                <c:pt idx="10">
                  <c:v>0.32475018094763991</c:v>
                </c:pt>
                <c:pt idx="11">
                  <c:v>0.3214337485081466</c:v>
                </c:pt>
                <c:pt idx="12">
                  <c:v>0.31927963010874844</c:v>
                </c:pt>
                <c:pt idx="13">
                  <c:v>0.31852544285373968</c:v>
                </c:pt>
                <c:pt idx="14">
                  <c:v>0.18253939349188031</c:v>
                </c:pt>
                <c:pt idx="15">
                  <c:v>0.1819362910849939</c:v>
                </c:pt>
                <c:pt idx="16">
                  <c:v>0.15869745678780139</c:v>
                </c:pt>
                <c:pt idx="17">
                  <c:v>0.13714626625237789</c:v>
                </c:pt>
                <c:pt idx="18">
                  <c:v>0.11099331692071544</c:v>
                </c:pt>
                <c:pt idx="19">
                  <c:v>0.10898374921975906</c:v>
                </c:pt>
                <c:pt idx="20">
                  <c:v>9.8121946576433736E-2</c:v>
                </c:pt>
                <c:pt idx="21">
                  <c:v>9.5027372197508508E-2</c:v>
                </c:pt>
                <c:pt idx="22">
                  <c:v>8.0674562418351942E-2</c:v>
                </c:pt>
                <c:pt idx="23">
                  <c:v>6.3248389503436392E-2</c:v>
                </c:pt>
                <c:pt idx="24">
                  <c:v>6.2255207420309246E-2</c:v>
                </c:pt>
                <c:pt idx="25">
                  <c:v>3.6741814112798955E-2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172208"/>
        <c:axId val="311175344"/>
      </c:lineChart>
      <c:catAx>
        <c:axId val="311169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1164368"/>
        <c:crosses val="autoZero"/>
        <c:auto val="1"/>
        <c:lblAlgn val="ctr"/>
        <c:lblOffset val="100"/>
        <c:noMultiLvlLbl val="0"/>
      </c:catAx>
      <c:valAx>
        <c:axId val="3111643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111694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111753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172208"/>
        <c:crosses val="max"/>
        <c:crossBetween val="between"/>
      </c:valAx>
      <c:catAx>
        <c:axId val="311172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11753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'RMI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'RMI Dpto_sem'!$I$7:$I$20</c:f>
              <c:strCache>
                <c:ptCount val="14"/>
                <c:pt idx="0">
                  <c:v>La Libertad</c:v>
                </c:pt>
                <c:pt idx="1">
                  <c:v>Ica</c:v>
                </c:pt>
                <c:pt idx="2">
                  <c:v>Huánuco</c:v>
                </c:pt>
                <c:pt idx="3">
                  <c:v>Ayacucho</c:v>
                </c:pt>
                <c:pt idx="4">
                  <c:v>Cusco</c:v>
                </c:pt>
                <c:pt idx="5">
                  <c:v>Ancash</c:v>
                </c:pt>
                <c:pt idx="6">
                  <c:v>Lima</c:v>
                </c:pt>
                <c:pt idx="7">
                  <c:v>Arequipa</c:v>
                </c:pt>
                <c:pt idx="8">
                  <c:v>Provincia Constitucional del Callao</c:v>
                </c:pt>
                <c:pt idx="9">
                  <c:v>Madre de Dios</c:v>
                </c:pt>
                <c:pt idx="10">
                  <c:v>Loreto</c:v>
                </c:pt>
                <c:pt idx="11">
                  <c:v>Piura</c:v>
                </c:pt>
                <c:pt idx="12">
                  <c:v>Puno</c:v>
                </c:pt>
                <c:pt idx="13">
                  <c:v>San Martín</c:v>
                </c:pt>
              </c:strCache>
            </c:strRef>
          </c:cat>
          <c:val>
            <c:numRef>
              <c:f>'RMI Dpto_sem'!$J$7:$J$20</c:f>
              <c:numCache>
                <c:formatCode>#,##0.0</c:formatCode>
                <c:ptCount val="14"/>
                <c:pt idx="0">
                  <c:v>0.34316250681877136</c:v>
                </c:pt>
                <c:pt idx="1">
                  <c:v>4.1500000661471859E-3</c:v>
                </c:pt>
                <c:pt idx="2">
                  <c:v>8.7920100399060175E-2</c:v>
                </c:pt>
                <c:pt idx="3">
                  <c:v>0.2675900012254715</c:v>
                </c:pt>
                <c:pt idx="4">
                  <c:v>1.0480150077491999</c:v>
                </c:pt>
                <c:pt idx="5">
                  <c:v>7.6657499012071639E-3</c:v>
                </c:pt>
                <c:pt idx="6">
                  <c:v>2.7691331636233372</c:v>
                </c:pt>
                <c:pt idx="7">
                  <c:v>0.55891498527489603</c:v>
                </c:pt>
                <c:pt idx="8">
                  <c:v>0.75857632410770748</c:v>
                </c:pt>
                <c:pt idx="9">
                  <c:v>0.1897599995136261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170248"/>
        <c:axId val="311172600"/>
      </c:barChart>
      <c:lineChart>
        <c:grouping val="standard"/>
        <c:varyColors val="0"/>
        <c:ser>
          <c:idx val="1"/>
          <c:order val="1"/>
          <c:tx>
            <c:strRef>
              <c:f>'RMI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'RMI Dpto_sem'!$I$7:$I$20</c:f>
              <c:strCache>
                <c:ptCount val="14"/>
                <c:pt idx="0">
                  <c:v>La Libertad</c:v>
                </c:pt>
                <c:pt idx="1">
                  <c:v>Ica</c:v>
                </c:pt>
                <c:pt idx="2">
                  <c:v>Huánuco</c:v>
                </c:pt>
                <c:pt idx="3">
                  <c:v>Ayacucho</c:v>
                </c:pt>
                <c:pt idx="4">
                  <c:v>Cusco</c:v>
                </c:pt>
                <c:pt idx="5">
                  <c:v>Ancash</c:v>
                </c:pt>
                <c:pt idx="6">
                  <c:v>Lima</c:v>
                </c:pt>
                <c:pt idx="7">
                  <c:v>Arequipa</c:v>
                </c:pt>
                <c:pt idx="8">
                  <c:v>Provincia Constitucional del Callao</c:v>
                </c:pt>
                <c:pt idx="9">
                  <c:v>Madre de Dios</c:v>
                </c:pt>
                <c:pt idx="10">
                  <c:v>Loreto</c:v>
                </c:pt>
                <c:pt idx="11">
                  <c:v>Piura</c:v>
                </c:pt>
                <c:pt idx="12">
                  <c:v>Puno</c:v>
                </c:pt>
                <c:pt idx="13">
                  <c:v>San Martín</c:v>
                </c:pt>
              </c:strCache>
            </c:strRef>
          </c:cat>
          <c:val>
            <c:numRef>
              <c:f>'RMI Dpto_sem'!$K$7:$K$20</c:f>
              <c:numCache>
                <c:formatCode>0%</c:formatCode>
                <c:ptCount val="14"/>
                <c:pt idx="0">
                  <c:v>0.50348458616993186</c:v>
                </c:pt>
                <c:pt idx="1">
                  <c:v>0.40766208901249362</c:v>
                </c:pt>
                <c:pt idx="2">
                  <c:v>0.36496513241619</c:v>
                </c:pt>
                <c:pt idx="3">
                  <c:v>0.32565413316961361</c:v>
                </c:pt>
                <c:pt idx="4">
                  <c:v>0.21655005731865687</c:v>
                </c:pt>
                <c:pt idx="5">
                  <c:v>0.20850672925900079</c:v>
                </c:pt>
                <c:pt idx="6">
                  <c:v>0.17476588799700959</c:v>
                </c:pt>
                <c:pt idx="7">
                  <c:v>0.14041523640953019</c:v>
                </c:pt>
                <c:pt idx="8">
                  <c:v>5.9707518801860121E-2</c:v>
                </c:pt>
                <c:pt idx="9">
                  <c:v>3.3016639598849581E-2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165544"/>
        <c:axId val="311171032"/>
      </c:lineChart>
      <c:catAx>
        <c:axId val="311170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1172600"/>
        <c:crosses val="autoZero"/>
        <c:auto val="1"/>
        <c:lblAlgn val="ctr"/>
        <c:lblOffset val="100"/>
        <c:noMultiLvlLbl val="0"/>
      </c:catAx>
      <c:valAx>
        <c:axId val="3111726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111702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111710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165544"/>
        <c:crosses val="max"/>
        <c:crossBetween val="between"/>
      </c:valAx>
      <c:catAx>
        <c:axId val="311165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11710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'PCSD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'PCSD Dpto_sem'!$I$7:$I$31</c:f>
              <c:strCache>
                <c:ptCount val="25"/>
                <c:pt idx="0">
                  <c:v>Apurímac</c:v>
                </c:pt>
                <c:pt idx="1">
                  <c:v>Lima</c:v>
                </c:pt>
                <c:pt idx="2">
                  <c:v>La Libertad</c:v>
                </c:pt>
                <c:pt idx="3">
                  <c:v>Arequipa</c:v>
                </c:pt>
                <c:pt idx="4">
                  <c:v>Provincia Constitucional del Callao</c:v>
                </c:pt>
                <c:pt idx="5">
                  <c:v>Cajamarca</c:v>
                </c:pt>
                <c:pt idx="6">
                  <c:v>Cusco</c:v>
                </c:pt>
                <c:pt idx="7">
                  <c:v>Lambayeque</c:v>
                </c:pt>
                <c:pt idx="8">
                  <c:v>Ica</c:v>
                </c:pt>
                <c:pt idx="9">
                  <c:v>Huancavelica</c:v>
                </c:pt>
                <c:pt idx="10">
                  <c:v>Tacna</c:v>
                </c:pt>
                <c:pt idx="11">
                  <c:v>Madre de Dios</c:v>
                </c:pt>
                <c:pt idx="12">
                  <c:v>Ucayali</c:v>
                </c:pt>
                <c:pt idx="13">
                  <c:v>Ancash</c:v>
                </c:pt>
                <c:pt idx="14">
                  <c:v>Junín</c:v>
                </c:pt>
                <c:pt idx="15">
                  <c:v>Amazonas</c:v>
                </c:pt>
                <c:pt idx="16">
                  <c:v>Piura</c:v>
                </c:pt>
                <c:pt idx="17">
                  <c:v>Moquegua</c:v>
                </c:pt>
                <c:pt idx="18">
                  <c:v>Ayacucho</c:v>
                </c:pt>
                <c:pt idx="19">
                  <c:v>Pasco</c:v>
                </c:pt>
                <c:pt idx="20">
                  <c:v>San Martín</c:v>
                </c:pt>
                <c:pt idx="21">
                  <c:v>Huánuco</c:v>
                </c:pt>
                <c:pt idx="22">
                  <c:v>Tumbes</c:v>
                </c:pt>
                <c:pt idx="23">
                  <c:v>Loreto</c:v>
                </c:pt>
                <c:pt idx="24">
                  <c:v>Puno</c:v>
                </c:pt>
              </c:strCache>
            </c:strRef>
          </c:cat>
          <c:val>
            <c:numRef>
              <c:f>'PCSD Dpto_sem'!$J$7:$J$31</c:f>
              <c:numCache>
                <c:formatCode>#,##0.0</c:formatCode>
                <c:ptCount val="25"/>
                <c:pt idx="0">
                  <c:v>0.37388985132565722</c:v>
                </c:pt>
                <c:pt idx="1">
                  <c:v>16.328101714858544</c:v>
                </c:pt>
                <c:pt idx="2">
                  <c:v>0.24469570558539999</c:v>
                </c:pt>
                <c:pt idx="3">
                  <c:v>0.41902413009665906</c:v>
                </c:pt>
                <c:pt idx="4">
                  <c:v>0.66241755529699731</c:v>
                </c:pt>
                <c:pt idx="5">
                  <c:v>0.11311818765534554</c:v>
                </c:pt>
                <c:pt idx="6">
                  <c:v>0.18453284013594384</c:v>
                </c:pt>
                <c:pt idx="7">
                  <c:v>0.25608804890680403</c:v>
                </c:pt>
                <c:pt idx="8">
                  <c:v>0.17901917030394543</c:v>
                </c:pt>
                <c:pt idx="9">
                  <c:v>6.8761078735406045E-2</c:v>
                </c:pt>
                <c:pt idx="10">
                  <c:v>0.1077707369113341</c:v>
                </c:pt>
                <c:pt idx="11">
                  <c:v>0.28369977022521198</c:v>
                </c:pt>
                <c:pt idx="12">
                  <c:v>7.5019801352027571E-3</c:v>
                </c:pt>
                <c:pt idx="13">
                  <c:v>8.5125609170063399E-2</c:v>
                </c:pt>
                <c:pt idx="14">
                  <c:v>4.2124049614358228E-2</c:v>
                </c:pt>
                <c:pt idx="15">
                  <c:v>1.3923669863288524E-2</c:v>
                </c:pt>
                <c:pt idx="16">
                  <c:v>4.2658769933041185E-2</c:v>
                </c:pt>
                <c:pt idx="17">
                  <c:v>1.2421859981259331E-2</c:v>
                </c:pt>
                <c:pt idx="18">
                  <c:v>1.7579699720954522E-2</c:v>
                </c:pt>
                <c:pt idx="19">
                  <c:v>1.1767060321290046E-2</c:v>
                </c:pt>
                <c:pt idx="20">
                  <c:v>1.0770999717351515E-2</c:v>
                </c:pt>
                <c:pt idx="21">
                  <c:v>7.0978000294417143E-3</c:v>
                </c:pt>
                <c:pt idx="22">
                  <c:v>1.8359120338573121E-2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174952"/>
        <c:axId val="311175736"/>
      </c:barChart>
      <c:lineChart>
        <c:grouping val="standard"/>
        <c:varyColors val="0"/>
        <c:ser>
          <c:idx val="1"/>
          <c:order val="1"/>
          <c:tx>
            <c:strRef>
              <c:f>'PCSD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'PCSD Dpto_sem'!$I$7:$I$31</c:f>
              <c:strCache>
                <c:ptCount val="25"/>
                <c:pt idx="0">
                  <c:v>Apurímac</c:v>
                </c:pt>
                <c:pt idx="1">
                  <c:v>Lima</c:v>
                </c:pt>
                <c:pt idx="2">
                  <c:v>La Libertad</c:v>
                </c:pt>
                <c:pt idx="3">
                  <c:v>Arequipa</c:v>
                </c:pt>
                <c:pt idx="4">
                  <c:v>Provincia Constitucional del Callao</c:v>
                </c:pt>
                <c:pt idx="5">
                  <c:v>Cajamarca</c:v>
                </c:pt>
                <c:pt idx="6">
                  <c:v>Cusco</c:v>
                </c:pt>
                <c:pt idx="7">
                  <c:v>Lambayeque</c:v>
                </c:pt>
                <c:pt idx="8">
                  <c:v>Ica</c:v>
                </c:pt>
                <c:pt idx="9">
                  <c:v>Huancavelica</c:v>
                </c:pt>
                <c:pt idx="10">
                  <c:v>Tacna</c:v>
                </c:pt>
                <c:pt idx="11">
                  <c:v>Madre de Dios</c:v>
                </c:pt>
                <c:pt idx="12">
                  <c:v>Ucayali</c:v>
                </c:pt>
                <c:pt idx="13">
                  <c:v>Ancash</c:v>
                </c:pt>
                <c:pt idx="14">
                  <c:v>Junín</c:v>
                </c:pt>
                <c:pt idx="15">
                  <c:v>Amazonas</c:v>
                </c:pt>
                <c:pt idx="16">
                  <c:v>Piura</c:v>
                </c:pt>
                <c:pt idx="17">
                  <c:v>Moquegua</c:v>
                </c:pt>
                <c:pt idx="18">
                  <c:v>Ayacucho</c:v>
                </c:pt>
                <c:pt idx="19">
                  <c:v>Pasco</c:v>
                </c:pt>
                <c:pt idx="20">
                  <c:v>San Martín</c:v>
                </c:pt>
                <c:pt idx="21">
                  <c:v>Huánuco</c:v>
                </c:pt>
                <c:pt idx="22">
                  <c:v>Tumbes</c:v>
                </c:pt>
                <c:pt idx="23">
                  <c:v>Loreto</c:v>
                </c:pt>
                <c:pt idx="24">
                  <c:v>Puno</c:v>
                </c:pt>
              </c:strCache>
            </c:strRef>
          </c:cat>
          <c:val>
            <c:numRef>
              <c:f>'PCSD Dpto_sem'!$K$7:$K$31</c:f>
              <c:numCache>
                <c:formatCode>0%</c:formatCode>
                <c:ptCount val="25"/>
                <c:pt idx="0">
                  <c:v>0.61421900783550043</c:v>
                </c:pt>
                <c:pt idx="1">
                  <c:v>0.40928528663298686</c:v>
                </c:pt>
                <c:pt idx="2">
                  <c:v>0.40862572030172373</c:v>
                </c:pt>
                <c:pt idx="3">
                  <c:v>0.37538656775485985</c:v>
                </c:pt>
                <c:pt idx="4">
                  <c:v>0.36658414792307537</c:v>
                </c:pt>
                <c:pt idx="5">
                  <c:v>0.35404199513417794</c:v>
                </c:pt>
                <c:pt idx="6">
                  <c:v>0.34532073583443995</c:v>
                </c:pt>
                <c:pt idx="7">
                  <c:v>0.33453653085600682</c:v>
                </c:pt>
                <c:pt idx="8">
                  <c:v>0.2854778615755183</c:v>
                </c:pt>
                <c:pt idx="9">
                  <c:v>0.23506775265423446</c:v>
                </c:pt>
                <c:pt idx="10">
                  <c:v>0.23234814450747165</c:v>
                </c:pt>
                <c:pt idx="11">
                  <c:v>0.19234013127222013</c:v>
                </c:pt>
                <c:pt idx="12">
                  <c:v>0.15915943853193501</c:v>
                </c:pt>
                <c:pt idx="13">
                  <c:v>0.12137981904029481</c:v>
                </c:pt>
                <c:pt idx="14">
                  <c:v>0.10653474088233804</c:v>
                </c:pt>
                <c:pt idx="15">
                  <c:v>6.7539156387066757E-2</c:v>
                </c:pt>
                <c:pt idx="16">
                  <c:v>6.7447681372521134E-2</c:v>
                </c:pt>
                <c:pt idx="17">
                  <c:v>5.4456763250517674E-2</c:v>
                </c:pt>
                <c:pt idx="18">
                  <c:v>5.3817494109836474E-2</c:v>
                </c:pt>
                <c:pt idx="19">
                  <c:v>5.3230165209852742E-2</c:v>
                </c:pt>
                <c:pt idx="20">
                  <c:v>3.5981532254605056E-2</c:v>
                </c:pt>
                <c:pt idx="21">
                  <c:v>2.3766520438650695E-2</c:v>
                </c:pt>
                <c:pt idx="22">
                  <c:v>2.0989144043842802E-2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182008"/>
        <c:axId val="311163976"/>
      </c:lineChart>
      <c:catAx>
        <c:axId val="311174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1175736"/>
        <c:crosses val="autoZero"/>
        <c:auto val="1"/>
        <c:lblAlgn val="ctr"/>
        <c:lblOffset val="100"/>
        <c:noMultiLvlLbl val="0"/>
      </c:catAx>
      <c:valAx>
        <c:axId val="3111757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111749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111639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182008"/>
        <c:crosses val="max"/>
        <c:crossBetween val="between"/>
      </c:valAx>
      <c:catAx>
        <c:axId val="311182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11639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'CSRF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'CSRF Dpto_sem'!$I$7:$I$30</c:f>
              <c:strCache>
                <c:ptCount val="24"/>
                <c:pt idx="0">
                  <c:v>Ucayali</c:v>
                </c:pt>
                <c:pt idx="1">
                  <c:v>Huánuco</c:v>
                </c:pt>
                <c:pt idx="2">
                  <c:v>Ayacucho</c:v>
                </c:pt>
                <c:pt idx="3">
                  <c:v>Apurímac</c:v>
                </c:pt>
                <c:pt idx="4">
                  <c:v>Tacna</c:v>
                </c:pt>
                <c:pt idx="5">
                  <c:v>Cusco</c:v>
                </c:pt>
                <c:pt idx="6">
                  <c:v>Piura</c:v>
                </c:pt>
                <c:pt idx="7">
                  <c:v>Cajamarca</c:v>
                </c:pt>
                <c:pt idx="8">
                  <c:v>Junín</c:v>
                </c:pt>
                <c:pt idx="9">
                  <c:v>Puno</c:v>
                </c:pt>
                <c:pt idx="10">
                  <c:v>San Martín</c:v>
                </c:pt>
                <c:pt idx="11">
                  <c:v>Ica</c:v>
                </c:pt>
                <c:pt idx="12">
                  <c:v>Arequipa</c:v>
                </c:pt>
                <c:pt idx="13">
                  <c:v>Lambayeque</c:v>
                </c:pt>
                <c:pt idx="14">
                  <c:v>La Libertad</c:v>
                </c:pt>
                <c:pt idx="15">
                  <c:v>Madre de Dios</c:v>
                </c:pt>
                <c:pt idx="16">
                  <c:v>Huancavelica</c:v>
                </c:pt>
                <c:pt idx="17">
                  <c:v>Lima</c:v>
                </c:pt>
                <c:pt idx="18">
                  <c:v>Pasco</c:v>
                </c:pt>
                <c:pt idx="19">
                  <c:v>Ancash</c:v>
                </c:pt>
                <c:pt idx="20">
                  <c:v>Tumbes</c:v>
                </c:pt>
                <c:pt idx="21">
                  <c:v>Loreto</c:v>
                </c:pt>
                <c:pt idx="22">
                  <c:v>Amazonas</c:v>
                </c:pt>
                <c:pt idx="23">
                  <c:v>Moquegua</c:v>
                </c:pt>
              </c:strCache>
            </c:strRef>
          </c:cat>
          <c:val>
            <c:numRef>
              <c:f>'CSRF Dpto_sem'!$J$7:$J$30</c:f>
              <c:numCache>
                <c:formatCode>#,##0.0</c:formatCode>
                <c:ptCount val="24"/>
                <c:pt idx="0">
                  <c:v>0.93586942565161735</c:v>
                </c:pt>
                <c:pt idx="1">
                  <c:v>2.7382582282207295</c:v>
                </c:pt>
                <c:pt idx="2">
                  <c:v>1.3885847754327187</c:v>
                </c:pt>
                <c:pt idx="3">
                  <c:v>0.33726906307492754</c:v>
                </c:pt>
                <c:pt idx="4">
                  <c:v>0.67924485011462821</c:v>
                </c:pt>
                <c:pt idx="5">
                  <c:v>2.748945887607988</c:v>
                </c:pt>
                <c:pt idx="6">
                  <c:v>0.51801335121126613</c:v>
                </c:pt>
                <c:pt idx="7">
                  <c:v>1.6079360285220901</c:v>
                </c:pt>
                <c:pt idx="8">
                  <c:v>2.3632808432021193</c:v>
                </c:pt>
                <c:pt idx="9">
                  <c:v>0.45231391758534301</c:v>
                </c:pt>
                <c:pt idx="10">
                  <c:v>0.35235286056558834</c:v>
                </c:pt>
                <c:pt idx="11">
                  <c:v>0.31496366042847512</c:v>
                </c:pt>
                <c:pt idx="12">
                  <c:v>0.25640224848029902</c:v>
                </c:pt>
                <c:pt idx="13">
                  <c:v>0.49522202322623343</c:v>
                </c:pt>
                <c:pt idx="14">
                  <c:v>0.2461153718213609</c:v>
                </c:pt>
                <c:pt idx="15">
                  <c:v>0.71093040998857759</c:v>
                </c:pt>
                <c:pt idx="16">
                  <c:v>1.9262000161688775E-2</c:v>
                </c:pt>
                <c:pt idx="17">
                  <c:v>10.301606001617984</c:v>
                </c:pt>
                <c:pt idx="18">
                  <c:v>8.2230000843992457E-3</c:v>
                </c:pt>
                <c:pt idx="19">
                  <c:v>0.40939969594910508</c:v>
                </c:pt>
                <c:pt idx="20">
                  <c:v>6.5000001341104507E-3</c:v>
                </c:pt>
                <c:pt idx="21">
                  <c:v>8.8957841304363683E-2</c:v>
                </c:pt>
                <c:pt idx="22">
                  <c:v>0.10838835203321651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177696"/>
        <c:axId val="311187888"/>
      </c:barChart>
      <c:lineChart>
        <c:grouping val="standard"/>
        <c:varyColors val="0"/>
        <c:ser>
          <c:idx val="1"/>
          <c:order val="1"/>
          <c:tx>
            <c:strRef>
              <c:f>'CSRF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'CSRF Dpto_sem'!$I$7:$I$30</c:f>
              <c:strCache>
                <c:ptCount val="24"/>
                <c:pt idx="0">
                  <c:v>Ucayali</c:v>
                </c:pt>
                <c:pt idx="1">
                  <c:v>Huánuco</c:v>
                </c:pt>
                <c:pt idx="2">
                  <c:v>Ayacucho</c:v>
                </c:pt>
                <c:pt idx="3">
                  <c:v>Apurímac</c:v>
                </c:pt>
                <c:pt idx="4">
                  <c:v>Tacna</c:v>
                </c:pt>
                <c:pt idx="5">
                  <c:v>Cusco</c:v>
                </c:pt>
                <c:pt idx="6">
                  <c:v>Piura</c:v>
                </c:pt>
                <c:pt idx="7">
                  <c:v>Cajamarca</c:v>
                </c:pt>
                <c:pt idx="8">
                  <c:v>Junín</c:v>
                </c:pt>
                <c:pt idx="9">
                  <c:v>Puno</c:v>
                </c:pt>
                <c:pt idx="10">
                  <c:v>San Martín</c:v>
                </c:pt>
                <c:pt idx="11">
                  <c:v>Ica</c:v>
                </c:pt>
                <c:pt idx="12">
                  <c:v>Arequipa</c:v>
                </c:pt>
                <c:pt idx="13">
                  <c:v>Lambayeque</c:v>
                </c:pt>
                <c:pt idx="14">
                  <c:v>La Libertad</c:v>
                </c:pt>
                <c:pt idx="15">
                  <c:v>Madre de Dios</c:v>
                </c:pt>
                <c:pt idx="16">
                  <c:v>Huancavelica</c:v>
                </c:pt>
                <c:pt idx="17">
                  <c:v>Lima</c:v>
                </c:pt>
                <c:pt idx="18">
                  <c:v>Pasco</c:v>
                </c:pt>
                <c:pt idx="19">
                  <c:v>Ancash</c:v>
                </c:pt>
                <c:pt idx="20">
                  <c:v>Tumbes</c:v>
                </c:pt>
                <c:pt idx="21">
                  <c:v>Loreto</c:v>
                </c:pt>
                <c:pt idx="22">
                  <c:v>Amazonas</c:v>
                </c:pt>
                <c:pt idx="23">
                  <c:v>Moquegua</c:v>
                </c:pt>
              </c:strCache>
            </c:strRef>
          </c:cat>
          <c:val>
            <c:numRef>
              <c:f>'CSRF Dpto_sem'!$K$7:$K$30</c:f>
              <c:numCache>
                <c:formatCode>0%</c:formatCode>
                <c:ptCount val="24"/>
                <c:pt idx="0">
                  <c:v>0.50919171710868094</c:v>
                </c:pt>
                <c:pt idx="1">
                  <c:v>0.5062554419122467</c:v>
                </c:pt>
                <c:pt idx="2">
                  <c:v>0.48428287627727923</c:v>
                </c:pt>
                <c:pt idx="3">
                  <c:v>0.45159057085979809</c:v>
                </c:pt>
                <c:pt idx="4">
                  <c:v>0.44963806930180183</c:v>
                </c:pt>
                <c:pt idx="5">
                  <c:v>0.42953561389222522</c:v>
                </c:pt>
                <c:pt idx="6">
                  <c:v>0.4174456780265372</c:v>
                </c:pt>
                <c:pt idx="7">
                  <c:v>0.41444363330024442</c:v>
                </c:pt>
                <c:pt idx="8">
                  <c:v>0.41271234228283293</c:v>
                </c:pt>
                <c:pt idx="9">
                  <c:v>0.41022335996000647</c:v>
                </c:pt>
                <c:pt idx="10">
                  <c:v>0.40283538539216351</c:v>
                </c:pt>
                <c:pt idx="11">
                  <c:v>0.39705222208303143</c:v>
                </c:pt>
                <c:pt idx="12">
                  <c:v>0.37947683047909125</c:v>
                </c:pt>
                <c:pt idx="13">
                  <c:v>0.35959657790397148</c:v>
                </c:pt>
                <c:pt idx="14">
                  <c:v>0.32725018225853791</c:v>
                </c:pt>
                <c:pt idx="15">
                  <c:v>0.29230845548523743</c:v>
                </c:pt>
                <c:pt idx="16">
                  <c:v>0.26472973380916665</c:v>
                </c:pt>
                <c:pt idx="17">
                  <c:v>0.24384752043763913</c:v>
                </c:pt>
                <c:pt idx="18">
                  <c:v>0.21897052391018682</c:v>
                </c:pt>
                <c:pt idx="19">
                  <c:v>0.19210397456995007</c:v>
                </c:pt>
                <c:pt idx="20">
                  <c:v>6.5000001341104507E-2</c:v>
                </c:pt>
                <c:pt idx="21">
                  <c:v>5.3645194582743312E-2</c:v>
                </c:pt>
                <c:pt idx="22">
                  <c:v>7.3271860401575998E-3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181616"/>
        <c:axId val="311184752"/>
      </c:lineChart>
      <c:catAx>
        <c:axId val="3111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1187888"/>
        <c:crosses val="autoZero"/>
        <c:auto val="1"/>
        <c:lblAlgn val="ctr"/>
        <c:lblOffset val="100"/>
        <c:noMultiLvlLbl val="0"/>
      </c:catAx>
      <c:valAx>
        <c:axId val="3111878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111776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1118475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181616"/>
        <c:crosses val="max"/>
        <c:crossBetween val="between"/>
      </c:valAx>
      <c:catAx>
        <c:axId val="311181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118475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'CPSM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'CPSM Dpto_sem'!$I$7:$I$31</c:f>
              <c:strCache>
                <c:ptCount val="25"/>
                <c:pt idx="0">
                  <c:v>Apurímac</c:v>
                </c:pt>
                <c:pt idx="1">
                  <c:v>Cusco</c:v>
                </c:pt>
                <c:pt idx="2">
                  <c:v>Lima</c:v>
                </c:pt>
                <c:pt idx="3">
                  <c:v>Provincia Constitucional del Callao</c:v>
                </c:pt>
                <c:pt idx="4">
                  <c:v>Ucayali</c:v>
                </c:pt>
                <c:pt idx="5">
                  <c:v>Pasco</c:v>
                </c:pt>
                <c:pt idx="6">
                  <c:v>Huancavelica</c:v>
                </c:pt>
                <c:pt idx="7">
                  <c:v>Ica</c:v>
                </c:pt>
                <c:pt idx="8">
                  <c:v>San Martín</c:v>
                </c:pt>
                <c:pt idx="9">
                  <c:v>Cajamarca</c:v>
                </c:pt>
                <c:pt idx="10">
                  <c:v>Madre de Dios</c:v>
                </c:pt>
                <c:pt idx="11">
                  <c:v>Amazonas</c:v>
                </c:pt>
                <c:pt idx="12">
                  <c:v>Ancash</c:v>
                </c:pt>
                <c:pt idx="13">
                  <c:v>Junín</c:v>
                </c:pt>
                <c:pt idx="14">
                  <c:v>Tacna</c:v>
                </c:pt>
                <c:pt idx="15">
                  <c:v>Loreto</c:v>
                </c:pt>
                <c:pt idx="16">
                  <c:v>Huánuco</c:v>
                </c:pt>
                <c:pt idx="17">
                  <c:v>Moquegua</c:v>
                </c:pt>
                <c:pt idx="18">
                  <c:v>Lambayeque</c:v>
                </c:pt>
                <c:pt idx="19">
                  <c:v>La Libertad</c:v>
                </c:pt>
                <c:pt idx="20">
                  <c:v>Piura</c:v>
                </c:pt>
                <c:pt idx="21">
                  <c:v>Tumbes</c:v>
                </c:pt>
                <c:pt idx="22">
                  <c:v>Puno</c:v>
                </c:pt>
                <c:pt idx="23">
                  <c:v>Arequipa</c:v>
                </c:pt>
                <c:pt idx="24">
                  <c:v>Ayacucho</c:v>
                </c:pt>
              </c:strCache>
            </c:strRef>
          </c:cat>
          <c:val>
            <c:numRef>
              <c:f>'CPSM Dpto_sem'!$J$7:$J$31</c:f>
              <c:numCache>
                <c:formatCode>#,##0.0</c:formatCode>
                <c:ptCount val="25"/>
                <c:pt idx="0">
                  <c:v>1.5735859558226366</c:v>
                </c:pt>
                <c:pt idx="1">
                  <c:v>0.60680960266108741</c:v>
                </c:pt>
                <c:pt idx="2">
                  <c:v>15.174098849051536</c:v>
                </c:pt>
                <c:pt idx="3">
                  <c:v>1.2639859707051073</c:v>
                </c:pt>
                <c:pt idx="4">
                  <c:v>0.30021711488370784</c:v>
                </c:pt>
                <c:pt idx="5">
                  <c:v>0.20714306928675796</c:v>
                </c:pt>
                <c:pt idx="6">
                  <c:v>0.80842258357006358</c:v>
                </c:pt>
                <c:pt idx="7">
                  <c:v>0.2783782702172175</c:v>
                </c:pt>
                <c:pt idx="8">
                  <c:v>0.43120830056432169</c:v>
                </c:pt>
                <c:pt idx="9">
                  <c:v>0.41642147370657767</c:v>
                </c:pt>
                <c:pt idx="10">
                  <c:v>0.2375299140549032</c:v>
                </c:pt>
                <c:pt idx="11">
                  <c:v>0.2524283104139613</c:v>
                </c:pt>
                <c:pt idx="12">
                  <c:v>0.22957353998572216</c:v>
                </c:pt>
                <c:pt idx="13">
                  <c:v>0.30520065683958819</c:v>
                </c:pt>
                <c:pt idx="14">
                  <c:v>0.30104312332696281</c:v>
                </c:pt>
                <c:pt idx="15">
                  <c:v>0.35158157258410938</c:v>
                </c:pt>
                <c:pt idx="16">
                  <c:v>0.13553414648777107</c:v>
                </c:pt>
                <c:pt idx="17">
                  <c:v>0.31147892066655913</c:v>
                </c:pt>
                <c:pt idx="18">
                  <c:v>0.32595080259852693</c:v>
                </c:pt>
                <c:pt idx="19">
                  <c:v>0.58717121455447341</c:v>
                </c:pt>
                <c:pt idx="20">
                  <c:v>0.11984066833974794</c:v>
                </c:pt>
                <c:pt idx="21">
                  <c:v>8.1070199157693423E-2</c:v>
                </c:pt>
                <c:pt idx="22">
                  <c:v>6.1763000441715121E-2</c:v>
                </c:pt>
                <c:pt idx="23">
                  <c:v>0.1510708338682889</c:v>
                </c:pt>
                <c:pt idx="24">
                  <c:v>2.3756130307447165E-2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180048"/>
        <c:axId val="311188280"/>
      </c:barChart>
      <c:lineChart>
        <c:grouping val="standard"/>
        <c:varyColors val="0"/>
        <c:ser>
          <c:idx val="1"/>
          <c:order val="1"/>
          <c:tx>
            <c:strRef>
              <c:f>'CPSM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'CPSM Dpto_sem'!$I$7:$I$31</c:f>
              <c:strCache>
                <c:ptCount val="25"/>
                <c:pt idx="0">
                  <c:v>Apurímac</c:v>
                </c:pt>
                <c:pt idx="1">
                  <c:v>Cusco</c:v>
                </c:pt>
                <c:pt idx="2">
                  <c:v>Lima</c:v>
                </c:pt>
                <c:pt idx="3">
                  <c:v>Provincia Constitucional del Callao</c:v>
                </c:pt>
                <c:pt idx="4">
                  <c:v>Ucayali</c:v>
                </c:pt>
                <c:pt idx="5">
                  <c:v>Pasco</c:v>
                </c:pt>
                <c:pt idx="6">
                  <c:v>Huancavelica</c:v>
                </c:pt>
                <c:pt idx="7">
                  <c:v>Ica</c:v>
                </c:pt>
                <c:pt idx="8">
                  <c:v>San Martín</c:v>
                </c:pt>
                <c:pt idx="9">
                  <c:v>Cajamarca</c:v>
                </c:pt>
                <c:pt idx="10">
                  <c:v>Madre de Dios</c:v>
                </c:pt>
                <c:pt idx="11">
                  <c:v>Amazonas</c:v>
                </c:pt>
                <c:pt idx="12">
                  <c:v>Ancash</c:v>
                </c:pt>
                <c:pt idx="13">
                  <c:v>Junín</c:v>
                </c:pt>
                <c:pt idx="14">
                  <c:v>Tacna</c:v>
                </c:pt>
                <c:pt idx="15">
                  <c:v>Loreto</c:v>
                </c:pt>
                <c:pt idx="16">
                  <c:v>Huánuco</c:v>
                </c:pt>
                <c:pt idx="17">
                  <c:v>Moquegua</c:v>
                </c:pt>
                <c:pt idx="18">
                  <c:v>Lambayeque</c:v>
                </c:pt>
                <c:pt idx="19">
                  <c:v>La Libertad</c:v>
                </c:pt>
                <c:pt idx="20">
                  <c:v>Piura</c:v>
                </c:pt>
                <c:pt idx="21">
                  <c:v>Tumbes</c:v>
                </c:pt>
                <c:pt idx="22">
                  <c:v>Puno</c:v>
                </c:pt>
                <c:pt idx="23">
                  <c:v>Arequipa</c:v>
                </c:pt>
                <c:pt idx="24">
                  <c:v>Ayacucho</c:v>
                </c:pt>
              </c:strCache>
            </c:strRef>
          </c:cat>
          <c:val>
            <c:numRef>
              <c:f>'CPSM Dpto_sem'!$K$7:$K$31</c:f>
              <c:numCache>
                <c:formatCode>0%</c:formatCode>
                <c:ptCount val="25"/>
                <c:pt idx="0">
                  <c:v>0.65627388411284049</c:v>
                </c:pt>
                <c:pt idx="1">
                  <c:v>0.43912365003895987</c:v>
                </c:pt>
                <c:pt idx="2">
                  <c:v>0.40998515803553742</c:v>
                </c:pt>
                <c:pt idx="3">
                  <c:v>0.36482472508827246</c:v>
                </c:pt>
                <c:pt idx="4">
                  <c:v>0.34786808519351559</c:v>
                </c:pt>
                <c:pt idx="5">
                  <c:v>0.3373176677757751</c:v>
                </c:pt>
                <c:pt idx="6">
                  <c:v>0.31117531743886601</c:v>
                </c:pt>
                <c:pt idx="7">
                  <c:v>0.29336048346843385</c:v>
                </c:pt>
                <c:pt idx="8">
                  <c:v>0.2789239258461651</c:v>
                </c:pt>
                <c:pt idx="9">
                  <c:v>0.27462710523833933</c:v>
                </c:pt>
                <c:pt idx="10">
                  <c:v>0.25684268615495259</c:v>
                </c:pt>
                <c:pt idx="11">
                  <c:v>0.23581931989447355</c:v>
                </c:pt>
                <c:pt idx="12">
                  <c:v>0.23068034427756595</c:v>
                </c:pt>
                <c:pt idx="13">
                  <c:v>0.22801573457560431</c:v>
                </c:pt>
                <c:pt idx="14">
                  <c:v>0.21330803526586548</c:v>
                </c:pt>
                <c:pt idx="15">
                  <c:v>0.17796786721165486</c:v>
                </c:pt>
                <c:pt idx="16">
                  <c:v>0.16977484694397221</c:v>
                </c:pt>
                <c:pt idx="17">
                  <c:v>0.16301941850547874</c:v>
                </c:pt>
                <c:pt idx="18">
                  <c:v>0.13661825595920574</c:v>
                </c:pt>
                <c:pt idx="19">
                  <c:v>0.11581062428270095</c:v>
                </c:pt>
                <c:pt idx="20">
                  <c:v>0.10237314764899118</c:v>
                </c:pt>
                <c:pt idx="21">
                  <c:v>8.8920062253425844E-2</c:v>
                </c:pt>
                <c:pt idx="22">
                  <c:v>6.4265164626445784E-2</c:v>
                </c:pt>
                <c:pt idx="23">
                  <c:v>3.2456104659089012E-2</c:v>
                </c:pt>
                <c:pt idx="24">
                  <c:v>3.2086488668554666E-2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178480"/>
        <c:axId val="311180440"/>
      </c:lineChart>
      <c:catAx>
        <c:axId val="31118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1188280"/>
        <c:crosses val="autoZero"/>
        <c:auto val="1"/>
        <c:lblAlgn val="ctr"/>
        <c:lblOffset val="100"/>
        <c:noMultiLvlLbl val="0"/>
      </c:catAx>
      <c:valAx>
        <c:axId val="3111882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111800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1118044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178480"/>
        <c:crosses val="max"/>
        <c:crossBetween val="between"/>
      </c:valAx>
      <c:catAx>
        <c:axId val="311178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118044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'RTID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'RTID Dpto_sem'!$I$7:$I$15</c:f>
              <c:strCache>
                <c:ptCount val="9"/>
                <c:pt idx="0">
                  <c:v>Madre de Dios</c:v>
                </c:pt>
                <c:pt idx="1">
                  <c:v>Huánuco</c:v>
                </c:pt>
                <c:pt idx="2">
                  <c:v>Ancash</c:v>
                </c:pt>
                <c:pt idx="3">
                  <c:v>Piura</c:v>
                </c:pt>
                <c:pt idx="4">
                  <c:v>Cusco</c:v>
                </c:pt>
                <c:pt idx="5">
                  <c:v>Lima</c:v>
                </c:pt>
                <c:pt idx="6">
                  <c:v>Ucayali</c:v>
                </c:pt>
                <c:pt idx="7">
                  <c:v>Junín</c:v>
                </c:pt>
                <c:pt idx="8">
                  <c:v>San Martín</c:v>
                </c:pt>
              </c:strCache>
            </c:strRef>
          </c:cat>
          <c:val>
            <c:numRef>
              <c:f>'RTID Dpto_sem'!$J$7:$J$15</c:f>
              <c:numCache>
                <c:formatCode>#,##0.0</c:formatCode>
                <c:ptCount val="9"/>
                <c:pt idx="0">
                  <c:v>18.957183718681335</c:v>
                </c:pt>
                <c:pt idx="1">
                  <c:v>8.663284745067358</c:v>
                </c:pt>
                <c:pt idx="2">
                  <c:v>0.41040799021720886</c:v>
                </c:pt>
                <c:pt idx="3">
                  <c:v>0.41040799021720886</c:v>
                </c:pt>
                <c:pt idx="4">
                  <c:v>0.41040799021720886</c:v>
                </c:pt>
                <c:pt idx="5">
                  <c:v>94.93104661608777</c:v>
                </c:pt>
                <c:pt idx="6">
                  <c:v>4.8008202222408727</c:v>
                </c:pt>
                <c:pt idx="7">
                  <c:v>0.54926823079586029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264784"/>
        <c:axId val="297259296"/>
      </c:barChart>
      <c:lineChart>
        <c:grouping val="standard"/>
        <c:varyColors val="0"/>
        <c:ser>
          <c:idx val="1"/>
          <c:order val="1"/>
          <c:tx>
            <c:strRef>
              <c:f>'RTID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'RTID Dpto_sem'!$I$7:$I$15</c:f>
              <c:strCache>
                <c:ptCount val="9"/>
                <c:pt idx="0">
                  <c:v>Madre de Dios</c:v>
                </c:pt>
                <c:pt idx="1">
                  <c:v>Huánuco</c:v>
                </c:pt>
                <c:pt idx="2">
                  <c:v>Ancash</c:v>
                </c:pt>
                <c:pt idx="3">
                  <c:v>Piura</c:v>
                </c:pt>
                <c:pt idx="4">
                  <c:v>Cusco</c:v>
                </c:pt>
                <c:pt idx="5">
                  <c:v>Lima</c:v>
                </c:pt>
                <c:pt idx="6">
                  <c:v>Ucayali</c:v>
                </c:pt>
                <c:pt idx="7">
                  <c:v>Junín</c:v>
                </c:pt>
                <c:pt idx="8">
                  <c:v>San Martín</c:v>
                </c:pt>
              </c:strCache>
            </c:strRef>
          </c:cat>
          <c:val>
            <c:numRef>
              <c:f>'RTID Dpto_sem'!$K$7:$K$15</c:f>
              <c:numCache>
                <c:formatCode>0%</c:formatCode>
                <c:ptCount val="9"/>
                <c:pt idx="0">
                  <c:v>0.99999998516031352</c:v>
                </c:pt>
                <c:pt idx="1">
                  <c:v>0.78600526070622345</c:v>
                </c:pt>
                <c:pt idx="2">
                  <c:v>0.46365401759818436</c:v>
                </c:pt>
                <c:pt idx="3">
                  <c:v>0.45129137880600223</c:v>
                </c:pt>
                <c:pt idx="4">
                  <c:v>0.45004034298153478</c:v>
                </c:pt>
                <c:pt idx="5">
                  <c:v>0.43068244556430019</c:v>
                </c:pt>
                <c:pt idx="6">
                  <c:v>0.2610433305874566</c:v>
                </c:pt>
                <c:pt idx="7">
                  <c:v>2.1075328717053705E-2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265176"/>
        <c:axId val="297266352"/>
      </c:lineChart>
      <c:catAx>
        <c:axId val="29726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7259296"/>
        <c:crosses val="autoZero"/>
        <c:auto val="1"/>
        <c:lblAlgn val="ctr"/>
        <c:lblOffset val="100"/>
        <c:noMultiLvlLbl val="0"/>
      </c:catAx>
      <c:valAx>
        <c:axId val="2972592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72647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726635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7265176"/>
        <c:crosses val="max"/>
        <c:crossBetween val="between"/>
      </c:valAx>
      <c:catAx>
        <c:axId val="297265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726635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'PVPC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'PVPC Dpto_sem'!$I$7:$I$23</c:f>
              <c:strCache>
                <c:ptCount val="17"/>
                <c:pt idx="0">
                  <c:v>Huancavelica</c:v>
                </c:pt>
                <c:pt idx="1">
                  <c:v>La Libertad</c:v>
                </c:pt>
                <c:pt idx="2">
                  <c:v>Ica</c:v>
                </c:pt>
                <c:pt idx="3">
                  <c:v>Ancash</c:v>
                </c:pt>
                <c:pt idx="4">
                  <c:v>Amazonas</c:v>
                </c:pt>
                <c:pt idx="5">
                  <c:v>Lambayeque</c:v>
                </c:pt>
                <c:pt idx="6">
                  <c:v>Lima</c:v>
                </c:pt>
                <c:pt idx="7">
                  <c:v>Provincia Constitucional del Callao</c:v>
                </c:pt>
                <c:pt idx="8">
                  <c:v>Tacna</c:v>
                </c:pt>
                <c:pt idx="9">
                  <c:v>Tumbes</c:v>
                </c:pt>
                <c:pt idx="10">
                  <c:v>Cusco</c:v>
                </c:pt>
                <c:pt idx="11">
                  <c:v>Junín</c:v>
                </c:pt>
                <c:pt idx="12">
                  <c:v>Apurímac</c:v>
                </c:pt>
                <c:pt idx="13">
                  <c:v>Arequipa</c:v>
                </c:pt>
                <c:pt idx="14">
                  <c:v>Moquegua</c:v>
                </c:pt>
                <c:pt idx="15">
                  <c:v>Ayacucho</c:v>
                </c:pt>
                <c:pt idx="16">
                  <c:v>Puno</c:v>
                </c:pt>
              </c:strCache>
            </c:strRef>
          </c:cat>
          <c:val>
            <c:numRef>
              <c:f>'PVPC Dpto_sem'!$J$7:$J$23</c:f>
              <c:numCache>
                <c:formatCode>#,##0.0</c:formatCode>
                <c:ptCount val="17"/>
                <c:pt idx="0">
                  <c:v>0.14363203359243926</c:v>
                </c:pt>
                <c:pt idx="1">
                  <c:v>1.5450877273106016</c:v>
                </c:pt>
                <c:pt idx="2">
                  <c:v>0.39373748953221366</c:v>
                </c:pt>
                <c:pt idx="3">
                  <c:v>0.4874434256053064</c:v>
                </c:pt>
                <c:pt idx="4">
                  <c:v>0.19474112521857023</c:v>
                </c:pt>
                <c:pt idx="5">
                  <c:v>0.25940347476262104</c:v>
                </c:pt>
                <c:pt idx="6">
                  <c:v>14.665066249533993</c:v>
                </c:pt>
                <c:pt idx="7">
                  <c:v>0.79254609241615981</c:v>
                </c:pt>
                <c:pt idx="8">
                  <c:v>0.22001135544996941</c:v>
                </c:pt>
                <c:pt idx="9">
                  <c:v>0.12620443105697632</c:v>
                </c:pt>
                <c:pt idx="10">
                  <c:v>28.080243176455951</c:v>
                </c:pt>
                <c:pt idx="11">
                  <c:v>0.21646192946218434</c:v>
                </c:pt>
                <c:pt idx="12">
                  <c:v>0.24563225486781448</c:v>
                </c:pt>
                <c:pt idx="13">
                  <c:v>0.38525985276646679</c:v>
                </c:pt>
                <c:pt idx="14">
                  <c:v>4.573045065626502E-2</c:v>
                </c:pt>
                <c:pt idx="15">
                  <c:v>1.4487383059604326</c:v>
                </c:pt>
                <c:pt idx="16">
                  <c:v>0.13690833549480885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186320"/>
        <c:axId val="311183184"/>
      </c:barChart>
      <c:lineChart>
        <c:grouping val="standard"/>
        <c:varyColors val="0"/>
        <c:ser>
          <c:idx val="1"/>
          <c:order val="1"/>
          <c:tx>
            <c:strRef>
              <c:f>'PVPC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'PVPC Dpto_sem'!$I$7:$I$23</c:f>
              <c:strCache>
                <c:ptCount val="17"/>
                <c:pt idx="0">
                  <c:v>Huancavelica</c:v>
                </c:pt>
                <c:pt idx="1">
                  <c:v>La Libertad</c:v>
                </c:pt>
                <c:pt idx="2">
                  <c:v>Ica</c:v>
                </c:pt>
                <c:pt idx="3">
                  <c:v>Ancash</c:v>
                </c:pt>
                <c:pt idx="4">
                  <c:v>Amazonas</c:v>
                </c:pt>
                <c:pt idx="5">
                  <c:v>Lambayeque</c:v>
                </c:pt>
                <c:pt idx="6">
                  <c:v>Lima</c:v>
                </c:pt>
                <c:pt idx="7">
                  <c:v>Provincia Constitucional del Callao</c:v>
                </c:pt>
                <c:pt idx="8">
                  <c:v>Tacna</c:v>
                </c:pt>
                <c:pt idx="9">
                  <c:v>Tumbes</c:v>
                </c:pt>
                <c:pt idx="10">
                  <c:v>Cusco</c:v>
                </c:pt>
                <c:pt idx="11">
                  <c:v>Junín</c:v>
                </c:pt>
                <c:pt idx="12">
                  <c:v>Apurímac</c:v>
                </c:pt>
                <c:pt idx="13">
                  <c:v>Arequipa</c:v>
                </c:pt>
                <c:pt idx="14">
                  <c:v>Moquegua</c:v>
                </c:pt>
                <c:pt idx="15">
                  <c:v>Ayacucho</c:v>
                </c:pt>
                <c:pt idx="16">
                  <c:v>Puno</c:v>
                </c:pt>
              </c:strCache>
            </c:strRef>
          </c:cat>
          <c:val>
            <c:numRef>
              <c:f>'PVPC Dpto_sem'!$K$7:$K$23</c:f>
              <c:numCache>
                <c:formatCode>0%</c:formatCode>
                <c:ptCount val="17"/>
                <c:pt idx="0">
                  <c:v>0.47402372755799976</c:v>
                </c:pt>
                <c:pt idx="1">
                  <c:v>0.44558677196065849</c:v>
                </c:pt>
                <c:pt idx="2">
                  <c:v>0.43900995180182506</c:v>
                </c:pt>
                <c:pt idx="3">
                  <c:v>0.43658400815884935</c:v>
                </c:pt>
                <c:pt idx="4">
                  <c:v>0.43186936485935662</c:v>
                </c:pt>
                <c:pt idx="5">
                  <c:v>0.4006695366453582</c:v>
                </c:pt>
                <c:pt idx="6">
                  <c:v>0.39750972327793938</c:v>
                </c:pt>
                <c:pt idx="7">
                  <c:v>0.37436820120336894</c:v>
                </c:pt>
                <c:pt idx="8">
                  <c:v>0.37041567829706723</c:v>
                </c:pt>
                <c:pt idx="9">
                  <c:v>0.36636214310548165</c:v>
                </c:pt>
                <c:pt idx="10">
                  <c:v>0.33241046242992217</c:v>
                </c:pt>
                <c:pt idx="11">
                  <c:v>0.31450604344605876</c:v>
                </c:pt>
                <c:pt idx="12">
                  <c:v>0.28965043084302966</c:v>
                </c:pt>
                <c:pt idx="13">
                  <c:v>0.23901659378980156</c:v>
                </c:pt>
                <c:pt idx="14">
                  <c:v>0.2286522532813251</c:v>
                </c:pt>
                <c:pt idx="15">
                  <c:v>0.20523384252426174</c:v>
                </c:pt>
                <c:pt idx="16">
                  <c:v>0.14958736014030075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185536"/>
        <c:axId val="311185144"/>
      </c:lineChart>
      <c:catAx>
        <c:axId val="31118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1183184"/>
        <c:crosses val="autoZero"/>
        <c:auto val="1"/>
        <c:lblAlgn val="ctr"/>
        <c:lblOffset val="100"/>
        <c:noMultiLvlLbl val="0"/>
      </c:catAx>
      <c:valAx>
        <c:axId val="3111831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111863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111851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185536"/>
        <c:crosses val="max"/>
        <c:crossBetween val="between"/>
      </c:valAx>
      <c:catAx>
        <c:axId val="311185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11851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'FPE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'FPE Dpto_sem'!$I$7:$I$8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'FPE Dpto_sem'!$J$7:$J$8</c:f>
              <c:numCache>
                <c:formatCode>#,##0.0</c:formatCode>
                <c:ptCount val="2"/>
                <c:pt idx="0">
                  <c:v>132.64566991130414</c:v>
                </c:pt>
                <c:pt idx="1">
                  <c:v>1.8559232411880657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176912"/>
        <c:axId val="311176520"/>
      </c:barChart>
      <c:lineChart>
        <c:grouping val="standard"/>
        <c:varyColors val="0"/>
        <c:ser>
          <c:idx val="1"/>
          <c:order val="1"/>
          <c:tx>
            <c:strRef>
              <c:f>'FPE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'FPE Dpto_sem'!$I$7:$I$8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'FPE Dpto_sem'!$K$7:$K$8</c:f>
              <c:numCache>
                <c:formatCode>0%</c:formatCode>
                <c:ptCount val="2"/>
                <c:pt idx="0">
                  <c:v>0.54981316254438117</c:v>
                </c:pt>
                <c:pt idx="1">
                  <c:v>9.9616655455110531E-2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181224"/>
        <c:axId val="311178872"/>
      </c:lineChart>
      <c:catAx>
        <c:axId val="31117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1176520"/>
        <c:crosses val="autoZero"/>
        <c:auto val="1"/>
        <c:lblAlgn val="ctr"/>
        <c:lblOffset val="100"/>
        <c:noMultiLvlLbl val="0"/>
      </c:catAx>
      <c:valAx>
        <c:axId val="3111765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111769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111788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181224"/>
        <c:crosses val="max"/>
        <c:crossBetween val="between"/>
      </c:valAx>
      <c:catAx>
        <c:axId val="311181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11788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'PINP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'PINP Dpto_sem'!$I$7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'PINP Dpto_sem'!$J$7</c:f>
              <c:numCache>
                <c:formatCode>#,##0.0</c:formatCode>
                <c:ptCount val="1"/>
                <c:pt idx="0">
                  <c:v>19.560731189703802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177304"/>
        <c:axId val="311185928"/>
      </c:barChart>
      <c:lineChart>
        <c:grouping val="standard"/>
        <c:varyColors val="0"/>
        <c:ser>
          <c:idx val="1"/>
          <c:order val="1"/>
          <c:tx>
            <c:strRef>
              <c:f>'PINP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'PINP Dpto_sem'!$I$7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'PINP Dpto_sem'!$K$7</c:f>
              <c:numCache>
                <c:formatCode>0%</c:formatCode>
                <c:ptCount val="1"/>
                <c:pt idx="0">
                  <c:v>0.18550499727802278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179264"/>
        <c:axId val="311178088"/>
      </c:lineChart>
      <c:catAx>
        <c:axId val="311177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1185928"/>
        <c:crosses val="autoZero"/>
        <c:auto val="1"/>
        <c:lblAlgn val="ctr"/>
        <c:lblOffset val="100"/>
        <c:noMultiLvlLbl val="0"/>
      </c:catAx>
      <c:valAx>
        <c:axId val="31118592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111773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111780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179264"/>
        <c:crosses val="max"/>
        <c:crossBetween val="between"/>
      </c:valAx>
      <c:catAx>
        <c:axId val="311179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11780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'MCM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'MCM Dpto_sem'!$I$7:$I$32</c:f>
              <c:strCache>
                <c:ptCount val="26"/>
                <c:pt idx="0">
                  <c:v>Huánuco</c:v>
                </c:pt>
                <c:pt idx="1">
                  <c:v>San Martín</c:v>
                </c:pt>
                <c:pt idx="2">
                  <c:v>Provincia Constitucional del Callao</c:v>
                </c:pt>
                <c:pt idx="3">
                  <c:v>Embajadas en el Exterior</c:v>
                </c:pt>
                <c:pt idx="4">
                  <c:v>Pasco</c:v>
                </c:pt>
                <c:pt idx="5">
                  <c:v>Madre de Dios</c:v>
                </c:pt>
                <c:pt idx="6">
                  <c:v>Ayacucho</c:v>
                </c:pt>
                <c:pt idx="7">
                  <c:v>Cajamarca</c:v>
                </c:pt>
                <c:pt idx="8">
                  <c:v>Tumbes</c:v>
                </c:pt>
                <c:pt idx="9">
                  <c:v>La Libertad</c:v>
                </c:pt>
                <c:pt idx="10">
                  <c:v>Lambayeque</c:v>
                </c:pt>
                <c:pt idx="11">
                  <c:v>Amazonas</c:v>
                </c:pt>
                <c:pt idx="12">
                  <c:v>Ica</c:v>
                </c:pt>
                <c:pt idx="13">
                  <c:v>Puno</c:v>
                </c:pt>
                <c:pt idx="14">
                  <c:v>Lima</c:v>
                </c:pt>
                <c:pt idx="15">
                  <c:v>Piura</c:v>
                </c:pt>
                <c:pt idx="16">
                  <c:v>Arequipa</c:v>
                </c:pt>
                <c:pt idx="17">
                  <c:v>Ancash</c:v>
                </c:pt>
                <c:pt idx="18">
                  <c:v>Ucayali</c:v>
                </c:pt>
                <c:pt idx="19">
                  <c:v>Apurímac</c:v>
                </c:pt>
                <c:pt idx="20">
                  <c:v>Moquegua</c:v>
                </c:pt>
                <c:pt idx="21">
                  <c:v>Loreto</c:v>
                </c:pt>
                <c:pt idx="22">
                  <c:v>Tacna</c:v>
                </c:pt>
                <c:pt idx="23">
                  <c:v>Cusco</c:v>
                </c:pt>
                <c:pt idx="24">
                  <c:v>Junín</c:v>
                </c:pt>
                <c:pt idx="25">
                  <c:v>Huancavelica</c:v>
                </c:pt>
              </c:strCache>
            </c:strRef>
          </c:cat>
          <c:val>
            <c:numRef>
              <c:f>'MCM Dpto_sem'!$J$7:$J$32</c:f>
              <c:numCache>
                <c:formatCode>#,##0.0</c:formatCode>
                <c:ptCount val="26"/>
                <c:pt idx="0">
                  <c:v>2.6826735604554415</c:v>
                </c:pt>
                <c:pt idx="1">
                  <c:v>17.135208976222202</c:v>
                </c:pt>
                <c:pt idx="2">
                  <c:v>1318.2120862739157</c:v>
                </c:pt>
                <c:pt idx="3">
                  <c:v>13.705355633639556</c:v>
                </c:pt>
                <c:pt idx="4">
                  <c:v>0.20063769444823265</c:v>
                </c:pt>
                <c:pt idx="5">
                  <c:v>2.1506206563208252</c:v>
                </c:pt>
                <c:pt idx="6">
                  <c:v>54.094769150018692</c:v>
                </c:pt>
                <c:pt idx="7">
                  <c:v>2.9767457768321037</c:v>
                </c:pt>
                <c:pt idx="8">
                  <c:v>14.154982112988364</c:v>
                </c:pt>
                <c:pt idx="9">
                  <c:v>9.393810648471117</c:v>
                </c:pt>
                <c:pt idx="10">
                  <c:v>21.133061772212386</c:v>
                </c:pt>
                <c:pt idx="11">
                  <c:v>11.950142338871956</c:v>
                </c:pt>
                <c:pt idx="12">
                  <c:v>8.1583922826685011</c:v>
                </c:pt>
                <c:pt idx="13">
                  <c:v>22.904749602079391</c:v>
                </c:pt>
                <c:pt idx="14">
                  <c:v>1140.1638804006725</c:v>
                </c:pt>
                <c:pt idx="15">
                  <c:v>53.957076501916163</c:v>
                </c:pt>
                <c:pt idx="16">
                  <c:v>55.27811413424206</c:v>
                </c:pt>
                <c:pt idx="17">
                  <c:v>2.0153606859967113</c:v>
                </c:pt>
                <c:pt idx="18">
                  <c:v>33.069272480614018</c:v>
                </c:pt>
                <c:pt idx="19">
                  <c:v>2.3652778211981058</c:v>
                </c:pt>
                <c:pt idx="20">
                  <c:v>13.322578728199005</c:v>
                </c:pt>
                <c:pt idx="21">
                  <c:v>64.788221810260438</c:v>
                </c:pt>
                <c:pt idx="22">
                  <c:v>33.457310554251308</c:v>
                </c:pt>
                <c:pt idx="23">
                  <c:v>44.583979954652023</c:v>
                </c:pt>
                <c:pt idx="24">
                  <c:v>25.266299416311085</c:v>
                </c:pt>
                <c:pt idx="25">
                  <c:v>1.7676058523356915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183968"/>
        <c:axId val="311186712"/>
      </c:barChart>
      <c:lineChart>
        <c:grouping val="standard"/>
        <c:varyColors val="0"/>
        <c:ser>
          <c:idx val="1"/>
          <c:order val="1"/>
          <c:tx>
            <c:strRef>
              <c:f>'MCM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'MCM Dpto_sem'!$I$7:$I$32</c:f>
              <c:strCache>
                <c:ptCount val="26"/>
                <c:pt idx="0">
                  <c:v>Huánuco</c:v>
                </c:pt>
                <c:pt idx="1">
                  <c:v>San Martín</c:v>
                </c:pt>
                <c:pt idx="2">
                  <c:v>Provincia Constitucional del Callao</c:v>
                </c:pt>
                <c:pt idx="3">
                  <c:v>Embajadas en el Exterior</c:v>
                </c:pt>
                <c:pt idx="4">
                  <c:v>Pasco</c:v>
                </c:pt>
                <c:pt idx="5">
                  <c:v>Madre de Dios</c:v>
                </c:pt>
                <c:pt idx="6">
                  <c:v>Ayacucho</c:v>
                </c:pt>
                <c:pt idx="7">
                  <c:v>Cajamarca</c:v>
                </c:pt>
                <c:pt idx="8">
                  <c:v>Tumbes</c:v>
                </c:pt>
                <c:pt idx="9">
                  <c:v>La Libertad</c:v>
                </c:pt>
                <c:pt idx="10">
                  <c:v>Lambayeque</c:v>
                </c:pt>
                <c:pt idx="11">
                  <c:v>Amazonas</c:v>
                </c:pt>
                <c:pt idx="12">
                  <c:v>Ica</c:v>
                </c:pt>
                <c:pt idx="13">
                  <c:v>Puno</c:v>
                </c:pt>
                <c:pt idx="14">
                  <c:v>Lima</c:v>
                </c:pt>
                <c:pt idx="15">
                  <c:v>Piura</c:v>
                </c:pt>
                <c:pt idx="16">
                  <c:v>Arequipa</c:v>
                </c:pt>
                <c:pt idx="17">
                  <c:v>Ancash</c:v>
                </c:pt>
                <c:pt idx="18">
                  <c:v>Ucayali</c:v>
                </c:pt>
                <c:pt idx="19">
                  <c:v>Apurímac</c:v>
                </c:pt>
                <c:pt idx="20">
                  <c:v>Moquegua</c:v>
                </c:pt>
                <c:pt idx="21">
                  <c:v>Loreto</c:v>
                </c:pt>
                <c:pt idx="22">
                  <c:v>Tacna</c:v>
                </c:pt>
                <c:pt idx="23">
                  <c:v>Cusco</c:v>
                </c:pt>
                <c:pt idx="24">
                  <c:v>Junín</c:v>
                </c:pt>
                <c:pt idx="25">
                  <c:v>Huancavelica</c:v>
                </c:pt>
              </c:strCache>
            </c:strRef>
          </c:cat>
          <c:val>
            <c:numRef>
              <c:f>'MCM Dpto_sem'!$K$7:$K$32</c:f>
              <c:numCache>
                <c:formatCode>0%</c:formatCode>
                <c:ptCount val="26"/>
                <c:pt idx="0">
                  <c:v>0.70491362258421864</c:v>
                </c:pt>
                <c:pt idx="1">
                  <c:v>0.6139097306182697</c:v>
                </c:pt>
                <c:pt idx="2">
                  <c:v>0.60815098139204848</c:v>
                </c:pt>
                <c:pt idx="3">
                  <c:v>0.60218871281315578</c:v>
                </c:pt>
                <c:pt idx="4">
                  <c:v>0.54037710063301292</c:v>
                </c:pt>
                <c:pt idx="5">
                  <c:v>0.53127586908220181</c:v>
                </c:pt>
                <c:pt idx="6">
                  <c:v>0.52655052074524644</c:v>
                </c:pt>
                <c:pt idx="7">
                  <c:v>0.5231717525750621</c:v>
                </c:pt>
                <c:pt idx="8">
                  <c:v>0.52020504347744967</c:v>
                </c:pt>
                <c:pt idx="9">
                  <c:v>0.51039418821706306</c:v>
                </c:pt>
                <c:pt idx="10">
                  <c:v>0.5084771228602154</c:v>
                </c:pt>
                <c:pt idx="11">
                  <c:v>0.50190302302762257</c:v>
                </c:pt>
                <c:pt idx="12">
                  <c:v>0.50148574652586619</c:v>
                </c:pt>
                <c:pt idx="13">
                  <c:v>0.48221766046443121</c:v>
                </c:pt>
                <c:pt idx="14">
                  <c:v>0.48133971480071891</c:v>
                </c:pt>
                <c:pt idx="15">
                  <c:v>0.47466265062286983</c:v>
                </c:pt>
                <c:pt idx="16">
                  <c:v>0.46595787347814155</c:v>
                </c:pt>
                <c:pt idx="17">
                  <c:v>0.46177088165423047</c:v>
                </c:pt>
                <c:pt idx="18">
                  <c:v>0.44817646078842027</c:v>
                </c:pt>
                <c:pt idx="19">
                  <c:v>0.4376727024230907</c:v>
                </c:pt>
                <c:pt idx="20">
                  <c:v>0.42564260801574644</c:v>
                </c:pt>
                <c:pt idx="21">
                  <c:v>0.41828721456422979</c:v>
                </c:pt>
                <c:pt idx="22">
                  <c:v>0.41581666238783493</c:v>
                </c:pt>
                <c:pt idx="23">
                  <c:v>0.38945672077391524</c:v>
                </c:pt>
                <c:pt idx="24">
                  <c:v>0.37327953858183149</c:v>
                </c:pt>
                <c:pt idx="25">
                  <c:v>0.14942297884962535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194160"/>
        <c:axId val="311179656"/>
      </c:lineChart>
      <c:catAx>
        <c:axId val="31118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1186712"/>
        <c:crosses val="autoZero"/>
        <c:auto val="1"/>
        <c:lblAlgn val="ctr"/>
        <c:lblOffset val="100"/>
        <c:noMultiLvlLbl val="0"/>
      </c:catAx>
      <c:valAx>
        <c:axId val="3111867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111839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111796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194160"/>
        <c:crosses val="max"/>
        <c:crossBetween val="between"/>
      </c:valAx>
      <c:catAx>
        <c:axId val="311194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11796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'PARA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'PARA Dpto_sem'!$I$7:$I$14</c:f>
              <c:strCache>
                <c:ptCount val="8"/>
                <c:pt idx="0">
                  <c:v>Ancash</c:v>
                </c:pt>
                <c:pt idx="1">
                  <c:v>Tumbes</c:v>
                </c:pt>
                <c:pt idx="2">
                  <c:v>Tacna</c:v>
                </c:pt>
                <c:pt idx="3">
                  <c:v>Lima</c:v>
                </c:pt>
                <c:pt idx="4">
                  <c:v>Cusco</c:v>
                </c:pt>
                <c:pt idx="5">
                  <c:v>Ica</c:v>
                </c:pt>
                <c:pt idx="6">
                  <c:v>Pasco</c:v>
                </c:pt>
                <c:pt idx="7">
                  <c:v>San Martín</c:v>
                </c:pt>
              </c:strCache>
            </c:strRef>
          </c:cat>
          <c:val>
            <c:numRef>
              <c:f>'PARA Dpto_sem'!$J$7:$J$14</c:f>
              <c:numCache>
                <c:formatCode>#,##0.0</c:formatCode>
                <c:ptCount val="8"/>
                <c:pt idx="0">
                  <c:v>0.63718228763900697</c:v>
                </c:pt>
                <c:pt idx="1">
                  <c:v>4.999999888241291E-3</c:v>
                </c:pt>
                <c:pt idx="2">
                  <c:v>7.6215000590309501E-3</c:v>
                </c:pt>
                <c:pt idx="3">
                  <c:v>0.18956440789042972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194552"/>
        <c:axId val="311193376"/>
      </c:barChart>
      <c:lineChart>
        <c:grouping val="standard"/>
        <c:varyColors val="0"/>
        <c:ser>
          <c:idx val="1"/>
          <c:order val="1"/>
          <c:tx>
            <c:strRef>
              <c:f>'PARA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'PARA Dpto_sem'!$I$7:$I$14</c:f>
              <c:strCache>
                <c:ptCount val="8"/>
                <c:pt idx="0">
                  <c:v>Ancash</c:v>
                </c:pt>
                <c:pt idx="1">
                  <c:v>Tumbes</c:v>
                </c:pt>
                <c:pt idx="2">
                  <c:v>Tacna</c:v>
                </c:pt>
                <c:pt idx="3">
                  <c:v>Lima</c:v>
                </c:pt>
                <c:pt idx="4">
                  <c:v>Cusco</c:v>
                </c:pt>
                <c:pt idx="5">
                  <c:v>Ica</c:v>
                </c:pt>
                <c:pt idx="6">
                  <c:v>Pasco</c:v>
                </c:pt>
                <c:pt idx="7">
                  <c:v>San Martín</c:v>
                </c:pt>
              </c:strCache>
            </c:strRef>
          </c:cat>
          <c:val>
            <c:numRef>
              <c:f>'PARA Dpto_sem'!$K$7:$K$14</c:f>
              <c:numCache>
                <c:formatCode>0%</c:formatCode>
                <c:ptCount val="8"/>
                <c:pt idx="0">
                  <c:v>0.88744051203204322</c:v>
                </c:pt>
                <c:pt idx="1">
                  <c:v>0.4999999888241291</c:v>
                </c:pt>
                <c:pt idx="2">
                  <c:v>0.47412131004858166</c:v>
                </c:pt>
                <c:pt idx="3">
                  <c:v>4.9263099763625189E-2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189848"/>
        <c:axId val="311195728"/>
      </c:lineChart>
      <c:catAx>
        <c:axId val="311194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1193376"/>
        <c:crosses val="autoZero"/>
        <c:auto val="1"/>
        <c:lblAlgn val="ctr"/>
        <c:lblOffset val="100"/>
        <c:noMultiLvlLbl val="0"/>
      </c:catAx>
      <c:valAx>
        <c:axId val="3111933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111945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111957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189848"/>
        <c:crosses val="max"/>
        <c:crossBetween val="between"/>
      </c:valAx>
      <c:catAx>
        <c:axId val="311189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11957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'DCTI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'DCTI Dpto_sem'!$I$7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'DCTI Dpto_sem'!$J$7</c:f>
              <c:numCache>
                <c:formatCode>#,##0.0</c:formatCode>
                <c:ptCount val="1"/>
                <c:pt idx="0">
                  <c:v>13.361910424260714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191416"/>
        <c:axId val="311189064"/>
      </c:barChart>
      <c:lineChart>
        <c:grouping val="standard"/>
        <c:varyColors val="0"/>
        <c:ser>
          <c:idx val="1"/>
          <c:order val="1"/>
          <c:tx>
            <c:strRef>
              <c:f>'DCTI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'DCTI Dpto_sem'!$I$7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'DCTI Dpto_sem'!$K$7</c:f>
              <c:numCache>
                <c:formatCode>0%</c:formatCode>
                <c:ptCount val="1"/>
                <c:pt idx="0">
                  <c:v>0.21219233075782623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193768"/>
        <c:axId val="311194944"/>
      </c:lineChart>
      <c:catAx>
        <c:axId val="311191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1189064"/>
        <c:crosses val="autoZero"/>
        <c:auto val="1"/>
        <c:lblAlgn val="ctr"/>
        <c:lblOffset val="100"/>
        <c:noMultiLvlLbl val="0"/>
      </c:catAx>
      <c:valAx>
        <c:axId val="3111890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111914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111949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193768"/>
        <c:crosses val="max"/>
        <c:crossBetween val="between"/>
      </c:valAx>
      <c:catAx>
        <c:axId val="311193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11949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7"/>
          <c:y val="3.2635243511227811E-2"/>
          <c:w val="0.79695144356955416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'LCT Dpto_sem'!$J$6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'LCT Dpto_sem'!$I$7:$I$14</c:f>
              <c:strCache>
                <c:ptCount val="8"/>
                <c:pt idx="0">
                  <c:v>San Martín</c:v>
                </c:pt>
                <c:pt idx="1">
                  <c:v>Lima</c:v>
                </c:pt>
                <c:pt idx="2">
                  <c:v>Cusco</c:v>
                </c:pt>
                <c:pt idx="3">
                  <c:v>Huánuco</c:v>
                </c:pt>
                <c:pt idx="4">
                  <c:v>Ayacucho</c:v>
                </c:pt>
                <c:pt idx="5">
                  <c:v>Provincia Constitucional del Callao</c:v>
                </c:pt>
                <c:pt idx="6">
                  <c:v>Huancavelica</c:v>
                </c:pt>
                <c:pt idx="7">
                  <c:v>Junín</c:v>
                </c:pt>
              </c:strCache>
            </c:strRef>
          </c:cat>
          <c:val>
            <c:numRef>
              <c:f>'LCT Dpto_sem'!$J$7:$J$14</c:f>
              <c:numCache>
                <c:formatCode>#,##0.0</c:formatCode>
                <c:ptCount val="8"/>
                <c:pt idx="0">
                  <c:v>23.038022765453206</c:v>
                </c:pt>
                <c:pt idx="1">
                  <c:v>11.300310368649662</c:v>
                </c:pt>
                <c:pt idx="2">
                  <c:v>90.940039067732869</c:v>
                </c:pt>
                <c:pt idx="3">
                  <c:v>0.13599999994039536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479016"/>
        <c:axId val="296482152"/>
      </c:barChart>
      <c:lineChart>
        <c:grouping val="standard"/>
        <c:varyColors val="0"/>
        <c:ser>
          <c:idx val="1"/>
          <c:order val="1"/>
          <c:tx>
            <c:strRef>
              <c:f>'LCT Dpto_sem'!$K$6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'LCT Dpto_sem'!$I$7:$I$14</c:f>
              <c:strCache>
                <c:ptCount val="8"/>
                <c:pt idx="0">
                  <c:v>San Martín</c:v>
                </c:pt>
                <c:pt idx="1">
                  <c:v>Lima</c:v>
                </c:pt>
                <c:pt idx="2">
                  <c:v>Cusco</c:v>
                </c:pt>
                <c:pt idx="3">
                  <c:v>Huánuco</c:v>
                </c:pt>
                <c:pt idx="4">
                  <c:v>Ayacucho</c:v>
                </c:pt>
                <c:pt idx="5">
                  <c:v>Provincia Constitucional del Callao</c:v>
                </c:pt>
                <c:pt idx="6">
                  <c:v>Huancavelica</c:v>
                </c:pt>
                <c:pt idx="7">
                  <c:v>Junín</c:v>
                </c:pt>
              </c:strCache>
            </c:strRef>
          </c:cat>
          <c:val>
            <c:numRef>
              <c:f>'LCT Dpto_sem'!$K$7:$K$14</c:f>
              <c:numCache>
                <c:formatCode>0%</c:formatCode>
                <c:ptCount val="8"/>
                <c:pt idx="0">
                  <c:v>0.43021453498208045</c:v>
                </c:pt>
                <c:pt idx="1">
                  <c:v>0.31312194198130749</c:v>
                </c:pt>
                <c:pt idx="2">
                  <c:v>0.22869413136415326</c:v>
                </c:pt>
                <c:pt idx="3">
                  <c:v>3.114731119470902E-2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881952"/>
        <c:axId val="297888616"/>
      </c:lineChart>
      <c:catAx>
        <c:axId val="296479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6482152"/>
        <c:crosses val="autoZero"/>
        <c:auto val="1"/>
        <c:lblAlgn val="ctr"/>
        <c:lblOffset val="100"/>
        <c:noMultiLvlLbl val="0"/>
      </c:catAx>
      <c:valAx>
        <c:axId val="2964821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64790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09E-3"/>
                <c:y val="0.17550962379702548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78886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7881952"/>
        <c:crosses val="max"/>
        <c:crossBetween val="between"/>
      </c:valAx>
      <c:catAx>
        <c:axId val="29788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78886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16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23812</xdr:rowOff>
    </xdr:from>
    <xdr:to>
      <xdr:col>20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3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3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4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4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4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4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P91"/>
  <sheetViews>
    <sheetView topLeftCell="A13" workbookViewId="0">
      <selection activeCell="J7" sqref="J7:J17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16" x14ac:dyDescent="0.25">
      <c r="A1" s="2" t="s">
        <v>0</v>
      </c>
      <c r="B1" s="3"/>
      <c r="C1" s="2"/>
      <c r="D1" s="2"/>
      <c r="E1" s="2"/>
      <c r="F1" s="2"/>
      <c r="G1" s="2"/>
    </row>
    <row r="2" spans="1:16" ht="15.75" thickBot="1" x14ac:dyDescent="0.3"/>
    <row r="3" spans="1:16" ht="15.75" thickBot="1" x14ac:dyDescent="0.3">
      <c r="A3" s="100" t="s">
        <v>1</v>
      </c>
      <c r="B3" s="101"/>
      <c r="C3" s="102"/>
      <c r="D3" s="101" t="s">
        <v>2</v>
      </c>
      <c r="E3" s="101"/>
      <c r="F3" s="101"/>
      <c r="G3" s="102"/>
    </row>
    <row r="4" spans="1:16" ht="45" customHeight="1" x14ac:dyDescent="0.25">
      <c r="A4" s="103"/>
      <c r="B4" s="104"/>
      <c r="C4" s="104"/>
      <c r="D4" s="98" t="s">
        <v>3</v>
      </c>
      <c r="E4" s="96" t="s">
        <v>4</v>
      </c>
      <c r="F4" s="96" t="s">
        <v>5</v>
      </c>
      <c r="G4" s="105" t="s">
        <v>6</v>
      </c>
    </row>
    <row r="5" spans="1:16" ht="15.75" thickBot="1" x14ac:dyDescent="0.3">
      <c r="A5" s="103"/>
      <c r="B5" s="104"/>
      <c r="C5" s="104"/>
      <c r="D5" s="99"/>
      <c r="E5" s="97"/>
      <c r="F5" s="97"/>
      <c r="G5" s="106"/>
    </row>
    <row r="6" spans="1:16" x14ac:dyDescent="0.25">
      <c r="A6" s="9" t="s">
        <v>7</v>
      </c>
      <c r="B6" s="10"/>
      <c r="C6" s="11"/>
      <c r="D6" s="12">
        <f ca="1">SUM(D7:OFFSET(D7,300,0))</f>
        <v>60148.455566000019</v>
      </c>
      <c r="E6" s="13">
        <f ca="1">SUM(E7:OFFSET(E7,300,0))</f>
        <v>70749.961331000159</v>
      </c>
      <c r="F6" s="13">
        <f ca="1">SUM(F7:OFFSET(F7,300,0))</f>
        <v>27711.947173538931</v>
      </c>
      <c r="G6" s="14">
        <f ca="1">IFERROR(F6/E6,0)</f>
        <v>0.39168851335324367</v>
      </c>
      <c r="I6" t="s">
        <v>2687</v>
      </c>
      <c r="J6" t="s">
        <v>2688</v>
      </c>
      <c r="K6" t="s">
        <v>2689</v>
      </c>
      <c r="L6" t="s">
        <v>2690</v>
      </c>
      <c r="M6" t="s">
        <v>2691</v>
      </c>
      <c r="N6" t="s">
        <v>2692</v>
      </c>
    </row>
    <row r="7" spans="1:16" ht="38.25" x14ac:dyDescent="0.25">
      <c r="A7" s="15"/>
      <c r="B7" s="16">
        <v>1</v>
      </c>
      <c r="C7" s="17" t="s">
        <v>8</v>
      </c>
      <c r="D7" s="18">
        <v>1626.8864379999993</v>
      </c>
      <c r="E7" s="19">
        <v>1988.0018490000016</v>
      </c>
      <c r="F7" s="19">
        <v>1061.2418880781756</v>
      </c>
      <c r="G7" s="20">
        <f t="shared" ref="G7:G70" si="0">IFERROR(F7/E7,0)</f>
        <v>0.53382339086454988</v>
      </c>
      <c r="I7" s="16">
        <v>59</v>
      </c>
      <c r="J7" s="17" t="s">
        <v>31</v>
      </c>
      <c r="K7" s="18">
        <v>867.22154899999998</v>
      </c>
      <c r="L7" s="19">
        <v>1168.6967999999999</v>
      </c>
      <c r="M7" s="19">
        <v>1152.3025625675364</v>
      </c>
      <c r="N7" s="20">
        <v>0.9859722064504125</v>
      </c>
      <c r="O7" s="6">
        <f>SUM(K7:K18)</f>
        <v>12352.906964999998</v>
      </c>
      <c r="P7" s="6">
        <f>SUM(L7:L23)</f>
        <v>17897.737256000011</v>
      </c>
    </row>
    <row r="8" spans="1:16" ht="102" x14ac:dyDescent="0.25">
      <c r="A8" s="15"/>
      <c r="B8" s="16">
        <v>2</v>
      </c>
      <c r="C8" s="17" t="s">
        <v>9</v>
      </c>
      <c r="D8" s="18">
        <v>1439.3825639999964</v>
      </c>
      <c r="E8" s="19">
        <v>1864.125045</v>
      </c>
      <c r="F8" s="19">
        <v>932.47122340450119</v>
      </c>
      <c r="G8" s="20">
        <f t="shared" si="0"/>
        <v>0.50021924543398921</v>
      </c>
      <c r="I8" s="16">
        <v>47</v>
      </c>
      <c r="J8" s="17" t="s">
        <v>25</v>
      </c>
      <c r="K8" s="18">
        <v>107.95273800000017</v>
      </c>
      <c r="L8" s="19">
        <v>313.25688400000058</v>
      </c>
      <c r="M8" s="19">
        <v>259.92491355278457</v>
      </c>
      <c r="N8" s="20">
        <v>0.8297500448634485</v>
      </c>
      <c r="O8" s="89">
        <f ca="1">O7/D6</f>
        <v>0.20537363509600565</v>
      </c>
      <c r="P8" s="89">
        <f ca="1">P7/E6</f>
        <v>0.25297168958533195</v>
      </c>
    </row>
    <row r="9" spans="1:16" ht="89.25" x14ac:dyDescent="0.25">
      <c r="A9" s="15"/>
      <c r="B9" s="16">
        <v>16</v>
      </c>
      <c r="C9" s="17" t="s">
        <v>10</v>
      </c>
      <c r="D9" s="18">
        <v>508.64130799999987</v>
      </c>
      <c r="E9" s="19">
        <v>576.75246799999911</v>
      </c>
      <c r="F9" s="19">
        <v>265.84260213984459</v>
      </c>
      <c r="G9" s="20">
        <f t="shared" si="0"/>
        <v>0.46093015095662321</v>
      </c>
      <c r="I9" s="16">
        <v>74</v>
      </c>
      <c r="J9" s="17" t="s">
        <v>41</v>
      </c>
      <c r="K9" s="18">
        <v>84.496460000000013</v>
      </c>
      <c r="L9" s="19">
        <v>94.923542000000026</v>
      </c>
      <c r="M9" s="19">
        <v>75.476294648397015</v>
      </c>
      <c r="N9" s="20">
        <v>0.79512724723648631</v>
      </c>
    </row>
    <row r="10" spans="1:16" ht="63.75" x14ac:dyDescent="0.25">
      <c r="A10" s="15"/>
      <c r="B10" s="16">
        <v>17</v>
      </c>
      <c r="C10" s="17" t="s">
        <v>11</v>
      </c>
      <c r="D10" s="18">
        <v>265.01292900000027</v>
      </c>
      <c r="E10" s="19">
        <v>272.08280700000012</v>
      </c>
      <c r="F10" s="19">
        <v>109.70116334087172</v>
      </c>
      <c r="G10" s="20">
        <f t="shared" si="0"/>
        <v>0.40319035425443722</v>
      </c>
      <c r="I10" s="16">
        <v>119</v>
      </c>
      <c r="J10" s="17" t="s">
        <v>74</v>
      </c>
      <c r="K10" s="18">
        <v>2.8535939999999997</v>
      </c>
      <c r="L10" s="19">
        <v>8.1405940000000001</v>
      </c>
      <c r="M10" s="19">
        <v>5.0463320545713941</v>
      </c>
      <c r="N10" s="20">
        <v>0.61989727709936082</v>
      </c>
    </row>
    <row r="11" spans="1:16" ht="51" x14ac:dyDescent="0.25">
      <c r="A11" s="15"/>
      <c r="B11" s="16">
        <v>18</v>
      </c>
      <c r="C11" s="17" t="s">
        <v>12</v>
      </c>
      <c r="D11" s="18">
        <v>341.32211699999829</v>
      </c>
      <c r="E11" s="19">
        <v>351.2361219999986</v>
      </c>
      <c r="F11" s="19">
        <v>160.44662002681062</v>
      </c>
      <c r="G11" s="20">
        <f t="shared" si="0"/>
        <v>0.45680557886016993</v>
      </c>
      <c r="I11" s="16">
        <v>99</v>
      </c>
      <c r="J11" s="17" t="s">
        <v>58</v>
      </c>
      <c r="K11" s="18">
        <v>43.982810000000008</v>
      </c>
      <c r="L11" s="19">
        <v>52.231193000000005</v>
      </c>
      <c r="M11" s="19">
        <v>30.591213308027363</v>
      </c>
      <c r="N11" s="20">
        <v>0.58568858092189013</v>
      </c>
    </row>
    <row r="12" spans="1:16" ht="63.75" x14ac:dyDescent="0.25">
      <c r="A12" s="15"/>
      <c r="B12" s="16">
        <v>24</v>
      </c>
      <c r="C12" s="17" t="s">
        <v>13</v>
      </c>
      <c r="D12" s="18">
        <v>519.42586399999891</v>
      </c>
      <c r="E12" s="19">
        <v>597.56738699999801</v>
      </c>
      <c r="F12" s="19">
        <v>242.97940387241189</v>
      </c>
      <c r="G12" s="20">
        <f t="shared" si="0"/>
        <v>0.40661423156349846</v>
      </c>
      <c r="I12" s="16">
        <v>121</v>
      </c>
      <c r="J12" s="17" t="s">
        <v>76</v>
      </c>
      <c r="K12" s="18">
        <v>363.91546999999957</v>
      </c>
      <c r="L12" s="19">
        <v>501.17587900000035</v>
      </c>
      <c r="M12" s="19">
        <v>280.35519737210507</v>
      </c>
      <c r="N12" s="20">
        <v>0.5593948334694393</v>
      </c>
    </row>
    <row r="13" spans="1:16" ht="38.25" x14ac:dyDescent="0.25">
      <c r="A13" s="15"/>
      <c r="B13" s="16">
        <v>30</v>
      </c>
      <c r="C13" s="17" t="s">
        <v>14</v>
      </c>
      <c r="D13" s="18">
        <v>4209.2621860000027</v>
      </c>
      <c r="E13" s="19">
        <v>4591.851918000003</v>
      </c>
      <c r="F13" s="19">
        <v>2322.7072234300581</v>
      </c>
      <c r="G13" s="20">
        <f t="shared" si="0"/>
        <v>0.5058323449685026</v>
      </c>
      <c r="I13" s="16">
        <v>1</v>
      </c>
      <c r="J13" s="17" t="s">
        <v>8</v>
      </c>
      <c r="K13" s="18">
        <v>1626.8864379999993</v>
      </c>
      <c r="L13" s="19">
        <v>1988.0018490000016</v>
      </c>
      <c r="M13" s="19">
        <v>1061.2418880781756</v>
      </c>
      <c r="N13" s="20">
        <v>0.53382339086454988</v>
      </c>
    </row>
    <row r="14" spans="1:16" ht="63.75" x14ac:dyDescent="0.25">
      <c r="A14" s="15"/>
      <c r="B14" s="16">
        <v>31</v>
      </c>
      <c r="C14" s="17" t="s">
        <v>15</v>
      </c>
      <c r="D14" s="18">
        <v>299.35990499999997</v>
      </c>
      <c r="E14" s="19">
        <v>297.568693</v>
      </c>
      <c r="F14" s="19">
        <v>129.13282750352482</v>
      </c>
      <c r="G14" s="20">
        <f t="shared" si="0"/>
        <v>0.43395972271694866</v>
      </c>
      <c r="I14" s="16">
        <v>87</v>
      </c>
      <c r="J14" s="17" t="s">
        <v>47</v>
      </c>
      <c r="K14" s="18">
        <v>20.510118000000002</v>
      </c>
      <c r="L14" s="19">
        <v>20.510118000000002</v>
      </c>
      <c r="M14" s="19">
        <v>10.906983582877729</v>
      </c>
      <c r="N14" s="20">
        <v>0.53178551107690986</v>
      </c>
    </row>
    <row r="15" spans="1:16" ht="102" x14ac:dyDescent="0.25">
      <c r="A15" s="15"/>
      <c r="B15" s="16">
        <v>32</v>
      </c>
      <c r="C15" s="17" t="s">
        <v>16</v>
      </c>
      <c r="D15" s="18">
        <v>441.92581299999995</v>
      </c>
      <c r="E15" s="19">
        <v>492.07464400000009</v>
      </c>
      <c r="F15" s="19">
        <v>125.41437220177613</v>
      </c>
      <c r="G15" s="20">
        <f t="shared" si="0"/>
        <v>0.25486859307015242</v>
      </c>
      <c r="I15" s="16">
        <v>135</v>
      </c>
      <c r="J15" s="17" t="s">
        <v>90</v>
      </c>
      <c r="K15" s="18">
        <v>4620.3602169999958</v>
      </c>
      <c r="L15" s="19">
        <v>5654.8854560000009</v>
      </c>
      <c r="M15" s="19">
        <v>2968.8882148197936</v>
      </c>
      <c r="N15" s="20">
        <v>0.5250129711592505</v>
      </c>
    </row>
    <row r="16" spans="1:16" ht="76.5" x14ac:dyDescent="0.25">
      <c r="A16" s="15"/>
      <c r="B16" s="16">
        <v>34</v>
      </c>
      <c r="C16" s="17" t="s">
        <v>17</v>
      </c>
      <c r="D16" s="18">
        <v>40.579333000000013</v>
      </c>
      <c r="E16" s="19">
        <v>65.336284000000006</v>
      </c>
      <c r="F16" s="19">
        <v>21.780414940342325</v>
      </c>
      <c r="G16" s="20">
        <f t="shared" si="0"/>
        <v>0.33335864250165076</v>
      </c>
      <c r="I16" s="16">
        <v>133</v>
      </c>
      <c r="J16" s="17" t="s">
        <v>88</v>
      </c>
      <c r="K16" s="18">
        <v>259.52865099999997</v>
      </c>
      <c r="L16" s="19">
        <v>259.88655299999999</v>
      </c>
      <c r="M16" s="19">
        <v>134.50159315249221</v>
      </c>
      <c r="N16" s="20">
        <v>0.51753964027716437</v>
      </c>
    </row>
    <row r="17" spans="1:14" ht="102" x14ac:dyDescent="0.25">
      <c r="A17" s="15"/>
      <c r="B17" s="16">
        <v>35</v>
      </c>
      <c r="C17" s="17" t="s">
        <v>18</v>
      </c>
      <c r="D17" s="18">
        <v>234.73624099999998</v>
      </c>
      <c r="E17" s="19">
        <v>279.81682099999983</v>
      </c>
      <c r="F17" s="19">
        <v>77.957651039377197</v>
      </c>
      <c r="G17" s="20">
        <f t="shared" si="0"/>
        <v>0.27860244698933678</v>
      </c>
      <c r="I17" s="16">
        <v>62</v>
      </c>
      <c r="J17" s="17" t="s">
        <v>34</v>
      </c>
      <c r="K17" s="18">
        <v>145.93673399999994</v>
      </c>
      <c r="L17" s="19">
        <v>148.08690199999998</v>
      </c>
      <c r="M17" s="19">
        <v>76.279581760314613</v>
      </c>
      <c r="N17" s="20">
        <v>0.51510012519753179</v>
      </c>
    </row>
    <row r="18" spans="1:14" ht="76.5" x14ac:dyDescent="0.25">
      <c r="A18" s="15"/>
      <c r="B18" s="16">
        <v>36</v>
      </c>
      <c r="C18" s="17" t="s">
        <v>19</v>
      </c>
      <c r="D18" s="18">
        <v>905.84426599999779</v>
      </c>
      <c r="E18" s="19">
        <v>1112.7693359999992</v>
      </c>
      <c r="F18" s="19">
        <v>472.72800285543929</v>
      </c>
      <c r="G18" s="20">
        <f t="shared" si="0"/>
        <v>0.42482119839384186</v>
      </c>
      <c r="I18" s="16">
        <v>30</v>
      </c>
      <c r="J18" s="17" t="s">
        <v>14</v>
      </c>
      <c r="K18" s="18">
        <v>4209.2621860000027</v>
      </c>
      <c r="L18" s="19">
        <v>4591.851918000003</v>
      </c>
      <c r="M18" s="19">
        <v>2322.7072234300581</v>
      </c>
      <c r="N18" s="20">
        <v>0.5058323449685026</v>
      </c>
    </row>
    <row r="19" spans="1:14" ht="38.25" x14ac:dyDescent="0.25">
      <c r="A19" s="15"/>
      <c r="B19" s="16">
        <v>39</v>
      </c>
      <c r="C19" s="17" t="s">
        <v>20</v>
      </c>
      <c r="D19" s="18">
        <v>98.759393999999958</v>
      </c>
      <c r="E19" s="19">
        <v>89.792929999999956</v>
      </c>
      <c r="F19" s="19">
        <v>26.613979169346294</v>
      </c>
      <c r="G19" s="20">
        <f t="shared" si="0"/>
        <v>0.29639281365856207</v>
      </c>
      <c r="I19" s="16">
        <v>2</v>
      </c>
      <c r="J19" s="17" t="s">
        <v>9</v>
      </c>
      <c r="K19" s="18">
        <v>1439.3825639999964</v>
      </c>
      <c r="L19" s="19">
        <v>1864.125045</v>
      </c>
      <c r="M19" s="19">
        <v>932.47122340450119</v>
      </c>
      <c r="N19" s="20">
        <v>0.50021924543398921</v>
      </c>
    </row>
    <row r="20" spans="1:14" ht="51" x14ac:dyDescent="0.25">
      <c r="A20" s="15"/>
      <c r="B20" s="16">
        <v>40</v>
      </c>
      <c r="C20" s="17" t="s">
        <v>21</v>
      </c>
      <c r="D20" s="18">
        <v>130.69830799999997</v>
      </c>
      <c r="E20" s="19">
        <v>131.18037000000004</v>
      </c>
      <c r="F20" s="19">
        <v>49.211520699737491</v>
      </c>
      <c r="G20" s="20">
        <f t="shared" si="0"/>
        <v>0.37514393883579894</v>
      </c>
      <c r="I20" s="16">
        <v>67</v>
      </c>
      <c r="J20" s="17" t="s">
        <v>37</v>
      </c>
      <c r="K20" s="18">
        <v>44.999914000000018</v>
      </c>
      <c r="L20" s="19">
        <v>47.486864999999995</v>
      </c>
      <c r="M20" s="19">
        <v>23.520600320229278</v>
      </c>
      <c r="N20" s="20">
        <v>0.49530749861523349</v>
      </c>
    </row>
    <row r="21" spans="1:14" ht="89.25" x14ac:dyDescent="0.25">
      <c r="A21" s="15"/>
      <c r="B21" s="16">
        <v>41</v>
      </c>
      <c r="C21" s="17" t="s">
        <v>22</v>
      </c>
      <c r="D21" s="18">
        <v>35.32603499999999</v>
      </c>
      <c r="E21" s="19">
        <v>41.848193000000023</v>
      </c>
      <c r="F21" s="19">
        <v>11.618393372547871</v>
      </c>
      <c r="G21" s="20">
        <f t="shared" si="0"/>
        <v>0.27763190091739121</v>
      </c>
      <c r="I21" s="16">
        <v>118</v>
      </c>
      <c r="J21" s="17" t="s">
        <v>73</v>
      </c>
      <c r="K21" s="18">
        <v>113.06682300000007</v>
      </c>
      <c r="L21" s="19">
        <v>119.67234199999994</v>
      </c>
      <c r="M21" s="19">
        <v>58.93093146821775</v>
      </c>
      <c r="N21" s="20">
        <v>0.49243568299363422</v>
      </c>
    </row>
    <row r="22" spans="1:14" ht="25.5" x14ac:dyDescent="0.25">
      <c r="A22" s="15"/>
      <c r="B22" s="16">
        <v>42</v>
      </c>
      <c r="C22" s="17" t="s">
        <v>23</v>
      </c>
      <c r="D22" s="18">
        <v>1173.783723999996</v>
      </c>
      <c r="E22" s="19">
        <v>1772.0387529999985</v>
      </c>
      <c r="F22" s="19">
        <v>596.70645348240839</v>
      </c>
      <c r="G22" s="20">
        <f t="shared" si="0"/>
        <v>0.33673442664400294</v>
      </c>
      <c r="I22" s="16">
        <v>111</v>
      </c>
      <c r="J22" s="17" t="s">
        <v>67</v>
      </c>
      <c r="K22" s="18">
        <v>313.662623</v>
      </c>
      <c r="L22" s="19">
        <v>308.97415600000005</v>
      </c>
      <c r="M22" s="19">
        <v>151.9351271410851</v>
      </c>
      <c r="N22" s="20">
        <v>0.49174056855773102</v>
      </c>
    </row>
    <row r="23" spans="1:14" ht="63.75" x14ac:dyDescent="0.25">
      <c r="A23" s="15"/>
      <c r="B23" s="16">
        <v>46</v>
      </c>
      <c r="C23" s="17" t="s">
        <v>24</v>
      </c>
      <c r="D23" s="18">
        <v>483.08867700000008</v>
      </c>
      <c r="E23" s="19">
        <v>484.75208699999968</v>
      </c>
      <c r="F23" s="19">
        <v>114.53332905600837</v>
      </c>
      <c r="G23" s="20">
        <f t="shared" si="0"/>
        <v>0.23627196690338012</v>
      </c>
      <c r="I23" s="16">
        <v>97</v>
      </c>
      <c r="J23" s="17" t="s">
        <v>56</v>
      </c>
      <c r="K23" s="18">
        <v>755.42156399999999</v>
      </c>
      <c r="L23" s="19">
        <v>755.83116000000007</v>
      </c>
      <c r="M23" s="19">
        <v>367.26388596026715</v>
      </c>
      <c r="N23" s="20">
        <v>0.48590731025202388</v>
      </c>
    </row>
    <row r="24" spans="1:14" ht="63.75" x14ac:dyDescent="0.25">
      <c r="A24" s="15"/>
      <c r="B24" s="16">
        <v>47</v>
      </c>
      <c r="C24" s="17" t="s">
        <v>25</v>
      </c>
      <c r="D24" s="18">
        <v>107.95273800000017</v>
      </c>
      <c r="E24" s="19">
        <v>313.25688400000058</v>
      </c>
      <c r="F24" s="19">
        <v>259.92491355278457</v>
      </c>
      <c r="G24" s="20">
        <f t="shared" si="0"/>
        <v>0.8297500448634485</v>
      </c>
      <c r="I24" s="16">
        <v>49</v>
      </c>
      <c r="J24" s="17" t="s">
        <v>27</v>
      </c>
      <c r="K24" s="18">
        <v>1113.0443509999998</v>
      </c>
      <c r="L24" s="19">
        <v>1113.9199400000005</v>
      </c>
      <c r="M24" s="19">
        <v>535.2540616393344</v>
      </c>
      <c r="N24" s="20">
        <v>0.48051394217732935</v>
      </c>
    </row>
    <row r="25" spans="1:14" ht="140.25" x14ac:dyDescent="0.25">
      <c r="A25" s="15"/>
      <c r="B25" s="16">
        <v>48</v>
      </c>
      <c r="C25" s="17" t="s">
        <v>26</v>
      </c>
      <c r="D25" s="18">
        <v>51.121884999999992</v>
      </c>
      <c r="E25" s="19">
        <v>66.719556999999995</v>
      </c>
      <c r="F25" s="19">
        <v>14.904950757161714</v>
      </c>
      <c r="G25" s="20">
        <f t="shared" si="0"/>
        <v>0.22339702820811169</v>
      </c>
      <c r="I25" s="16">
        <v>65</v>
      </c>
      <c r="J25" s="17" t="s">
        <v>35</v>
      </c>
      <c r="K25" s="18">
        <v>131.00786500000004</v>
      </c>
      <c r="L25" s="19">
        <v>141.81640300000004</v>
      </c>
      <c r="M25" s="19">
        <v>67.862506372606731</v>
      </c>
      <c r="N25" s="20">
        <v>0.47852367523809436</v>
      </c>
    </row>
    <row r="26" spans="1:14" ht="38.25" x14ac:dyDescent="0.25">
      <c r="A26" s="15"/>
      <c r="B26" s="16">
        <v>49</v>
      </c>
      <c r="C26" s="17" t="s">
        <v>27</v>
      </c>
      <c r="D26" s="18">
        <v>1113.0443509999998</v>
      </c>
      <c r="E26" s="19">
        <v>1113.9199400000005</v>
      </c>
      <c r="F26" s="19">
        <v>535.2540616393344</v>
      </c>
      <c r="G26" s="20">
        <f t="shared" si="0"/>
        <v>0.48051394217732935</v>
      </c>
      <c r="I26" s="16">
        <v>60</v>
      </c>
      <c r="J26" s="17" t="s">
        <v>32</v>
      </c>
      <c r="K26" s="18">
        <v>6.7568009999999994</v>
      </c>
      <c r="L26" s="19">
        <v>12.944425999999998</v>
      </c>
      <c r="M26" s="19">
        <v>6.100884951018088</v>
      </c>
      <c r="N26" s="20">
        <v>0.47131367207924779</v>
      </c>
    </row>
    <row r="27" spans="1:14" ht="25.5" x14ac:dyDescent="0.25">
      <c r="A27" s="15"/>
      <c r="B27" s="16">
        <v>51</v>
      </c>
      <c r="C27" s="17" t="s">
        <v>28</v>
      </c>
      <c r="D27" s="18">
        <v>33.741001000000004</v>
      </c>
      <c r="E27" s="19">
        <v>41.964022</v>
      </c>
      <c r="F27" s="19">
        <v>9.0687094670138322</v>
      </c>
      <c r="G27" s="20">
        <f t="shared" si="0"/>
        <v>0.21610677515643834</v>
      </c>
      <c r="I27" s="16">
        <v>16</v>
      </c>
      <c r="J27" s="17" t="s">
        <v>10</v>
      </c>
      <c r="K27" s="18">
        <v>508.64130799999987</v>
      </c>
      <c r="L27" s="19">
        <v>576.75246799999911</v>
      </c>
      <c r="M27" s="19">
        <v>265.84260213984459</v>
      </c>
      <c r="N27" s="20">
        <v>0.46093015095662321</v>
      </c>
    </row>
    <row r="28" spans="1:14" ht="51" x14ac:dyDescent="0.25">
      <c r="A28" s="15"/>
      <c r="B28" s="16">
        <v>57</v>
      </c>
      <c r="C28" s="17" t="s">
        <v>29</v>
      </c>
      <c r="D28" s="18">
        <v>65.552451000000019</v>
      </c>
      <c r="E28" s="19">
        <v>61.647210999999984</v>
      </c>
      <c r="F28" s="19">
        <v>21.668141771025148</v>
      </c>
      <c r="G28" s="20">
        <f t="shared" si="0"/>
        <v>0.35148616489763262</v>
      </c>
      <c r="I28" s="16">
        <v>18</v>
      </c>
      <c r="J28" s="17" t="s">
        <v>12</v>
      </c>
      <c r="K28" s="18">
        <v>341.32211699999829</v>
      </c>
      <c r="L28" s="19">
        <v>351.2361219999986</v>
      </c>
      <c r="M28" s="19">
        <v>160.44662002681062</v>
      </c>
      <c r="N28" s="20">
        <v>0.45680557886016993</v>
      </c>
    </row>
    <row r="29" spans="1:14" ht="76.5" x14ac:dyDescent="0.25">
      <c r="A29" s="15"/>
      <c r="B29" s="16">
        <v>58</v>
      </c>
      <c r="C29" s="17" t="s">
        <v>30</v>
      </c>
      <c r="D29" s="18">
        <v>49.601283999999993</v>
      </c>
      <c r="E29" s="19">
        <v>50.946666999999991</v>
      </c>
      <c r="F29" s="19">
        <v>20.919903935649472</v>
      </c>
      <c r="G29" s="20">
        <f t="shared" si="0"/>
        <v>0.41062360243604307</v>
      </c>
      <c r="I29" s="16">
        <v>72</v>
      </c>
      <c r="J29" s="17" t="s">
        <v>39</v>
      </c>
      <c r="K29" s="18">
        <v>131.39445800000001</v>
      </c>
      <c r="L29" s="19">
        <v>215.34762299999991</v>
      </c>
      <c r="M29" s="19">
        <v>96.584436926983187</v>
      </c>
      <c r="N29" s="20">
        <v>0.44850477373034775</v>
      </c>
    </row>
    <row r="30" spans="1:14" ht="51" x14ac:dyDescent="0.25">
      <c r="A30" s="15"/>
      <c r="B30" s="16">
        <v>59</v>
      </c>
      <c r="C30" s="17" t="s">
        <v>31</v>
      </c>
      <c r="D30" s="18">
        <v>867.22154899999998</v>
      </c>
      <c r="E30" s="19">
        <v>1168.6967999999999</v>
      </c>
      <c r="F30" s="19">
        <v>1152.3025625675364</v>
      </c>
      <c r="G30" s="20">
        <f t="shared" si="0"/>
        <v>0.9859722064504125</v>
      </c>
      <c r="I30" s="16">
        <v>31</v>
      </c>
      <c r="J30" s="17" t="s">
        <v>15</v>
      </c>
      <c r="K30" s="18">
        <v>299.35990499999997</v>
      </c>
      <c r="L30" s="19">
        <v>297.568693</v>
      </c>
      <c r="M30" s="19">
        <v>129.13282750352482</v>
      </c>
      <c r="N30" s="20">
        <v>0.43395972271694866</v>
      </c>
    </row>
    <row r="31" spans="1:14" ht="102" x14ac:dyDescent="0.25">
      <c r="A31" s="15"/>
      <c r="B31" s="16">
        <v>60</v>
      </c>
      <c r="C31" s="17" t="s">
        <v>32</v>
      </c>
      <c r="D31" s="18">
        <v>6.7568009999999994</v>
      </c>
      <c r="E31" s="19">
        <v>12.944425999999998</v>
      </c>
      <c r="F31" s="19">
        <v>6.100884951018088</v>
      </c>
      <c r="G31" s="20">
        <f t="shared" si="0"/>
        <v>0.47131367207924779</v>
      </c>
      <c r="I31" s="16">
        <v>107</v>
      </c>
      <c r="J31" s="17" t="s">
        <v>63</v>
      </c>
      <c r="K31" s="18">
        <v>109.09925599999997</v>
      </c>
      <c r="L31" s="19">
        <v>117.49754499999996</v>
      </c>
      <c r="M31" s="19">
        <v>50.042658535141527</v>
      </c>
      <c r="N31" s="20">
        <v>0.42590386492876547</v>
      </c>
    </row>
    <row r="32" spans="1:14" ht="51" x14ac:dyDescent="0.25">
      <c r="A32" s="15"/>
      <c r="B32" s="16">
        <v>61</v>
      </c>
      <c r="C32" s="17" t="s">
        <v>33</v>
      </c>
      <c r="D32" s="18">
        <v>8533.6599670000123</v>
      </c>
      <c r="E32" s="19">
        <v>10074.571980000059</v>
      </c>
      <c r="F32" s="19">
        <v>3481.1708396129625</v>
      </c>
      <c r="G32" s="20">
        <f t="shared" si="0"/>
        <v>0.34554032136787038</v>
      </c>
      <c r="I32" s="16">
        <v>36</v>
      </c>
      <c r="J32" s="17" t="s">
        <v>19</v>
      </c>
      <c r="K32" s="18">
        <v>905.84426599999779</v>
      </c>
      <c r="L32" s="19">
        <v>1112.7693359999992</v>
      </c>
      <c r="M32" s="19">
        <v>472.72800285543929</v>
      </c>
      <c r="N32" s="20">
        <v>0.42482119839384186</v>
      </c>
    </row>
    <row r="33" spans="1:14" ht="63.75" x14ac:dyDescent="0.25">
      <c r="A33" s="15"/>
      <c r="B33" s="16">
        <v>62</v>
      </c>
      <c r="C33" s="17" t="s">
        <v>34</v>
      </c>
      <c r="D33" s="18">
        <v>145.93673399999994</v>
      </c>
      <c r="E33" s="19">
        <v>148.08690199999998</v>
      </c>
      <c r="F33" s="19">
        <v>76.279581760314613</v>
      </c>
      <c r="G33" s="20">
        <f t="shared" si="0"/>
        <v>0.51510012519753179</v>
      </c>
      <c r="I33" s="16">
        <v>86</v>
      </c>
      <c r="J33" s="17" t="s">
        <v>46</v>
      </c>
      <c r="K33" s="18">
        <v>1348.2934949999999</v>
      </c>
      <c r="L33" s="19">
        <v>1472.618052</v>
      </c>
      <c r="M33" s="19">
        <v>615.49273326264267</v>
      </c>
      <c r="N33" s="20">
        <v>0.41795816126708912</v>
      </c>
    </row>
    <row r="34" spans="1:14" ht="89.25" x14ac:dyDescent="0.25">
      <c r="A34" s="15"/>
      <c r="B34" s="16">
        <v>65</v>
      </c>
      <c r="C34" s="17" t="s">
        <v>35</v>
      </c>
      <c r="D34" s="18">
        <v>131.00786500000004</v>
      </c>
      <c r="E34" s="19">
        <v>141.81640300000004</v>
      </c>
      <c r="F34" s="19">
        <v>67.862506372606731</v>
      </c>
      <c r="G34" s="20">
        <f t="shared" si="0"/>
        <v>0.47852367523809436</v>
      </c>
      <c r="I34" s="16">
        <v>104</v>
      </c>
      <c r="J34" s="17" t="s">
        <v>61</v>
      </c>
      <c r="K34" s="18">
        <v>221.20338099999969</v>
      </c>
      <c r="L34" s="19">
        <v>272.24405199999978</v>
      </c>
      <c r="M34" s="19">
        <v>113.08005442572394</v>
      </c>
      <c r="N34" s="20">
        <v>0.4153628099310101</v>
      </c>
    </row>
    <row r="35" spans="1:14" ht="63.75" x14ac:dyDescent="0.25">
      <c r="A35" s="15"/>
      <c r="B35" s="16">
        <v>66</v>
      </c>
      <c r="C35" s="17" t="s">
        <v>36</v>
      </c>
      <c r="D35" s="18">
        <v>2199.1120099999985</v>
      </c>
      <c r="E35" s="19">
        <v>2618.9942039999978</v>
      </c>
      <c r="F35" s="19">
        <v>844.84039896626791</v>
      </c>
      <c r="G35" s="20">
        <f t="shared" si="0"/>
        <v>0.3225820040670348</v>
      </c>
      <c r="I35" s="16">
        <v>58</v>
      </c>
      <c r="J35" s="17" t="s">
        <v>30</v>
      </c>
      <c r="K35" s="18">
        <v>49.601283999999993</v>
      </c>
      <c r="L35" s="19">
        <v>50.946666999999991</v>
      </c>
      <c r="M35" s="19">
        <v>20.919903935649472</v>
      </c>
      <c r="N35" s="20">
        <v>0.41062360243604307</v>
      </c>
    </row>
    <row r="36" spans="1:14" ht="51" x14ac:dyDescent="0.25">
      <c r="A36" s="15"/>
      <c r="B36" s="16">
        <v>67</v>
      </c>
      <c r="C36" s="17" t="s">
        <v>37</v>
      </c>
      <c r="D36" s="18">
        <v>44.999914000000018</v>
      </c>
      <c r="E36" s="19">
        <v>47.486864999999995</v>
      </c>
      <c r="F36" s="19">
        <v>23.520600320229278</v>
      </c>
      <c r="G36" s="20">
        <f t="shared" si="0"/>
        <v>0.49530749861523349</v>
      </c>
      <c r="I36" s="16">
        <v>103</v>
      </c>
      <c r="J36" s="17" t="s">
        <v>60</v>
      </c>
      <c r="K36" s="18">
        <v>65.063928000000033</v>
      </c>
      <c r="L36" s="19">
        <v>71.451504999999997</v>
      </c>
      <c r="M36" s="19">
        <v>29.223925831092174</v>
      </c>
      <c r="N36" s="20">
        <v>0.40900364283568519</v>
      </c>
    </row>
    <row r="37" spans="1:14" ht="114.75" x14ac:dyDescent="0.25">
      <c r="A37" s="15"/>
      <c r="B37" s="16">
        <v>68</v>
      </c>
      <c r="C37" s="17" t="s">
        <v>38</v>
      </c>
      <c r="D37" s="18">
        <v>1028.4349519999969</v>
      </c>
      <c r="E37" s="19">
        <v>1910.8634069999982</v>
      </c>
      <c r="F37" s="19">
        <v>522.90483528531604</v>
      </c>
      <c r="G37" s="20">
        <f t="shared" si="0"/>
        <v>0.27364846350072813</v>
      </c>
      <c r="I37" s="16">
        <v>106</v>
      </c>
      <c r="J37" s="17" t="s">
        <v>62</v>
      </c>
      <c r="K37" s="18">
        <v>121.23649900000015</v>
      </c>
      <c r="L37" s="19">
        <v>130.31263400000012</v>
      </c>
      <c r="M37" s="19">
        <v>53.174541371211944</v>
      </c>
      <c r="N37" s="20">
        <v>0.40805361490284892</v>
      </c>
    </row>
    <row r="38" spans="1:14" ht="38.25" x14ac:dyDescent="0.25">
      <c r="A38" s="15"/>
      <c r="B38" s="16">
        <v>72</v>
      </c>
      <c r="C38" s="17" t="s">
        <v>39</v>
      </c>
      <c r="D38" s="18">
        <v>131.39445800000001</v>
      </c>
      <c r="E38" s="19">
        <v>215.34762299999991</v>
      </c>
      <c r="F38" s="19">
        <v>96.584436926983187</v>
      </c>
      <c r="G38" s="20">
        <f t="shared" si="0"/>
        <v>0.44850477373034775</v>
      </c>
      <c r="I38" s="16">
        <v>24</v>
      </c>
      <c r="J38" s="17" t="s">
        <v>13</v>
      </c>
      <c r="K38" s="18">
        <v>519.42586399999891</v>
      </c>
      <c r="L38" s="19">
        <v>597.56738699999801</v>
      </c>
      <c r="M38" s="19">
        <v>242.97940387241189</v>
      </c>
      <c r="N38" s="20">
        <v>0.40661423156349846</v>
      </c>
    </row>
    <row r="39" spans="1:14" ht="51" x14ac:dyDescent="0.25">
      <c r="A39" s="15"/>
      <c r="B39" s="16">
        <v>73</v>
      </c>
      <c r="C39" s="17" t="s">
        <v>40</v>
      </c>
      <c r="D39" s="18">
        <v>63.919644000000005</v>
      </c>
      <c r="E39" s="19">
        <v>161.24652900000001</v>
      </c>
      <c r="F39" s="19">
        <v>52.932691167690109</v>
      </c>
      <c r="G39" s="20">
        <f t="shared" si="0"/>
        <v>0.32827181766926655</v>
      </c>
      <c r="I39" s="16">
        <v>17</v>
      </c>
      <c r="J39" s="17" t="s">
        <v>11</v>
      </c>
      <c r="K39" s="18">
        <v>265.01292900000027</v>
      </c>
      <c r="L39" s="19">
        <v>272.08280700000012</v>
      </c>
      <c r="M39" s="19">
        <v>109.70116334087172</v>
      </c>
      <c r="N39" s="20">
        <v>0.40319035425443722</v>
      </c>
    </row>
    <row r="40" spans="1:14" ht="38.25" x14ac:dyDescent="0.25">
      <c r="A40" s="15"/>
      <c r="B40" s="16">
        <v>74</v>
      </c>
      <c r="C40" s="17" t="s">
        <v>41</v>
      </c>
      <c r="D40" s="18">
        <v>84.496460000000013</v>
      </c>
      <c r="E40" s="19">
        <v>94.923542000000026</v>
      </c>
      <c r="F40" s="19">
        <v>75.476294648397015</v>
      </c>
      <c r="G40" s="20">
        <f t="shared" si="0"/>
        <v>0.79512724723648631</v>
      </c>
      <c r="I40" s="16">
        <v>80</v>
      </c>
      <c r="J40" s="17" t="s">
        <v>43</v>
      </c>
      <c r="K40" s="18">
        <v>81.32699199999999</v>
      </c>
      <c r="L40" s="19">
        <v>81.308314000000024</v>
      </c>
      <c r="M40" s="19">
        <v>32.686707180115263</v>
      </c>
      <c r="N40" s="20">
        <v>0.40200940804301089</v>
      </c>
    </row>
    <row r="41" spans="1:14" ht="102" x14ac:dyDescent="0.25">
      <c r="A41" s="15"/>
      <c r="B41" s="16">
        <v>79</v>
      </c>
      <c r="C41" s="17" t="s">
        <v>42</v>
      </c>
      <c r="D41" s="18">
        <v>134.33611799999994</v>
      </c>
      <c r="E41" s="19">
        <v>186.10368200000011</v>
      </c>
      <c r="F41" s="19">
        <v>73.35647689131838</v>
      </c>
      <c r="G41" s="20">
        <f t="shared" si="0"/>
        <v>0.39416993851480242</v>
      </c>
      <c r="I41" s="16">
        <v>90</v>
      </c>
      <c r="J41" s="17" t="s">
        <v>50</v>
      </c>
      <c r="K41" s="18">
        <v>13421.251097000068</v>
      </c>
      <c r="L41" s="19">
        <v>14144.041941000083</v>
      </c>
      <c r="M41" s="19">
        <v>5580.0433307288231</v>
      </c>
      <c r="N41" s="20">
        <v>0.39451546835092849</v>
      </c>
    </row>
    <row r="42" spans="1:14" ht="38.25" x14ac:dyDescent="0.25">
      <c r="A42" s="15"/>
      <c r="B42" s="16">
        <v>80</v>
      </c>
      <c r="C42" s="17" t="s">
        <v>43</v>
      </c>
      <c r="D42" s="18">
        <v>81.32699199999999</v>
      </c>
      <c r="E42" s="19">
        <v>81.308314000000024</v>
      </c>
      <c r="F42" s="19">
        <v>32.686707180115263</v>
      </c>
      <c r="G42" s="20">
        <f t="shared" si="0"/>
        <v>0.40200940804301089</v>
      </c>
      <c r="I42" s="16">
        <v>79</v>
      </c>
      <c r="J42" s="17" t="s">
        <v>42</v>
      </c>
      <c r="K42" s="18">
        <v>134.33611799999994</v>
      </c>
      <c r="L42" s="19">
        <v>186.10368200000011</v>
      </c>
      <c r="M42" s="19">
        <v>73.35647689131838</v>
      </c>
      <c r="N42" s="20">
        <v>0.39416993851480242</v>
      </c>
    </row>
    <row r="43" spans="1:14" ht="76.5" x14ac:dyDescent="0.25">
      <c r="A43" s="15"/>
      <c r="B43" s="16">
        <v>82</v>
      </c>
      <c r="C43" s="17" t="s">
        <v>44</v>
      </c>
      <c r="D43" s="18">
        <v>1755.3916849999985</v>
      </c>
      <c r="E43" s="19">
        <v>1915.8443840000011</v>
      </c>
      <c r="F43" s="19">
        <v>424.79779897567005</v>
      </c>
      <c r="G43" s="20">
        <f t="shared" si="0"/>
        <v>0.22172875966510117</v>
      </c>
      <c r="I43" s="16">
        <v>124</v>
      </c>
      <c r="J43" s="17" t="s">
        <v>79</v>
      </c>
      <c r="K43" s="18">
        <v>61.370684000000004</v>
      </c>
      <c r="L43" s="19">
        <v>61.215109000000012</v>
      </c>
      <c r="M43" s="19">
        <v>23.374175156924593</v>
      </c>
      <c r="N43" s="20">
        <v>0.38183669912152879</v>
      </c>
    </row>
    <row r="44" spans="1:14" ht="63.75" x14ac:dyDescent="0.25">
      <c r="A44" s="15"/>
      <c r="B44" s="16">
        <v>83</v>
      </c>
      <c r="C44" s="17" t="s">
        <v>45</v>
      </c>
      <c r="D44" s="18">
        <v>1221.5727769999933</v>
      </c>
      <c r="E44" s="19">
        <v>2505.4181070000195</v>
      </c>
      <c r="F44" s="19">
        <v>545.35410376870118</v>
      </c>
      <c r="G44" s="20">
        <f t="shared" si="0"/>
        <v>0.21766989798828693</v>
      </c>
      <c r="I44" s="16">
        <v>40</v>
      </c>
      <c r="J44" s="17" t="s">
        <v>21</v>
      </c>
      <c r="K44" s="18">
        <v>130.69830799999997</v>
      </c>
      <c r="L44" s="19">
        <v>131.18037000000004</v>
      </c>
      <c r="M44" s="19">
        <v>49.211520699737491</v>
      </c>
      <c r="N44" s="20">
        <v>0.37514393883579894</v>
      </c>
    </row>
    <row r="45" spans="1:14" ht="89.25" x14ac:dyDescent="0.25">
      <c r="A45" s="15"/>
      <c r="B45" s="16">
        <v>86</v>
      </c>
      <c r="C45" s="17" t="s">
        <v>46</v>
      </c>
      <c r="D45" s="18">
        <v>1348.2934949999999</v>
      </c>
      <c r="E45" s="19">
        <v>1472.618052</v>
      </c>
      <c r="F45" s="19">
        <v>615.49273326264267</v>
      </c>
      <c r="G45" s="20">
        <f t="shared" si="0"/>
        <v>0.41795816126708912</v>
      </c>
      <c r="I45" s="16">
        <v>129</v>
      </c>
      <c r="J45" s="17" t="s">
        <v>84</v>
      </c>
      <c r="K45" s="18">
        <v>48.876339000000009</v>
      </c>
      <c r="L45" s="19">
        <v>53.510719000000009</v>
      </c>
      <c r="M45" s="19">
        <v>19.490449408862073</v>
      </c>
      <c r="N45" s="20">
        <v>0.36423448933403546</v>
      </c>
    </row>
    <row r="46" spans="1:14" ht="127.5" x14ac:dyDescent="0.25">
      <c r="A46" s="15"/>
      <c r="B46" s="16">
        <v>87</v>
      </c>
      <c r="C46" s="17" t="s">
        <v>47</v>
      </c>
      <c r="D46" s="18">
        <v>20.510118000000002</v>
      </c>
      <c r="E46" s="19">
        <v>20.510118000000002</v>
      </c>
      <c r="F46" s="19">
        <v>10.906983582877729</v>
      </c>
      <c r="G46" s="20">
        <f t="shared" si="0"/>
        <v>0.53178551107690986</v>
      </c>
      <c r="I46" s="16">
        <v>122</v>
      </c>
      <c r="J46" s="17" t="s">
        <v>77</v>
      </c>
      <c r="K46" s="18">
        <v>612.89329000000021</v>
      </c>
      <c r="L46" s="19">
        <v>613.27579000000003</v>
      </c>
      <c r="M46" s="19">
        <v>222.72195263183676</v>
      </c>
      <c r="N46" s="20">
        <v>0.36316769105109586</v>
      </c>
    </row>
    <row r="47" spans="1:14" ht="102" x14ac:dyDescent="0.25">
      <c r="A47" s="15"/>
      <c r="B47" s="16">
        <v>88</v>
      </c>
      <c r="C47" s="17" t="s">
        <v>48</v>
      </c>
      <c r="D47" s="18">
        <v>14.881079999999999</v>
      </c>
      <c r="E47" s="19">
        <v>15.335376</v>
      </c>
      <c r="F47" s="19">
        <v>4.4883792587424978</v>
      </c>
      <c r="G47" s="20">
        <f t="shared" si="0"/>
        <v>0.29268139618764466</v>
      </c>
      <c r="I47" s="16">
        <v>117</v>
      </c>
      <c r="J47" s="17" t="s">
        <v>72</v>
      </c>
      <c r="K47" s="18">
        <v>97.461444000000014</v>
      </c>
      <c r="L47" s="19">
        <v>108.29071700000001</v>
      </c>
      <c r="M47" s="19">
        <v>38.775047417972203</v>
      </c>
      <c r="N47" s="20">
        <v>0.35806437054038709</v>
      </c>
    </row>
    <row r="48" spans="1:14" ht="89.25" x14ac:dyDescent="0.25">
      <c r="A48" s="15"/>
      <c r="B48" s="16">
        <v>89</v>
      </c>
      <c r="C48" s="17" t="s">
        <v>49</v>
      </c>
      <c r="D48" s="18">
        <v>29.666165999999993</v>
      </c>
      <c r="E48" s="19">
        <v>39.517044000000006</v>
      </c>
      <c r="F48" s="19">
        <v>10.512198878699564</v>
      </c>
      <c r="G48" s="20">
        <f t="shared" si="0"/>
        <v>0.26601683260265019</v>
      </c>
      <c r="I48" s="16">
        <v>113</v>
      </c>
      <c r="J48" s="17" t="s">
        <v>68</v>
      </c>
      <c r="K48" s="18">
        <v>529.31418000000019</v>
      </c>
      <c r="L48" s="19">
        <v>605.829387</v>
      </c>
      <c r="M48" s="19">
        <v>213.22009421899065</v>
      </c>
      <c r="N48" s="20">
        <v>0.35194742743469898</v>
      </c>
    </row>
    <row r="49" spans="1:14" ht="140.25" x14ac:dyDescent="0.25">
      <c r="A49" s="15"/>
      <c r="B49" s="16">
        <v>90</v>
      </c>
      <c r="C49" s="17" t="s">
        <v>50</v>
      </c>
      <c r="D49" s="18">
        <v>13421.251097000068</v>
      </c>
      <c r="E49" s="19">
        <v>14144.041941000083</v>
      </c>
      <c r="F49" s="19">
        <v>5580.0433307288231</v>
      </c>
      <c r="G49" s="20">
        <f t="shared" si="0"/>
        <v>0.39451546835092849</v>
      </c>
      <c r="I49" s="16">
        <v>57</v>
      </c>
      <c r="J49" s="17" t="s">
        <v>29</v>
      </c>
      <c r="K49" s="18">
        <v>65.552451000000019</v>
      </c>
      <c r="L49" s="19">
        <v>61.647210999999984</v>
      </c>
      <c r="M49" s="19">
        <v>21.668141771025148</v>
      </c>
      <c r="N49" s="20">
        <v>0.35148616489763262</v>
      </c>
    </row>
    <row r="50" spans="1:14" ht="63.75" x14ac:dyDescent="0.25">
      <c r="A50" s="15"/>
      <c r="B50" s="16">
        <v>91</v>
      </c>
      <c r="C50" s="17" t="s">
        <v>51</v>
      </c>
      <c r="D50" s="18">
        <v>669.03050600000006</v>
      </c>
      <c r="E50" s="19">
        <v>876.81866499999978</v>
      </c>
      <c r="F50" s="19">
        <v>196.92682986182444</v>
      </c>
      <c r="G50" s="20">
        <f t="shared" si="0"/>
        <v>0.22459242454860892</v>
      </c>
      <c r="I50" s="16">
        <v>132</v>
      </c>
      <c r="J50" s="17" t="s">
        <v>87</v>
      </c>
      <c r="K50" s="18">
        <v>131.44782699999996</v>
      </c>
      <c r="L50" s="19">
        <v>142.62702399999992</v>
      </c>
      <c r="M50" s="19">
        <v>49.386847710142774</v>
      </c>
      <c r="N50" s="20">
        <v>0.34626570985693989</v>
      </c>
    </row>
    <row r="51" spans="1:14" ht="102" x14ac:dyDescent="0.25">
      <c r="A51" s="15"/>
      <c r="B51" s="16">
        <v>93</v>
      </c>
      <c r="C51" s="17" t="s">
        <v>52</v>
      </c>
      <c r="D51" s="18">
        <v>56.778783000000011</v>
      </c>
      <c r="E51" s="19">
        <v>62.794434000000003</v>
      </c>
      <c r="F51" s="19">
        <v>17.926510285770746</v>
      </c>
      <c r="G51" s="20">
        <f t="shared" si="0"/>
        <v>0.28547928763512298</v>
      </c>
      <c r="I51" s="16">
        <v>61</v>
      </c>
      <c r="J51" s="17" t="s">
        <v>33</v>
      </c>
      <c r="K51" s="18">
        <v>8533.6599670000123</v>
      </c>
      <c r="L51" s="19">
        <v>10074.571980000059</v>
      </c>
      <c r="M51" s="19">
        <v>3481.1708396129625</v>
      </c>
      <c r="N51" s="20">
        <v>0.34554032136787038</v>
      </c>
    </row>
    <row r="52" spans="1:14" ht="63.75" x14ac:dyDescent="0.25">
      <c r="A52" s="15"/>
      <c r="B52" s="16">
        <v>94</v>
      </c>
      <c r="C52" s="17" t="s">
        <v>53</v>
      </c>
      <c r="D52" s="18">
        <v>24.960895000000004</v>
      </c>
      <c r="E52" s="19">
        <v>25.919992000000004</v>
      </c>
      <c r="F52" s="19">
        <v>7.8833974492245034</v>
      </c>
      <c r="G52" s="20">
        <f t="shared" si="0"/>
        <v>0.30414351398042494</v>
      </c>
      <c r="I52" s="16">
        <v>127</v>
      </c>
      <c r="J52" s="17" t="s">
        <v>82</v>
      </c>
      <c r="K52" s="18">
        <v>310.36976899999985</v>
      </c>
      <c r="L52" s="19">
        <v>294.27238699999998</v>
      </c>
      <c r="M52" s="19">
        <v>100.77819949786203</v>
      </c>
      <c r="N52" s="20">
        <v>0.34246570167612106</v>
      </c>
    </row>
    <row r="53" spans="1:14" ht="25.5" x14ac:dyDescent="0.25">
      <c r="A53" s="15"/>
      <c r="B53" s="16">
        <v>95</v>
      </c>
      <c r="C53" s="17" t="s">
        <v>54</v>
      </c>
      <c r="D53" s="18">
        <v>77.282775000000001</v>
      </c>
      <c r="E53" s="19">
        <v>116.07662999999997</v>
      </c>
      <c r="F53" s="19">
        <v>31.165649511089214</v>
      </c>
      <c r="G53" s="20">
        <f t="shared" si="0"/>
        <v>0.26849202557904395</v>
      </c>
      <c r="I53" s="16">
        <v>114</v>
      </c>
      <c r="J53" s="17" t="s">
        <v>69</v>
      </c>
      <c r="K53" s="18">
        <v>31.071805999999995</v>
      </c>
      <c r="L53" s="19">
        <v>31.071805999999999</v>
      </c>
      <c r="M53" s="19">
        <v>10.528500024287496</v>
      </c>
      <c r="N53" s="20">
        <v>0.33884416066087358</v>
      </c>
    </row>
    <row r="54" spans="1:14" ht="63.75" x14ac:dyDescent="0.25">
      <c r="A54" s="15"/>
      <c r="B54" s="16">
        <v>96</v>
      </c>
      <c r="C54" s="17" t="s">
        <v>55</v>
      </c>
      <c r="D54" s="18">
        <v>4.5754659999999996</v>
      </c>
      <c r="E54" s="19">
        <v>7.0167179999999991</v>
      </c>
      <c r="F54" s="19">
        <v>1.7677176984216203</v>
      </c>
      <c r="G54" s="20">
        <f t="shared" si="0"/>
        <v>0.25192942033891352</v>
      </c>
      <c r="I54" s="16">
        <v>42</v>
      </c>
      <c r="J54" s="17" t="s">
        <v>23</v>
      </c>
      <c r="K54" s="18">
        <v>1173.783723999996</v>
      </c>
      <c r="L54" s="19">
        <v>1772.0387529999985</v>
      </c>
      <c r="M54" s="19">
        <v>596.70645348240839</v>
      </c>
      <c r="N54" s="20">
        <v>0.33673442664400294</v>
      </c>
    </row>
    <row r="55" spans="1:14" ht="25.5" x14ac:dyDescent="0.25">
      <c r="A55" s="15"/>
      <c r="B55" s="16">
        <v>97</v>
      </c>
      <c r="C55" s="17" t="s">
        <v>56</v>
      </c>
      <c r="D55" s="18">
        <v>755.42156399999999</v>
      </c>
      <c r="E55" s="19">
        <v>755.83116000000007</v>
      </c>
      <c r="F55" s="19">
        <v>367.26388596026715</v>
      </c>
      <c r="G55" s="20">
        <f t="shared" si="0"/>
        <v>0.48590731025202388</v>
      </c>
      <c r="I55" s="16">
        <v>98</v>
      </c>
      <c r="J55" s="17" t="s">
        <v>57</v>
      </c>
      <c r="K55" s="18">
        <v>338.84630900000002</v>
      </c>
      <c r="L55" s="19">
        <v>340.04493999999994</v>
      </c>
      <c r="M55" s="19">
        <v>113.81572892847726</v>
      </c>
      <c r="N55" s="20">
        <v>0.33470790339793699</v>
      </c>
    </row>
    <row r="56" spans="1:14" ht="38.25" x14ac:dyDescent="0.25">
      <c r="A56" s="15"/>
      <c r="B56" s="16">
        <v>98</v>
      </c>
      <c r="C56" s="17" t="s">
        <v>57</v>
      </c>
      <c r="D56" s="18">
        <v>338.84630900000002</v>
      </c>
      <c r="E56" s="19">
        <v>340.04493999999994</v>
      </c>
      <c r="F56" s="19">
        <v>113.81572892847726</v>
      </c>
      <c r="G56" s="20">
        <f t="shared" si="0"/>
        <v>0.33470790339793699</v>
      </c>
      <c r="I56" s="16">
        <v>34</v>
      </c>
      <c r="J56" s="17" t="s">
        <v>17</v>
      </c>
      <c r="K56" s="18">
        <v>40.579333000000013</v>
      </c>
      <c r="L56" s="19">
        <v>65.336284000000006</v>
      </c>
      <c r="M56" s="19">
        <v>21.780414940342325</v>
      </c>
      <c r="N56" s="20">
        <v>0.33335864250165076</v>
      </c>
    </row>
    <row r="57" spans="1:14" ht="76.5" x14ac:dyDescent="0.25">
      <c r="A57" s="15"/>
      <c r="B57" s="16">
        <v>99</v>
      </c>
      <c r="C57" s="17" t="s">
        <v>58</v>
      </c>
      <c r="D57" s="18">
        <v>43.982810000000008</v>
      </c>
      <c r="E57" s="19">
        <v>52.231193000000005</v>
      </c>
      <c r="F57" s="19">
        <v>30.591213308027363</v>
      </c>
      <c r="G57" s="20">
        <f t="shared" si="0"/>
        <v>0.58568858092189013</v>
      </c>
      <c r="I57" s="16">
        <v>116</v>
      </c>
      <c r="J57" s="17" t="s">
        <v>71</v>
      </c>
      <c r="K57" s="18">
        <v>52.864781000000008</v>
      </c>
      <c r="L57" s="19">
        <v>55.059985000000033</v>
      </c>
      <c r="M57" s="19">
        <v>18.345009277143618</v>
      </c>
      <c r="N57" s="20">
        <v>0.33318224255134843</v>
      </c>
    </row>
    <row r="58" spans="1:14" ht="127.5" x14ac:dyDescent="0.25">
      <c r="A58" s="15"/>
      <c r="B58" s="16">
        <v>101</v>
      </c>
      <c r="C58" s="17" t="s">
        <v>59</v>
      </c>
      <c r="D58" s="18">
        <v>301.73030299999971</v>
      </c>
      <c r="E58" s="19">
        <v>446.75720799999891</v>
      </c>
      <c r="F58" s="19">
        <v>147.31146285117785</v>
      </c>
      <c r="G58" s="20">
        <f t="shared" si="0"/>
        <v>0.32973494375311391</v>
      </c>
      <c r="I58" s="16">
        <v>101</v>
      </c>
      <c r="J58" s="17" t="s">
        <v>59</v>
      </c>
      <c r="K58" s="18">
        <v>301.73030299999971</v>
      </c>
      <c r="L58" s="19">
        <v>446.75720799999891</v>
      </c>
      <c r="M58" s="19">
        <v>147.31146285117785</v>
      </c>
      <c r="N58" s="20">
        <v>0.32973494375311391</v>
      </c>
    </row>
    <row r="59" spans="1:14" ht="89.25" x14ac:dyDescent="0.25">
      <c r="A59" s="15"/>
      <c r="B59" s="16">
        <v>103</v>
      </c>
      <c r="C59" s="17" t="s">
        <v>60</v>
      </c>
      <c r="D59" s="18">
        <v>65.063928000000033</v>
      </c>
      <c r="E59" s="19">
        <v>71.451504999999997</v>
      </c>
      <c r="F59" s="19">
        <v>29.223925831092174</v>
      </c>
      <c r="G59" s="20">
        <f t="shared" si="0"/>
        <v>0.40900364283568519</v>
      </c>
      <c r="I59" s="16">
        <v>73</v>
      </c>
      <c r="J59" s="17" t="s">
        <v>40</v>
      </c>
      <c r="K59" s="18">
        <v>63.919644000000005</v>
      </c>
      <c r="L59" s="19">
        <v>161.24652900000001</v>
      </c>
      <c r="M59" s="19">
        <v>52.932691167690109</v>
      </c>
      <c r="N59" s="20">
        <v>0.32827181766926655</v>
      </c>
    </row>
    <row r="60" spans="1:14" ht="38.25" x14ac:dyDescent="0.25">
      <c r="A60" s="15"/>
      <c r="B60" s="16">
        <v>104</v>
      </c>
      <c r="C60" s="17" t="s">
        <v>61</v>
      </c>
      <c r="D60" s="18">
        <v>221.20338099999969</v>
      </c>
      <c r="E60" s="19">
        <v>272.24405199999978</v>
      </c>
      <c r="F60" s="19">
        <v>113.08005442572394</v>
      </c>
      <c r="G60" s="20">
        <f t="shared" si="0"/>
        <v>0.4153628099310101</v>
      </c>
      <c r="I60" s="16">
        <v>66</v>
      </c>
      <c r="J60" s="17" t="s">
        <v>36</v>
      </c>
      <c r="K60" s="18">
        <v>2199.1120099999985</v>
      </c>
      <c r="L60" s="19">
        <v>2618.9942039999978</v>
      </c>
      <c r="M60" s="19">
        <v>844.84039896626791</v>
      </c>
      <c r="N60" s="20">
        <v>0.3225820040670348</v>
      </c>
    </row>
    <row r="61" spans="1:14" ht="51" x14ac:dyDescent="0.25">
      <c r="A61" s="15"/>
      <c r="B61" s="16">
        <v>106</v>
      </c>
      <c r="C61" s="17" t="s">
        <v>62</v>
      </c>
      <c r="D61" s="18">
        <v>121.23649900000015</v>
      </c>
      <c r="E61" s="19">
        <v>130.31263400000012</v>
      </c>
      <c r="F61" s="19">
        <v>53.174541371211944</v>
      </c>
      <c r="G61" s="20">
        <f t="shared" si="0"/>
        <v>0.40805361490284892</v>
      </c>
      <c r="I61" s="16">
        <v>131</v>
      </c>
      <c r="J61" s="17" t="s">
        <v>86</v>
      </c>
      <c r="K61" s="18">
        <v>68.085462999999947</v>
      </c>
      <c r="L61" s="19">
        <v>78.661038000000048</v>
      </c>
      <c r="M61" s="19">
        <v>24.535264224096483</v>
      </c>
      <c r="N61" s="20">
        <v>0.3119112695168918</v>
      </c>
    </row>
    <row r="62" spans="1:14" ht="63.75" x14ac:dyDescent="0.25">
      <c r="A62" s="15"/>
      <c r="B62" s="16">
        <v>107</v>
      </c>
      <c r="C62" s="17" t="s">
        <v>63</v>
      </c>
      <c r="D62" s="18">
        <v>109.09925599999997</v>
      </c>
      <c r="E62" s="19">
        <v>117.49754499999996</v>
      </c>
      <c r="F62" s="19">
        <v>50.042658535141527</v>
      </c>
      <c r="G62" s="20">
        <f t="shared" si="0"/>
        <v>0.42590386492876547</v>
      </c>
      <c r="I62" s="16">
        <v>94</v>
      </c>
      <c r="J62" s="17" t="s">
        <v>53</v>
      </c>
      <c r="K62" s="18">
        <v>24.960895000000004</v>
      </c>
      <c r="L62" s="19">
        <v>25.919992000000004</v>
      </c>
      <c r="M62" s="19">
        <v>7.8833974492245034</v>
      </c>
      <c r="N62" s="20">
        <v>0.30414351398042494</v>
      </c>
    </row>
    <row r="63" spans="1:14" ht="38.25" x14ac:dyDescent="0.25">
      <c r="A63" s="15"/>
      <c r="B63" s="16">
        <v>108</v>
      </c>
      <c r="C63" s="17" t="s">
        <v>64</v>
      </c>
      <c r="D63" s="18">
        <v>872.6789259999988</v>
      </c>
      <c r="E63" s="19">
        <v>1443.932514000001</v>
      </c>
      <c r="F63" s="19">
        <v>279.75856882801418</v>
      </c>
      <c r="G63" s="20">
        <f t="shared" si="0"/>
        <v>0.19374767595822279</v>
      </c>
      <c r="I63" s="16">
        <v>39</v>
      </c>
      <c r="J63" s="17" t="s">
        <v>20</v>
      </c>
      <c r="K63" s="18">
        <v>98.759393999999958</v>
      </c>
      <c r="L63" s="19">
        <v>89.792929999999956</v>
      </c>
      <c r="M63" s="19">
        <v>26.613979169346294</v>
      </c>
      <c r="N63" s="20">
        <v>0.29639281365856207</v>
      </c>
    </row>
    <row r="64" spans="1:14" ht="127.5" x14ac:dyDescent="0.25">
      <c r="A64" s="15"/>
      <c r="B64" s="16">
        <v>109</v>
      </c>
      <c r="C64" s="17" t="s">
        <v>65</v>
      </c>
      <c r="D64" s="18">
        <v>746.03897900000004</v>
      </c>
      <c r="E64" s="19">
        <v>701.84127000000217</v>
      </c>
      <c r="F64" s="19">
        <v>96.698204169117162</v>
      </c>
      <c r="G64" s="20">
        <f t="shared" si="0"/>
        <v>0.13777788269577942</v>
      </c>
      <c r="I64" s="16">
        <v>123</v>
      </c>
      <c r="J64" s="17" t="s">
        <v>78</v>
      </c>
      <c r="K64" s="18">
        <v>804.68669000000011</v>
      </c>
      <c r="L64" s="19">
        <v>856.94579799999997</v>
      </c>
      <c r="M64" s="19">
        <v>251.90620626215303</v>
      </c>
      <c r="N64" s="20">
        <v>0.2939581556383955</v>
      </c>
    </row>
    <row r="65" spans="1:14" ht="76.5" x14ac:dyDescent="0.25">
      <c r="A65" s="15"/>
      <c r="B65" s="16">
        <v>110</v>
      </c>
      <c r="C65" s="17" t="s">
        <v>66</v>
      </c>
      <c r="D65" s="18">
        <v>18.745369999999994</v>
      </c>
      <c r="E65" s="19">
        <v>20.012685999999999</v>
      </c>
      <c r="F65" s="19">
        <v>3.2936035626626108</v>
      </c>
      <c r="G65" s="20">
        <f t="shared" si="0"/>
        <v>0.16457578771098547</v>
      </c>
      <c r="I65" s="16">
        <v>88</v>
      </c>
      <c r="J65" s="17" t="s">
        <v>48</v>
      </c>
      <c r="K65" s="18">
        <v>14.881079999999999</v>
      </c>
      <c r="L65" s="19">
        <v>15.335376</v>
      </c>
      <c r="M65" s="19">
        <v>4.4883792587424978</v>
      </c>
      <c r="N65" s="20">
        <v>0.29268139618764466</v>
      </c>
    </row>
    <row r="66" spans="1:14" ht="51" x14ac:dyDescent="0.25">
      <c r="A66" s="15"/>
      <c r="B66" s="16">
        <v>111</v>
      </c>
      <c r="C66" s="17" t="s">
        <v>67</v>
      </c>
      <c r="D66" s="18">
        <v>313.662623</v>
      </c>
      <c r="E66" s="19">
        <v>308.97415600000005</v>
      </c>
      <c r="F66" s="19">
        <v>151.9351271410851</v>
      </c>
      <c r="G66" s="20">
        <f t="shared" si="0"/>
        <v>0.49174056855773102</v>
      </c>
      <c r="I66" s="16">
        <v>93</v>
      </c>
      <c r="J66" s="17" t="s">
        <v>52</v>
      </c>
      <c r="K66" s="18">
        <v>56.778783000000011</v>
      </c>
      <c r="L66" s="19">
        <v>62.794434000000003</v>
      </c>
      <c r="M66" s="19">
        <v>17.926510285770746</v>
      </c>
      <c r="N66" s="20">
        <v>0.28547928763512298</v>
      </c>
    </row>
    <row r="67" spans="1:14" ht="76.5" x14ac:dyDescent="0.25">
      <c r="A67" s="15"/>
      <c r="B67" s="16">
        <v>113</v>
      </c>
      <c r="C67" s="17" t="s">
        <v>68</v>
      </c>
      <c r="D67" s="18">
        <v>529.31418000000019</v>
      </c>
      <c r="E67" s="19">
        <v>605.829387</v>
      </c>
      <c r="F67" s="19">
        <v>213.22009421899065</v>
      </c>
      <c r="G67" s="20">
        <f t="shared" si="0"/>
        <v>0.35194742743469898</v>
      </c>
      <c r="I67" s="16">
        <v>35</v>
      </c>
      <c r="J67" s="17" t="s">
        <v>18</v>
      </c>
      <c r="K67" s="18">
        <v>234.73624099999998</v>
      </c>
      <c r="L67" s="19">
        <v>279.81682099999983</v>
      </c>
      <c r="M67" s="19">
        <v>77.957651039377197</v>
      </c>
      <c r="N67" s="20">
        <v>0.27860244698933678</v>
      </c>
    </row>
    <row r="68" spans="1:14" ht="51" x14ac:dyDescent="0.25">
      <c r="A68" s="15"/>
      <c r="B68" s="16">
        <v>114</v>
      </c>
      <c r="C68" s="17" t="s">
        <v>69</v>
      </c>
      <c r="D68" s="18">
        <v>31.071805999999995</v>
      </c>
      <c r="E68" s="19">
        <v>31.071805999999999</v>
      </c>
      <c r="F68" s="19">
        <v>10.528500024287496</v>
      </c>
      <c r="G68" s="20">
        <f t="shared" si="0"/>
        <v>0.33884416066087358</v>
      </c>
      <c r="I68" s="16">
        <v>41</v>
      </c>
      <c r="J68" s="17" t="s">
        <v>22</v>
      </c>
      <c r="K68" s="18">
        <v>35.32603499999999</v>
      </c>
      <c r="L68" s="19">
        <v>41.848193000000023</v>
      </c>
      <c r="M68" s="19">
        <v>11.618393372547871</v>
      </c>
      <c r="N68" s="20">
        <v>0.27763190091739121</v>
      </c>
    </row>
    <row r="69" spans="1:14" ht="114.75" x14ac:dyDescent="0.25">
      <c r="A69" s="15"/>
      <c r="B69" s="16">
        <v>115</v>
      </c>
      <c r="C69" s="17" t="s">
        <v>70</v>
      </c>
      <c r="D69" s="18">
        <v>1427.6091099999994</v>
      </c>
      <c r="E69" s="19">
        <v>1429.4628249999989</v>
      </c>
      <c r="F69" s="19">
        <v>213.33354204516127</v>
      </c>
      <c r="G69" s="20">
        <f t="shared" si="0"/>
        <v>0.14924035680687353</v>
      </c>
      <c r="I69" s="16">
        <v>130</v>
      </c>
      <c r="J69" s="17" t="s">
        <v>85</v>
      </c>
      <c r="K69" s="18">
        <v>68.916943000000089</v>
      </c>
      <c r="L69" s="19">
        <v>98.664287999999971</v>
      </c>
      <c r="M69" s="19">
        <v>27.08803983641883</v>
      </c>
      <c r="N69" s="20">
        <v>0.27454756311036105</v>
      </c>
    </row>
    <row r="70" spans="1:14" ht="89.25" x14ac:dyDescent="0.25">
      <c r="A70" s="15"/>
      <c r="B70" s="16">
        <v>116</v>
      </c>
      <c r="C70" s="17" t="s">
        <v>71</v>
      </c>
      <c r="D70" s="18">
        <v>52.864781000000008</v>
      </c>
      <c r="E70" s="19">
        <v>55.059985000000033</v>
      </c>
      <c r="F70" s="19">
        <v>18.345009277143618</v>
      </c>
      <c r="G70" s="20">
        <f t="shared" si="0"/>
        <v>0.33318224255134843</v>
      </c>
      <c r="I70" s="16">
        <v>68</v>
      </c>
      <c r="J70" s="17" t="s">
        <v>38</v>
      </c>
      <c r="K70" s="18">
        <v>1028.4349519999969</v>
      </c>
      <c r="L70" s="19">
        <v>1910.8634069999982</v>
      </c>
      <c r="M70" s="19">
        <v>522.90483528531604</v>
      </c>
      <c r="N70" s="20">
        <v>0.27364846350072813</v>
      </c>
    </row>
    <row r="71" spans="1:14" ht="51" x14ac:dyDescent="0.25">
      <c r="A71" s="15"/>
      <c r="B71" s="16">
        <v>117</v>
      </c>
      <c r="C71" s="17" t="s">
        <v>72</v>
      </c>
      <c r="D71" s="18">
        <v>97.461444000000014</v>
      </c>
      <c r="E71" s="19">
        <v>108.29071700000001</v>
      </c>
      <c r="F71" s="19">
        <v>38.775047417972203</v>
      </c>
      <c r="G71" s="20">
        <f t="shared" ref="G71:G91" si="1">IFERROR(F71/E71,0)</f>
        <v>0.35806437054038709</v>
      </c>
      <c r="I71" s="16">
        <v>95</v>
      </c>
      <c r="J71" s="17" t="s">
        <v>54</v>
      </c>
      <c r="K71" s="18">
        <v>77.282775000000001</v>
      </c>
      <c r="L71" s="19">
        <v>116.07662999999997</v>
      </c>
      <c r="M71" s="19">
        <v>31.165649511089214</v>
      </c>
      <c r="N71" s="20">
        <v>0.26849202557904395</v>
      </c>
    </row>
    <row r="72" spans="1:14" ht="63.75" x14ac:dyDescent="0.25">
      <c r="A72" s="15"/>
      <c r="B72" s="16">
        <v>118</v>
      </c>
      <c r="C72" s="17" t="s">
        <v>73</v>
      </c>
      <c r="D72" s="18">
        <v>113.06682300000007</v>
      </c>
      <c r="E72" s="19">
        <v>119.67234199999994</v>
      </c>
      <c r="F72" s="19">
        <v>58.93093146821775</v>
      </c>
      <c r="G72" s="20">
        <f t="shared" si="1"/>
        <v>0.49243568299363422</v>
      </c>
      <c r="I72" s="16">
        <v>89</v>
      </c>
      <c r="J72" s="17" t="s">
        <v>49</v>
      </c>
      <c r="K72" s="18">
        <v>29.666165999999993</v>
      </c>
      <c r="L72" s="19">
        <v>39.517044000000006</v>
      </c>
      <c r="M72" s="19">
        <v>10.512198878699564</v>
      </c>
      <c r="N72" s="20">
        <v>0.26601683260265019</v>
      </c>
    </row>
    <row r="73" spans="1:14" ht="25.5" x14ac:dyDescent="0.25">
      <c r="A73" s="15"/>
      <c r="B73" s="16">
        <v>119</v>
      </c>
      <c r="C73" s="17" t="s">
        <v>74</v>
      </c>
      <c r="D73" s="18">
        <v>2.8535939999999997</v>
      </c>
      <c r="E73" s="19">
        <v>8.1405940000000001</v>
      </c>
      <c r="F73" s="19">
        <v>5.0463320545713941</v>
      </c>
      <c r="G73" s="20">
        <f t="shared" si="1"/>
        <v>0.61989727709936082</v>
      </c>
      <c r="I73" s="16">
        <v>32</v>
      </c>
      <c r="J73" s="17" t="s">
        <v>16</v>
      </c>
      <c r="K73" s="18">
        <v>441.92581299999995</v>
      </c>
      <c r="L73" s="19">
        <v>492.07464400000009</v>
      </c>
      <c r="M73" s="19">
        <v>125.41437220177613</v>
      </c>
      <c r="N73" s="20">
        <v>0.25486859307015242</v>
      </c>
    </row>
    <row r="74" spans="1:14" ht="38.25" x14ac:dyDescent="0.25">
      <c r="A74" s="15"/>
      <c r="B74" s="16">
        <v>120</v>
      </c>
      <c r="C74" s="17" t="s">
        <v>75</v>
      </c>
      <c r="D74" s="18">
        <v>6.2700000000000014</v>
      </c>
      <c r="E74" s="19">
        <v>6.1016000000000012</v>
      </c>
      <c r="F74" s="19">
        <v>0.517394431080902</v>
      </c>
      <c r="G74" s="20">
        <f t="shared" si="1"/>
        <v>8.4796517484086453E-2</v>
      </c>
      <c r="I74" s="16">
        <v>96</v>
      </c>
      <c r="J74" s="17" t="s">
        <v>55</v>
      </c>
      <c r="K74" s="18">
        <v>4.5754659999999996</v>
      </c>
      <c r="L74" s="19">
        <v>7.0167179999999991</v>
      </c>
      <c r="M74" s="19">
        <v>1.7677176984216203</v>
      </c>
      <c r="N74" s="20">
        <v>0.25192942033891352</v>
      </c>
    </row>
    <row r="75" spans="1:14" ht="76.5" x14ac:dyDescent="0.25">
      <c r="A75" s="15"/>
      <c r="B75" s="16">
        <v>121</v>
      </c>
      <c r="C75" s="17" t="s">
        <v>76</v>
      </c>
      <c r="D75" s="18">
        <v>363.91546999999957</v>
      </c>
      <c r="E75" s="19">
        <v>501.17587900000035</v>
      </c>
      <c r="F75" s="19">
        <v>280.35519737210507</v>
      </c>
      <c r="G75" s="20">
        <f t="shared" si="1"/>
        <v>0.5593948334694393</v>
      </c>
      <c r="I75" s="16">
        <v>126</v>
      </c>
      <c r="J75" s="17" t="s">
        <v>81</v>
      </c>
      <c r="K75" s="18">
        <v>8.6192349999999998</v>
      </c>
      <c r="L75" s="19">
        <v>8.2983949999999993</v>
      </c>
      <c r="M75" s="19">
        <v>1.9625934243085794</v>
      </c>
      <c r="N75" s="20">
        <v>0.2365027724407647</v>
      </c>
    </row>
    <row r="76" spans="1:14" ht="51" x14ac:dyDescent="0.25">
      <c r="A76" s="15"/>
      <c r="B76" s="16">
        <v>122</v>
      </c>
      <c r="C76" s="17" t="s">
        <v>77</v>
      </c>
      <c r="D76" s="18">
        <v>612.89329000000021</v>
      </c>
      <c r="E76" s="19">
        <v>613.27579000000003</v>
      </c>
      <c r="F76" s="19">
        <v>222.72195263183676</v>
      </c>
      <c r="G76" s="20">
        <f t="shared" si="1"/>
        <v>0.36316769105109586</v>
      </c>
      <c r="I76" s="16">
        <v>46</v>
      </c>
      <c r="J76" s="17" t="s">
        <v>24</v>
      </c>
      <c r="K76" s="18">
        <v>483.08867700000008</v>
      </c>
      <c r="L76" s="19">
        <v>484.75208699999968</v>
      </c>
      <c r="M76" s="19">
        <v>114.53332905600837</v>
      </c>
      <c r="N76" s="20">
        <v>0.23627196690338012</v>
      </c>
    </row>
    <row r="77" spans="1:14" ht="140.25" x14ac:dyDescent="0.25">
      <c r="A77" s="15"/>
      <c r="B77" s="16">
        <v>123</v>
      </c>
      <c r="C77" s="17" t="s">
        <v>78</v>
      </c>
      <c r="D77" s="18">
        <v>804.68669000000011</v>
      </c>
      <c r="E77" s="19">
        <v>856.94579799999997</v>
      </c>
      <c r="F77" s="19">
        <v>251.90620626215303</v>
      </c>
      <c r="G77" s="20">
        <f t="shared" si="1"/>
        <v>0.2939581556383955</v>
      </c>
      <c r="I77" s="16">
        <v>91</v>
      </c>
      <c r="J77" s="17" t="s">
        <v>51</v>
      </c>
      <c r="K77" s="18">
        <v>669.03050600000006</v>
      </c>
      <c r="L77" s="19">
        <v>876.81866499999978</v>
      </c>
      <c r="M77" s="19">
        <v>196.92682986182444</v>
      </c>
      <c r="N77" s="20">
        <v>0.22459242454860892</v>
      </c>
    </row>
    <row r="78" spans="1:14" ht="114.75" x14ac:dyDescent="0.25">
      <c r="A78" s="15"/>
      <c r="B78" s="16">
        <v>124</v>
      </c>
      <c r="C78" s="17" t="s">
        <v>79</v>
      </c>
      <c r="D78" s="18">
        <v>61.370684000000004</v>
      </c>
      <c r="E78" s="19">
        <v>61.215109000000012</v>
      </c>
      <c r="F78" s="19">
        <v>23.374175156924593</v>
      </c>
      <c r="G78" s="20">
        <f t="shared" si="1"/>
        <v>0.38183669912152879</v>
      </c>
      <c r="I78" s="16">
        <v>125</v>
      </c>
      <c r="J78" s="17" t="s">
        <v>80</v>
      </c>
      <c r="K78" s="18">
        <v>147.55197099999998</v>
      </c>
      <c r="L78" s="19">
        <v>161.26861399999999</v>
      </c>
      <c r="M78" s="19">
        <v>36.16351689498606</v>
      </c>
      <c r="N78" s="20">
        <v>0.22424398646463262</v>
      </c>
    </row>
    <row r="79" spans="1:14" ht="89.25" x14ac:dyDescent="0.25">
      <c r="A79" s="15"/>
      <c r="B79" s="16">
        <v>125</v>
      </c>
      <c r="C79" s="17" t="s">
        <v>80</v>
      </c>
      <c r="D79" s="18">
        <v>147.55197099999998</v>
      </c>
      <c r="E79" s="19">
        <v>161.26861399999999</v>
      </c>
      <c r="F79" s="19">
        <v>36.16351689498606</v>
      </c>
      <c r="G79" s="20">
        <f t="shared" si="1"/>
        <v>0.22424398646463262</v>
      </c>
      <c r="I79" s="16">
        <v>48</v>
      </c>
      <c r="J79" s="17" t="s">
        <v>26</v>
      </c>
      <c r="K79" s="18">
        <v>51.121884999999992</v>
      </c>
      <c r="L79" s="19">
        <v>66.719556999999995</v>
      </c>
      <c r="M79" s="19">
        <v>14.904950757161714</v>
      </c>
      <c r="N79" s="20">
        <v>0.22339702820811169</v>
      </c>
    </row>
    <row r="80" spans="1:14" ht="51" x14ac:dyDescent="0.25">
      <c r="A80" s="15"/>
      <c r="B80" s="16">
        <v>126</v>
      </c>
      <c r="C80" s="17" t="s">
        <v>81</v>
      </c>
      <c r="D80" s="18">
        <v>8.6192349999999998</v>
      </c>
      <c r="E80" s="19">
        <v>8.2983949999999993</v>
      </c>
      <c r="F80" s="19">
        <v>1.9625934243085794</v>
      </c>
      <c r="G80" s="20">
        <f t="shared" si="1"/>
        <v>0.2365027724407647</v>
      </c>
      <c r="I80" s="16">
        <v>82</v>
      </c>
      <c r="J80" s="17" t="s">
        <v>44</v>
      </c>
      <c r="K80" s="18">
        <v>1755.3916849999985</v>
      </c>
      <c r="L80" s="19">
        <v>1915.8443840000011</v>
      </c>
      <c r="M80" s="19">
        <v>424.79779897567005</v>
      </c>
      <c r="N80" s="20">
        <v>0.22172875966510117</v>
      </c>
    </row>
    <row r="81" spans="1:14" ht="51" x14ac:dyDescent="0.25">
      <c r="A81" s="15"/>
      <c r="B81" s="16">
        <v>127</v>
      </c>
      <c r="C81" s="17" t="s">
        <v>82</v>
      </c>
      <c r="D81" s="18">
        <v>310.36976899999985</v>
      </c>
      <c r="E81" s="19">
        <v>294.27238699999998</v>
      </c>
      <c r="F81" s="19">
        <v>100.77819949786203</v>
      </c>
      <c r="G81" s="20">
        <f t="shared" si="1"/>
        <v>0.34246570167612106</v>
      </c>
      <c r="I81" s="16">
        <v>83</v>
      </c>
      <c r="J81" s="17" t="s">
        <v>45</v>
      </c>
      <c r="K81" s="18">
        <v>1221.5727769999933</v>
      </c>
      <c r="L81" s="19">
        <v>2505.4181070000195</v>
      </c>
      <c r="M81" s="19">
        <v>545.35410376870118</v>
      </c>
      <c r="N81" s="20">
        <v>0.21766989798828693</v>
      </c>
    </row>
    <row r="82" spans="1:14" ht="51" x14ac:dyDescent="0.25">
      <c r="A82" s="15"/>
      <c r="B82" s="16">
        <v>128</v>
      </c>
      <c r="C82" s="17" t="s">
        <v>83</v>
      </c>
      <c r="D82" s="18">
        <v>29.988216000000008</v>
      </c>
      <c r="E82" s="19">
        <v>45.136777000000002</v>
      </c>
      <c r="F82" s="19">
        <v>6.034887838679424</v>
      </c>
      <c r="G82" s="20">
        <f t="shared" si="1"/>
        <v>0.13370223218816496</v>
      </c>
      <c r="I82" s="16">
        <v>51</v>
      </c>
      <c r="J82" s="17" t="s">
        <v>28</v>
      </c>
      <c r="K82" s="18">
        <v>33.741001000000004</v>
      </c>
      <c r="L82" s="19">
        <v>41.964022</v>
      </c>
      <c r="M82" s="19">
        <v>9.0687094670138322</v>
      </c>
      <c r="N82" s="20">
        <v>0.21610677515643834</v>
      </c>
    </row>
    <row r="83" spans="1:14" ht="63.75" x14ac:dyDescent="0.25">
      <c r="A83" s="15"/>
      <c r="B83" s="16">
        <v>129</v>
      </c>
      <c r="C83" s="17" t="s">
        <v>84</v>
      </c>
      <c r="D83" s="18">
        <v>48.876339000000009</v>
      </c>
      <c r="E83" s="19">
        <v>53.510719000000009</v>
      </c>
      <c r="F83" s="19">
        <v>19.490449408862073</v>
      </c>
      <c r="G83" s="20">
        <f t="shared" si="1"/>
        <v>0.36423448933403546</v>
      </c>
      <c r="I83" s="16">
        <v>137</v>
      </c>
      <c r="J83" s="17" t="s">
        <v>92</v>
      </c>
      <c r="K83" s="18">
        <v>62.750073999999998</v>
      </c>
      <c r="L83" s="19">
        <v>62.970751</v>
      </c>
      <c r="M83" s="19">
        <v>13.361910424260714</v>
      </c>
      <c r="N83" s="20">
        <v>0.21219233075782618</v>
      </c>
    </row>
    <row r="84" spans="1:14" ht="38.25" x14ac:dyDescent="0.25">
      <c r="A84" s="15"/>
      <c r="B84" s="16">
        <v>130</v>
      </c>
      <c r="C84" s="17" t="s">
        <v>85</v>
      </c>
      <c r="D84" s="18">
        <v>68.916943000000089</v>
      </c>
      <c r="E84" s="19">
        <v>98.664287999999971</v>
      </c>
      <c r="F84" s="19">
        <v>27.08803983641883</v>
      </c>
      <c r="G84" s="20">
        <f t="shared" si="1"/>
        <v>0.27454756311036105</v>
      </c>
      <c r="I84" s="16">
        <v>108</v>
      </c>
      <c r="J84" s="17" t="s">
        <v>64</v>
      </c>
      <c r="K84" s="18">
        <v>872.6789259999988</v>
      </c>
      <c r="L84" s="19">
        <v>1443.932514000001</v>
      </c>
      <c r="M84" s="19">
        <v>279.75856882801418</v>
      </c>
      <c r="N84" s="20">
        <v>0.19374767595822279</v>
      </c>
    </row>
    <row r="85" spans="1:14" ht="51" x14ac:dyDescent="0.25">
      <c r="A85" s="15"/>
      <c r="B85" s="16">
        <v>131</v>
      </c>
      <c r="C85" s="17" t="s">
        <v>86</v>
      </c>
      <c r="D85" s="18">
        <v>68.085462999999947</v>
      </c>
      <c r="E85" s="19">
        <v>78.661038000000048</v>
      </c>
      <c r="F85" s="19">
        <v>24.535264224096483</v>
      </c>
      <c r="G85" s="20">
        <f t="shared" si="1"/>
        <v>0.3119112695168918</v>
      </c>
      <c r="I85" s="16">
        <v>134</v>
      </c>
      <c r="J85" s="17" t="s">
        <v>89</v>
      </c>
      <c r="K85" s="18">
        <v>102.827922</v>
      </c>
      <c r="L85" s="19">
        <v>105.44584499999995</v>
      </c>
      <c r="M85" s="19">
        <v>19.560731189703802</v>
      </c>
      <c r="N85" s="20">
        <v>0.18550499727802278</v>
      </c>
    </row>
    <row r="86" spans="1:14" ht="25.5" x14ac:dyDescent="0.25">
      <c r="A86" s="15"/>
      <c r="B86" s="16">
        <v>132</v>
      </c>
      <c r="C86" s="17" t="s">
        <v>87</v>
      </c>
      <c r="D86" s="18">
        <v>131.44782699999996</v>
      </c>
      <c r="E86" s="19">
        <v>142.62702399999992</v>
      </c>
      <c r="F86" s="19">
        <v>49.386847710142774</v>
      </c>
      <c r="G86" s="20">
        <f t="shared" si="1"/>
        <v>0.34626570985693989</v>
      </c>
      <c r="I86" s="16">
        <v>110</v>
      </c>
      <c r="J86" s="17" t="s">
        <v>66</v>
      </c>
      <c r="K86" s="18">
        <v>18.745369999999994</v>
      </c>
      <c r="L86" s="19">
        <v>20.012685999999999</v>
      </c>
      <c r="M86" s="19">
        <v>3.2936035626626108</v>
      </c>
      <c r="N86" s="20">
        <v>0.16457578771098547</v>
      </c>
    </row>
    <row r="87" spans="1:14" ht="38.25" x14ac:dyDescent="0.25">
      <c r="A87" s="15"/>
      <c r="B87" s="16">
        <v>133</v>
      </c>
      <c r="C87" s="17" t="s">
        <v>88</v>
      </c>
      <c r="D87" s="18">
        <v>259.52865099999997</v>
      </c>
      <c r="E87" s="19">
        <v>259.88655299999999</v>
      </c>
      <c r="F87" s="19">
        <v>134.50159315249221</v>
      </c>
      <c r="G87" s="20">
        <f t="shared" si="1"/>
        <v>0.51753964027716437</v>
      </c>
      <c r="I87" s="16">
        <v>136</v>
      </c>
      <c r="J87" s="17" t="s">
        <v>91</v>
      </c>
      <c r="K87" s="18">
        <v>6.1979999999999995</v>
      </c>
      <c r="L87" s="19">
        <v>5.4086629999999998</v>
      </c>
      <c r="M87" s="19">
        <v>0.83936819547670893</v>
      </c>
      <c r="N87" s="20">
        <v>0.15518959038060035</v>
      </c>
    </row>
    <row r="88" spans="1:14" ht="51" x14ac:dyDescent="0.25">
      <c r="A88" s="15"/>
      <c r="B88" s="16">
        <v>134</v>
      </c>
      <c r="C88" s="17" t="s">
        <v>89</v>
      </c>
      <c r="D88" s="18">
        <v>102.827922</v>
      </c>
      <c r="E88" s="19">
        <v>105.44584499999995</v>
      </c>
      <c r="F88" s="19">
        <v>19.560731189703802</v>
      </c>
      <c r="G88" s="20">
        <f t="shared" si="1"/>
        <v>0.18550499727802278</v>
      </c>
      <c r="I88" s="16">
        <v>115</v>
      </c>
      <c r="J88" s="17" t="s">
        <v>70</v>
      </c>
      <c r="K88" s="18">
        <v>1427.6091099999994</v>
      </c>
      <c r="L88" s="19">
        <v>1429.4628249999989</v>
      </c>
      <c r="M88" s="19">
        <v>213.33354204516127</v>
      </c>
      <c r="N88" s="20">
        <v>0.14924035680687353</v>
      </c>
    </row>
    <row r="89" spans="1:14" ht="38.25" x14ac:dyDescent="0.25">
      <c r="A89" s="15"/>
      <c r="B89" s="16">
        <v>135</v>
      </c>
      <c r="C89" s="17" t="s">
        <v>90</v>
      </c>
      <c r="D89" s="18">
        <v>4620.3602169999958</v>
      </c>
      <c r="E89" s="19">
        <v>5654.8854560000009</v>
      </c>
      <c r="F89" s="19">
        <v>2968.8882148197936</v>
      </c>
      <c r="G89" s="20">
        <f t="shared" si="1"/>
        <v>0.5250129711592505</v>
      </c>
      <c r="I89" s="16">
        <v>109</v>
      </c>
      <c r="J89" s="17" t="s">
        <v>65</v>
      </c>
      <c r="K89" s="18">
        <v>746.03897900000004</v>
      </c>
      <c r="L89" s="19">
        <v>701.84127000000217</v>
      </c>
      <c r="M89" s="19">
        <v>96.698204169117162</v>
      </c>
      <c r="N89" s="20">
        <v>0.13777788269577942</v>
      </c>
    </row>
    <row r="90" spans="1:14" ht="38.25" x14ac:dyDescent="0.25">
      <c r="A90" s="15"/>
      <c r="B90" s="16">
        <v>136</v>
      </c>
      <c r="C90" s="17" t="s">
        <v>91</v>
      </c>
      <c r="D90" s="18">
        <v>6.1979999999999995</v>
      </c>
      <c r="E90" s="19">
        <v>5.4086629999999998</v>
      </c>
      <c r="F90" s="19">
        <v>0.83936819547670893</v>
      </c>
      <c r="G90" s="20">
        <f t="shared" si="1"/>
        <v>0.15518959038060035</v>
      </c>
      <c r="I90" s="16">
        <v>128</v>
      </c>
      <c r="J90" s="17" t="s">
        <v>83</v>
      </c>
      <c r="K90" s="18">
        <v>29.988216000000008</v>
      </c>
      <c r="L90" s="19">
        <v>45.136777000000002</v>
      </c>
      <c r="M90" s="19">
        <v>6.034887838679424</v>
      </c>
      <c r="N90" s="20">
        <v>0.13370223218816496</v>
      </c>
    </row>
    <row r="91" spans="1:14" ht="51.75" thickBot="1" x14ac:dyDescent="0.3">
      <c r="A91" s="21"/>
      <c r="B91" s="22">
        <v>137</v>
      </c>
      <c r="C91" s="23" t="s">
        <v>92</v>
      </c>
      <c r="D91" s="24">
        <v>62.750073999999998</v>
      </c>
      <c r="E91" s="25">
        <v>62.970751</v>
      </c>
      <c r="F91" s="25">
        <v>13.361910424260714</v>
      </c>
      <c r="G91" s="26">
        <f t="shared" si="1"/>
        <v>0.21219233075782618</v>
      </c>
      <c r="I91" s="22">
        <v>120</v>
      </c>
      <c r="J91" s="23" t="s">
        <v>75</v>
      </c>
      <c r="K91" s="24">
        <v>6.2700000000000014</v>
      </c>
      <c r="L91" s="25">
        <v>6.1016000000000012</v>
      </c>
      <c r="M91" s="25">
        <v>0.517394431080902</v>
      </c>
      <c r="N91" s="26">
        <v>8.4796517484086453E-2</v>
      </c>
    </row>
  </sheetData>
  <sortState ref="I7:N91">
    <sortCondition descending="1" ref="N7:N91"/>
  </sortState>
  <mergeCells count="6">
    <mergeCell ref="F4:F5"/>
    <mergeCell ref="E4:E5"/>
    <mergeCell ref="D4:D5"/>
    <mergeCell ref="A3:C5"/>
    <mergeCell ref="D3:G3"/>
    <mergeCell ref="G4:G5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P117"/>
  <sheetViews>
    <sheetView workbookViewId="0">
      <selection activeCell="L6" sqref="L6:P1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4" width="13.5703125" customWidth="1"/>
    <col min="15" max="16" width="14" customWidth="1"/>
  </cols>
  <sheetData>
    <row r="1" spans="1:16" ht="15.75" x14ac:dyDescent="0.25">
      <c r="A1" s="39">
        <v>1</v>
      </c>
      <c r="B1" s="40" t="s">
        <v>228</v>
      </c>
      <c r="C1" s="40" t="s">
        <v>8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367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51" x14ac:dyDescent="0.25">
      <c r="A6" s="15"/>
      <c r="B6" s="17">
        <v>5000017</v>
      </c>
      <c r="C6" s="17" t="s">
        <v>312</v>
      </c>
      <c r="D6" s="17">
        <v>3033254</v>
      </c>
      <c r="E6" s="17" t="s">
        <v>279</v>
      </c>
      <c r="F6" s="17">
        <v>218</v>
      </c>
      <c r="G6" s="17" t="s">
        <v>297</v>
      </c>
      <c r="H6" s="17">
        <v>11</v>
      </c>
      <c r="I6" s="17" t="s">
        <v>106</v>
      </c>
      <c r="J6" s="17">
        <v>11</v>
      </c>
      <c r="K6" s="17" t="s">
        <v>336</v>
      </c>
      <c r="L6" s="59">
        <v>2.9539949999999999</v>
      </c>
      <c r="M6" s="60">
        <v>2.9539950000000004</v>
      </c>
      <c r="N6" s="61">
        <v>0.10118147917091846</v>
      </c>
      <c r="O6" s="60">
        <v>0</v>
      </c>
      <c r="P6" s="61">
        <v>0</v>
      </c>
    </row>
    <row r="7" spans="1:16" ht="89.25" x14ac:dyDescent="0.25">
      <c r="A7" s="15"/>
      <c r="B7" s="17">
        <v>5000017</v>
      </c>
      <c r="C7" s="17" t="s">
        <v>312</v>
      </c>
      <c r="D7" s="17">
        <v>3033254</v>
      </c>
      <c r="E7" s="17" t="s">
        <v>279</v>
      </c>
      <c r="F7" s="17">
        <v>218</v>
      </c>
      <c r="G7" s="17" t="s">
        <v>297</v>
      </c>
      <c r="H7" s="17">
        <v>11</v>
      </c>
      <c r="I7" s="17" t="s">
        <v>106</v>
      </c>
      <c r="J7" s="17">
        <v>124</v>
      </c>
      <c r="K7" s="17" t="s">
        <v>337</v>
      </c>
      <c r="L7" s="59">
        <v>198.52143799999999</v>
      </c>
      <c r="M7" s="60">
        <v>198.5214380000001</v>
      </c>
      <c r="N7" s="61">
        <v>150.99560563242994</v>
      </c>
      <c r="O7" s="60">
        <v>0</v>
      </c>
      <c r="P7" s="61">
        <v>0</v>
      </c>
    </row>
    <row r="8" spans="1:16" ht="51" x14ac:dyDescent="0.25">
      <c r="A8" s="15"/>
      <c r="B8" s="17">
        <v>5000017</v>
      </c>
      <c r="C8" s="17" t="s">
        <v>312</v>
      </c>
      <c r="D8" s="17">
        <v>3033254</v>
      </c>
      <c r="E8" s="17" t="s">
        <v>279</v>
      </c>
      <c r="F8" s="17">
        <v>218</v>
      </c>
      <c r="G8" s="17" t="s">
        <v>297</v>
      </c>
      <c r="H8" s="17">
        <v>135</v>
      </c>
      <c r="I8" s="17" t="s">
        <v>139</v>
      </c>
      <c r="J8" s="17">
        <v>135</v>
      </c>
      <c r="K8" s="17" t="s">
        <v>339</v>
      </c>
      <c r="L8" s="59">
        <v>0.30447000000000002</v>
      </c>
      <c r="M8" s="60">
        <v>0.30447000000000002</v>
      </c>
      <c r="N8" s="61">
        <v>0</v>
      </c>
      <c r="O8" s="60">
        <v>0</v>
      </c>
      <c r="P8" s="61">
        <v>0</v>
      </c>
    </row>
    <row r="9" spans="1:16" ht="63.75" x14ac:dyDescent="0.25">
      <c r="A9" s="15"/>
      <c r="B9" s="17">
        <v>5000017</v>
      </c>
      <c r="C9" s="17" t="s">
        <v>312</v>
      </c>
      <c r="D9" s="17">
        <v>3033254</v>
      </c>
      <c r="E9" s="17" t="s">
        <v>279</v>
      </c>
      <c r="F9" s="17">
        <v>218</v>
      </c>
      <c r="G9" s="17" t="s">
        <v>297</v>
      </c>
      <c r="H9" s="17">
        <v>137</v>
      </c>
      <c r="I9" s="17" t="s">
        <v>141</v>
      </c>
      <c r="J9" s="17">
        <v>137</v>
      </c>
      <c r="K9" s="17" t="s">
        <v>340</v>
      </c>
      <c r="L9" s="59">
        <v>25.577538000000001</v>
      </c>
      <c r="M9" s="60">
        <v>28.052521000000006</v>
      </c>
      <c r="N9" s="61">
        <v>13.581993239946399</v>
      </c>
      <c r="O9" s="60">
        <v>36000</v>
      </c>
      <c r="P9" s="61">
        <v>0</v>
      </c>
    </row>
    <row r="10" spans="1:16" ht="51" x14ac:dyDescent="0.25">
      <c r="A10" s="15"/>
      <c r="B10" s="17">
        <v>5000017</v>
      </c>
      <c r="C10" s="17" t="s">
        <v>312</v>
      </c>
      <c r="D10" s="17">
        <v>3033254</v>
      </c>
      <c r="E10" s="17" t="s">
        <v>279</v>
      </c>
      <c r="F10" s="17">
        <v>218</v>
      </c>
      <c r="G10" s="17" t="s">
        <v>297</v>
      </c>
      <c r="H10" s="17">
        <v>440</v>
      </c>
      <c r="I10" s="17" t="s">
        <v>201</v>
      </c>
      <c r="J10" s="17">
        <v>440</v>
      </c>
      <c r="K10" s="17" t="s">
        <v>341</v>
      </c>
      <c r="L10" s="59">
        <v>4.264047999999999</v>
      </c>
      <c r="M10" s="60">
        <v>5.8767069999999944</v>
      </c>
      <c r="N10" s="61">
        <v>2.962112338089355</v>
      </c>
      <c r="O10" s="60">
        <v>338287</v>
      </c>
      <c r="P10" s="61">
        <v>0</v>
      </c>
    </row>
    <row r="11" spans="1:16" ht="51" x14ac:dyDescent="0.25">
      <c r="A11" s="15"/>
      <c r="B11" s="17">
        <v>5000017</v>
      </c>
      <c r="C11" s="17" t="s">
        <v>312</v>
      </c>
      <c r="D11" s="17">
        <v>3033254</v>
      </c>
      <c r="E11" s="17" t="s">
        <v>279</v>
      </c>
      <c r="F11" s="17">
        <v>218</v>
      </c>
      <c r="G11" s="17" t="s">
        <v>297</v>
      </c>
      <c r="H11" s="17">
        <v>441</v>
      </c>
      <c r="I11" s="17" t="s">
        <v>202</v>
      </c>
      <c r="J11" s="17">
        <v>441</v>
      </c>
      <c r="K11" s="17" t="s">
        <v>342</v>
      </c>
      <c r="L11" s="59">
        <v>7.8097429999999992</v>
      </c>
      <c r="M11" s="60">
        <v>8.6305659999999946</v>
      </c>
      <c r="N11" s="61">
        <v>3.609988094009168</v>
      </c>
      <c r="O11" s="60">
        <v>43110</v>
      </c>
      <c r="P11" s="61">
        <v>0</v>
      </c>
    </row>
    <row r="12" spans="1:16" ht="51" x14ac:dyDescent="0.25">
      <c r="A12" s="15"/>
      <c r="B12" s="17">
        <v>5000017</v>
      </c>
      <c r="C12" s="17" t="s">
        <v>312</v>
      </c>
      <c r="D12" s="17">
        <v>3033254</v>
      </c>
      <c r="E12" s="17" t="s">
        <v>279</v>
      </c>
      <c r="F12" s="17">
        <v>218</v>
      </c>
      <c r="G12" s="17" t="s">
        <v>297</v>
      </c>
      <c r="H12" s="17">
        <v>442</v>
      </c>
      <c r="I12" s="17" t="s">
        <v>203</v>
      </c>
      <c r="J12" s="17">
        <v>442</v>
      </c>
      <c r="K12" s="17" t="s">
        <v>343</v>
      </c>
      <c r="L12" s="59">
        <v>6.0418269999999969</v>
      </c>
      <c r="M12" s="60">
        <v>6.5274969999999932</v>
      </c>
      <c r="N12" s="61">
        <v>3.8833455389903975</v>
      </c>
      <c r="O12" s="60">
        <v>16988</v>
      </c>
      <c r="P12" s="61">
        <v>0</v>
      </c>
    </row>
    <row r="13" spans="1:16" ht="51" x14ac:dyDescent="0.25">
      <c r="A13" s="15"/>
      <c r="B13" s="17">
        <v>5000017</v>
      </c>
      <c r="C13" s="17" t="s">
        <v>312</v>
      </c>
      <c r="D13" s="17">
        <v>3033254</v>
      </c>
      <c r="E13" s="17" t="s">
        <v>279</v>
      </c>
      <c r="F13" s="17">
        <v>218</v>
      </c>
      <c r="G13" s="17" t="s">
        <v>297</v>
      </c>
      <c r="H13" s="17">
        <v>443</v>
      </c>
      <c r="I13" s="17" t="s">
        <v>204</v>
      </c>
      <c r="J13" s="17">
        <v>443</v>
      </c>
      <c r="K13" s="17" t="s">
        <v>344</v>
      </c>
      <c r="L13" s="59">
        <v>4.2652629999999983</v>
      </c>
      <c r="M13" s="60">
        <v>4.5297529999999986</v>
      </c>
      <c r="N13" s="61">
        <v>2.1287361806025729</v>
      </c>
      <c r="O13" s="60">
        <v>138910</v>
      </c>
      <c r="P13" s="61">
        <v>0</v>
      </c>
    </row>
    <row r="14" spans="1:16" ht="51" x14ac:dyDescent="0.25">
      <c r="A14" s="15"/>
      <c r="B14" s="17">
        <v>5000017</v>
      </c>
      <c r="C14" s="17" t="s">
        <v>312</v>
      </c>
      <c r="D14" s="17">
        <v>3033254</v>
      </c>
      <c r="E14" s="17" t="s">
        <v>279</v>
      </c>
      <c r="F14" s="17">
        <v>218</v>
      </c>
      <c r="G14" s="17" t="s">
        <v>297</v>
      </c>
      <c r="H14" s="17">
        <v>444</v>
      </c>
      <c r="I14" s="17" t="s">
        <v>205</v>
      </c>
      <c r="J14" s="17">
        <v>444</v>
      </c>
      <c r="K14" s="17" t="s">
        <v>345</v>
      </c>
      <c r="L14" s="59">
        <v>8.4577949999999973</v>
      </c>
      <c r="M14" s="60">
        <v>9.2845809999999975</v>
      </c>
      <c r="N14" s="61">
        <v>4.282213087179116</v>
      </c>
      <c r="O14" s="60">
        <v>488149</v>
      </c>
      <c r="P14" s="61">
        <v>0</v>
      </c>
    </row>
    <row r="15" spans="1:16" ht="51" x14ac:dyDescent="0.25">
      <c r="A15" s="15"/>
      <c r="B15" s="17">
        <v>5000017</v>
      </c>
      <c r="C15" s="17" t="s">
        <v>312</v>
      </c>
      <c r="D15" s="17">
        <v>3033254</v>
      </c>
      <c r="E15" s="17" t="s">
        <v>279</v>
      </c>
      <c r="F15" s="17">
        <v>218</v>
      </c>
      <c r="G15" s="17" t="s">
        <v>297</v>
      </c>
      <c r="H15" s="17">
        <v>445</v>
      </c>
      <c r="I15" s="17" t="s">
        <v>206</v>
      </c>
      <c r="J15" s="17">
        <v>445</v>
      </c>
      <c r="K15" s="17" t="s">
        <v>346</v>
      </c>
      <c r="L15" s="59">
        <v>10.079993000000004</v>
      </c>
      <c r="M15" s="60">
        <v>12.586925000000011</v>
      </c>
      <c r="N15" s="61">
        <v>4.7692269921180923</v>
      </c>
      <c r="O15" s="60">
        <v>594109</v>
      </c>
      <c r="P15" s="61">
        <v>0</v>
      </c>
    </row>
    <row r="16" spans="1:16" ht="51" x14ac:dyDescent="0.25">
      <c r="A16" s="15"/>
      <c r="B16" s="17">
        <v>5000017</v>
      </c>
      <c r="C16" s="17" t="s">
        <v>312</v>
      </c>
      <c r="D16" s="17">
        <v>3033254</v>
      </c>
      <c r="E16" s="17" t="s">
        <v>279</v>
      </c>
      <c r="F16" s="17">
        <v>218</v>
      </c>
      <c r="G16" s="17" t="s">
        <v>297</v>
      </c>
      <c r="H16" s="17">
        <v>446</v>
      </c>
      <c r="I16" s="17" t="s">
        <v>207</v>
      </c>
      <c r="J16" s="17">
        <v>446</v>
      </c>
      <c r="K16" s="17" t="s">
        <v>347</v>
      </c>
      <c r="L16" s="59">
        <v>7.7617149999999997</v>
      </c>
      <c r="M16" s="60">
        <v>9.5265320000000031</v>
      </c>
      <c r="N16" s="61">
        <v>6.1692297394547495</v>
      </c>
      <c r="O16" s="60">
        <v>154981</v>
      </c>
      <c r="P16" s="61">
        <v>0</v>
      </c>
    </row>
    <row r="17" spans="1:16" ht="51" x14ac:dyDescent="0.25">
      <c r="A17" s="15"/>
      <c r="B17" s="17">
        <v>5000017</v>
      </c>
      <c r="C17" s="17" t="s">
        <v>312</v>
      </c>
      <c r="D17" s="17">
        <v>3033254</v>
      </c>
      <c r="E17" s="17" t="s">
        <v>279</v>
      </c>
      <c r="F17" s="17">
        <v>218</v>
      </c>
      <c r="G17" s="17" t="s">
        <v>297</v>
      </c>
      <c r="H17" s="17">
        <v>447</v>
      </c>
      <c r="I17" s="17" t="s">
        <v>208</v>
      </c>
      <c r="J17" s="17">
        <v>447</v>
      </c>
      <c r="K17" s="17" t="s">
        <v>348</v>
      </c>
      <c r="L17" s="59">
        <v>11.924057999999995</v>
      </c>
      <c r="M17" s="60">
        <v>15.983890999999996</v>
      </c>
      <c r="N17" s="61">
        <v>8.4926936002793809</v>
      </c>
      <c r="O17" s="60">
        <v>60443</v>
      </c>
      <c r="P17" s="61">
        <v>0</v>
      </c>
    </row>
    <row r="18" spans="1:16" ht="51" x14ac:dyDescent="0.25">
      <c r="A18" s="15"/>
      <c r="B18" s="17">
        <v>5000017</v>
      </c>
      <c r="C18" s="17" t="s">
        <v>312</v>
      </c>
      <c r="D18" s="17">
        <v>3033254</v>
      </c>
      <c r="E18" s="17" t="s">
        <v>279</v>
      </c>
      <c r="F18" s="17">
        <v>218</v>
      </c>
      <c r="G18" s="17" t="s">
        <v>297</v>
      </c>
      <c r="H18" s="17">
        <v>448</v>
      </c>
      <c r="I18" s="17" t="s">
        <v>209</v>
      </c>
      <c r="J18" s="17">
        <v>448</v>
      </c>
      <c r="K18" s="17" t="s">
        <v>349</v>
      </c>
      <c r="L18" s="59">
        <v>7.7746799999999938</v>
      </c>
      <c r="M18" s="60">
        <v>9.0698619999999988</v>
      </c>
      <c r="N18" s="61">
        <v>4.1058323413199105</v>
      </c>
      <c r="O18" s="60">
        <v>494454</v>
      </c>
      <c r="P18" s="61">
        <v>0</v>
      </c>
    </row>
    <row r="19" spans="1:16" ht="51" x14ac:dyDescent="0.25">
      <c r="A19" s="15"/>
      <c r="B19" s="17">
        <v>5000017</v>
      </c>
      <c r="C19" s="17" t="s">
        <v>312</v>
      </c>
      <c r="D19" s="17">
        <v>3033254</v>
      </c>
      <c r="E19" s="17" t="s">
        <v>279</v>
      </c>
      <c r="F19" s="17">
        <v>218</v>
      </c>
      <c r="G19" s="17" t="s">
        <v>297</v>
      </c>
      <c r="H19" s="17">
        <v>449</v>
      </c>
      <c r="I19" s="17" t="s">
        <v>210</v>
      </c>
      <c r="J19" s="17">
        <v>449</v>
      </c>
      <c r="K19" s="17" t="s">
        <v>350</v>
      </c>
      <c r="L19" s="59">
        <v>3.4116140000000001</v>
      </c>
      <c r="M19" s="60">
        <v>3.7522119999999974</v>
      </c>
      <c r="N19" s="61">
        <v>1.9286698057330796</v>
      </c>
      <c r="O19" s="60">
        <v>489365</v>
      </c>
      <c r="P19" s="61">
        <v>0</v>
      </c>
    </row>
    <row r="20" spans="1:16" ht="51" x14ac:dyDescent="0.25">
      <c r="A20" s="15"/>
      <c r="B20" s="17">
        <v>5000017</v>
      </c>
      <c r="C20" s="17" t="s">
        <v>312</v>
      </c>
      <c r="D20" s="17">
        <v>3033254</v>
      </c>
      <c r="E20" s="17" t="s">
        <v>279</v>
      </c>
      <c r="F20" s="17">
        <v>218</v>
      </c>
      <c r="G20" s="17" t="s">
        <v>297</v>
      </c>
      <c r="H20" s="17">
        <v>450</v>
      </c>
      <c r="I20" s="17" t="s">
        <v>211</v>
      </c>
      <c r="J20" s="17">
        <v>450</v>
      </c>
      <c r="K20" s="17" t="s">
        <v>351</v>
      </c>
      <c r="L20" s="59">
        <v>5.4578709999999964</v>
      </c>
      <c r="M20" s="60">
        <v>5.6151759999999955</v>
      </c>
      <c r="N20" s="61">
        <v>2.8130852935628354</v>
      </c>
      <c r="O20" s="60">
        <v>325620</v>
      </c>
      <c r="P20" s="61">
        <v>0</v>
      </c>
    </row>
    <row r="21" spans="1:16" ht="51" x14ac:dyDescent="0.25">
      <c r="A21" s="15"/>
      <c r="B21" s="17">
        <v>5000017</v>
      </c>
      <c r="C21" s="17" t="s">
        <v>312</v>
      </c>
      <c r="D21" s="17">
        <v>3033254</v>
      </c>
      <c r="E21" s="17" t="s">
        <v>279</v>
      </c>
      <c r="F21" s="17">
        <v>218</v>
      </c>
      <c r="G21" s="17" t="s">
        <v>297</v>
      </c>
      <c r="H21" s="17">
        <v>451</v>
      </c>
      <c r="I21" s="17" t="s">
        <v>212</v>
      </c>
      <c r="J21" s="17">
        <v>451</v>
      </c>
      <c r="K21" s="17" t="s">
        <v>352</v>
      </c>
      <c r="L21" s="59">
        <v>22.820777000000003</v>
      </c>
      <c r="M21" s="60">
        <v>29.37879700000002</v>
      </c>
      <c r="N21" s="61">
        <v>13.732278607136323</v>
      </c>
      <c r="O21" s="60">
        <v>1871318</v>
      </c>
      <c r="P21" s="61">
        <v>0</v>
      </c>
    </row>
    <row r="22" spans="1:16" ht="51" x14ac:dyDescent="0.25">
      <c r="A22" s="15"/>
      <c r="B22" s="17">
        <v>5000017</v>
      </c>
      <c r="C22" s="17" t="s">
        <v>312</v>
      </c>
      <c r="D22" s="17">
        <v>3033254</v>
      </c>
      <c r="E22" s="17" t="s">
        <v>279</v>
      </c>
      <c r="F22" s="17">
        <v>218</v>
      </c>
      <c r="G22" s="17" t="s">
        <v>297</v>
      </c>
      <c r="H22" s="17">
        <v>452</v>
      </c>
      <c r="I22" s="17" t="s">
        <v>213</v>
      </c>
      <c r="J22" s="17">
        <v>452</v>
      </c>
      <c r="K22" s="17" t="s">
        <v>353</v>
      </c>
      <c r="L22" s="59">
        <v>4.3159930000000006</v>
      </c>
      <c r="M22" s="60">
        <v>4.3732430000000013</v>
      </c>
      <c r="N22" s="61">
        <v>3.4375979978358373</v>
      </c>
      <c r="O22" s="60">
        <v>0</v>
      </c>
      <c r="P22" s="61">
        <v>0</v>
      </c>
    </row>
    <row r="23" spans="1:16" ht="51" x14ac:dyDescent="0.25">
      <c r="A23" s="15"/>
      <c r="B23" s="17">
        <v>5000017</v>
      </c>
      <c r="C23" s="17" t="s">
        <v>312</v>
      </c>
      <c r="D23" s="17">
        <v>3033254</v>
      </c>
      <c r="E23" s="17" t="s">
        <v>279</v>
      </c>
      <c r="F23" s="17">
        <v>218</v>
      </c>
      <c r="G23" s="17" t="s">
        <v>297</v>
      </c>
      <c r="H23" s="17">
        <v>453</v>
      </c>
      <c r="I23" s="17" t="s">
        <v>214</v>
      </c>
      <c r="J23" s="17">
        <v>453</v>
      </c>
      <c r="K23" s="17" t="s">
        <v>354</v>
      </c>
      <c r="L23" s="59">
        <v>5.8740019999999991</v>
      </c>
      <c r="M23" s="60">
        <v>7.1061319999999961</v>
      </c>
      <c r="N23" s="61">
        <v>3.2713359816953016</v>
      </c>
      <c r="O23" s="60">
        <v>1103379</v>
      </c>
      <c r="P23" s="61">
        <v>0</v>
      </c>
    </row>
    <row r="24" spans="1:16" ht="51" x14ac:dyDescent="0.25">
      <c r="A24" s="15"/>
      <c r="B24" s="17">
        <v>5000017</v>
      </c>
      <c r="C24" s="17" t="s">
        <v>312</v>
      </c>
      <c r="D24" s="17">
        <v>3033254</v>
      </c>
      <c r="E24" s="17" t="s">
        <v>279</v>
      </c>
      <c r="F24" s="17">
        <v>218</v>
      </c>
      <c r="G24" s="17" t="s">
        <v>297</v>
      </c>
      <c r="H24" s="17">
        <v>454</v>
      </c>
      <c r="I24" s="17" t="s">
        <v>215</v>
      </c>
      <c r="J24" s="17">
        <v>454</v>
      </c>
      <c r="K24" s="17" t="s">
        <v>355</v>
      </c>
      <c r="L24" s="59">
        <v>0.60456799999999999</v>
      </c>
      <c r="M24" s="60">
        <v>0.72358400000000012</v>
      </c>
      <c r="N24" s="61">
        <v>0.28662644195719622</v>
      </c>
      <c r="O24" s="60">
        <v>119276</v>
      </c>
      <c r="P24" s="61">
        <v>0</v>
      </c>
    </row>
    <row r="25" spans="1:16" ht="51" x14ac:dyDescent="0.25">
      <c r="A25" s="15"/>
      <c r="B25" s="17">
        <v>5000017</v>
      </c>
      <c r="C25" s="17" t="s">
        <v>312</v>
      </c>
      <c r="D25" s="17">
        <v>3033254</v>
      </c>
      <c r="E25" s="17" t="s">
        <v>279</v>
      </c>
      <c r="F25" s="17">
        <v>218</v>
      </c>
      <c r="G25" s="17" t="s">
        <v>297</v>
      </c>
      <c r="H25" s="17">
        <v>455</v>
      </c>
      <c r="I25" s="17" t="s">
        <v>216</v>
      </c>
      <c r="J25" s="17">
        <v>455</v>
      </c>
      <c r="K25" s="17" t="s">
        <v>356</v>
      </c>
      <c r="L25" s="59">
        <v>3.2855819999999998</v>
      </c>
      <c r="M25" s="60">
        <v>3.6100099999999995</v>
      </c>
      <c r="N25" s="61">
        <v>1.7907670508193405</v>
      </c>
      <c r="O25" s="60">
        <v>2225</v>
      </c>
      <c r="P25" s="61">
        <v>0</v>
      </c>
    </row>
    <row r="26" spans="1:16" ht="51" x14ac:dyDescent="0.25">
      <c r="A26" s="15"/>
      <c r="B26" s="17">
        <v>5000017</v>
      </c>
      <c r="C26" s="17" t="s">
        <v>312</v>
      </c>
      <c r="D26" s="17">
        <v>3033254</v>
      </c>
      <c r="E26" s="17" t="s">
        <v>279</v>
      </c>
      <c r="F26" s="17">
        <v>218</v>
      </c>
      <c r="G26" s="17" t="s">
        <v>297</v>
      </c>
      <c r="H26" s="17">
        <v>456</v>
      </c>
      <c r="I26" s="17" t="s">
        <v>217</v>
      </c>
      <c r="J26" s="17">
        <v>456</v>
      </c>
      <c r="K26" s="17" t="s">
        <v>357</v>
      </c>
      <c r="L26" s="59">
        <v>4.0858660000000002</v>
      </c>
      <c r="M26" s="60">
        <v>4.2935029999999994</v>
      </c>
      <c r="N26" s="61">
        <v>1.7925060550624039</v>
      </c>
      <c r="O26" s="60">
        <v>0</v>
      </c>
      <c r="P26" s="61">
        <v>0</v>
      </c>
    </row>
    <row r="27" spans="1:16" ht="51" x14ac:dyDescent="0.25">
      <c r="A27" s="15"/>
      <c r="B27" s="17">
        <v>5000017</v>
      </c>
      <c r="C27" s="17" t="s">
        <v>312</v>
      </c>
      <c r="D27" s="17">
        <v>3033254</v>
      </c>
      <c r="E27" s="17" t="s">
        <v>279</v>
      </c>
      <c r="F27" s="17">
        <v>218</v>
      </c>
      <c r="G27" s="17" t="s">
        <v>297</v>
      </c>
      <c r="H27" s="17">
        <v>457</v>
      </c>
      <c r="I27" s="17" t="s">
        <v>218</v>
      </c>
      <c r="J27" s="17">
        <v>457</v>
      </c>
      <c r="K27" s="17" t="s">
        <v>358</v>
      </c>
      <c r="L27" s="59">
        <v>11.688483000000002</v>
      </c>
      <c r="M27" s="60">
        <v>12.665063</v>
      </c>
      <c r="N27" s="61">
        <v>6.9331004928044422</v>
      </c>
      <c r="O27" s="60">
        <v>117702</v>
      </c>
      <c r="P27" s="61">
        <v>0</v>
      </c>
    </row>
    <row r="28" spans="1:16" ht="51" x14ac:dyDescent="0.25">
      <c r="A28" s="15"/>
      <c r="B28" s="17">
        <v>5000017</v>
      </c>
      <c r="C28" s="17" t="s">
        <v>312</v>
      </c>
      <c r="D28" s="17">
        <v>3033254</v>
      </c>
      <c r="E28" s="17" t="s">
        <v>279</v>
      </c>
      <c r="F28" s="17">
        <v>218</v>
      </c>
      <c r="G28" s="17" t="s">
        <v>297</v>
      </c>
      <c r="H28" s="17">
        <v>458</v>
      </c>
      <c r="I28" s="17" t="s">
        <v>219</v>
      </c>
      <c r="J28" s="17">
        <v>458</v>
      </c>
      <c r="K28" s="17" t="s">
        <v>359</v>
      </c>
      <c r="L28" s="59">
        <v>7.9134709999999995</v>
      </c>
      <c r="M28" s="60">
        <v>10.121355000000005</v>
      </c>
      <c r="N28" s="61">
        <v>5.3227338042397605</v>
      </c>
      <c r="O28" s="60">
        <v>17391</v>
      </c>
      <c r="P28" s="61">
        <v>0</v>
      </c>
    </row>
    <row r="29" spans="1:16" ht="51" x14ac:dyDescent="0.25">
      <c r="A29" s="15"/>
      <c r="B29" s="17">
        <v>5000017</v>
      </c>
      <c r="C29" s="17" t="s">
        <v>312</v>
      </c>
      <c r="D29" s="17">
        <v>3033254</v>
      </c>
      <c r="E29" s="17" t="s">
        <v>279</v>
      </c>
      <c r="F29" s="17">
        <v>218</v>
      </c>
      <c r="G29" s="17" t="s">
        <v>297</v>
      </c>
      <c r="H29" s="17">
        <v>459</v>
      </c>
      <c r="I29" s="17" t="s">
        <v>220</v>
      </c>
      <c r="J29" s="17">
        <v>459</v>
      </c>
      <c r="K29" s="17" t="s">
        <v>360</v>
      </c>
      <c r="L29" s="59">
        <v>2.7729949999999977</v>
      </c>
      <c r="M29" s="60">
        <v>2.8716899999999987</v>
      </c>
      <c r="N29" s="61">
        <v>1.53810001329839</v>
      </c>
      <c r="O29" s="60">
        <v>61096</v>
      </c>
      <c r="P29" s="61">
        <v>0</v>
      </c>
    </row>
    <row r="30" spans="1:16" ht="51" x14ac:dyDescent="0.25">
      <c r="A30" s="15"/>
      <c r="B30" s="17">
        <v>5000017</v>
      </c>
      <c r="C30" s="17" t="s">
        <v>312</v>
      </c>
      <c r="D30" s="17">
        <v>3033254</v>
      </c>
      <c r="E30" s="17" t="s">
        <v>279</v>
      </c>
      <c r="F30" s="17">
        <v>218</v>
      </c>
      <c r="G30" s="17" t="s">
        <v>297</v>
      </c>
      <c r="H30" s="17">
        <v>460</v>
      </c>
      <c r="I30" s="17" t="s">
        <v>221</v>
      </c>
      <c r="J30" s="17">
        <v>460</v>
      </c>
      <c r="K30" s="17" t="s">
        <v>361</v>
      </c>
      <c r="L30" s="59">
        <v>1.1025749999999999</v>
      </c>
      <c r="M30" s="60">
        <v>1.1025749999999999</v>
      </c>
      <c r="N30" s="61">
        <v>0.41193165088770911</v>
      </c>
      <c r="O30" s="60">
        <v>121519</v>
      </c>
      <c r="P30" s="61">
        <v>0</v>
      </c>
    </row>
    <row r="31" spans="1:16" ht="51" x14ac:dyDescent="0.25">
      <c r="A31" s="15"/>
      <c r="B31" s="17">
        <v>5000017</v>
      </c>
      <c r="C31" s="17" t="s">
        <v>312</v>
      </c>
      <c r="D31" s="17">
        <v>3033254</v>
      </c>
      <c r="E31" s="17" t="s">
        <v>279</v>
      </c>
      <c r="F31" s="17">
        <v>218</v>
      </c>
      <c r="G31" s="17" t="s">
        <v>297</v>
      </c>
      <c r="H31" s="17">
        <v>461</v>
      </c>
      <c r="I31" s="17" t="s">
        <v>222</v>
      </c>
      <c r="J31" s="17">
        <v>461</v>
      </c>
      <c r="K31" s="17" t="s">
        <v>362</v>
      </c>
      <c r="L31" s="59">
        <v>1.7968069999999996</v>
      </c>
      <c r="M31" s="60">
        <v>1.803407</v>
      </c>
      <c r="N31" s="61">
        <v>1.1587707055878127</v>
      </c>
      <c r="O31" s="60">
        <v>140866</v>
      </c>
      <c r="P31" s="61">
        <v>0</v>
      </c>
    </row>
    <row r="32" spans="1:16" ht="51" x14ac:dyDescent="0.25">
      <c r="A32" s="15"/>
      <c r="B32" s="17">
        <v>5000017</v>
      </c>
      <c r="C32" s="17" t="s">
        <v>312</v>
      </c>
      <c r="D32" s="17">
        <v>3033254</v>
      </c>
      <c r="E32" s="17" t="s">
        <v>279</v>
      </c>
      <c r="F32" s="17">
        <v>218</v>
      </c>
      <c r="G32" s="17" t="s">
        <v>297</v>
      </c>
      <c r="H32" s="17">
        <v>462</v>
      </c>
      <c r="I32" s="17" t="s">
        <v>223</v>
      </c>
      <c r="J32" s="17">
        <v>462</v>
      </c>
      <c r="K32" s="17" t="s">
        <v>363</v>
      </c>
      <c r="L32" s="59">
        <v>8.0811079999999986</v>
      </c>
      <c r="M32" s="60">
        <v>8.5173029999999965</v>
      </c>
      <c r="N32" s="61">
        <v>4.4931498225196265</v>
      </c>
      <c r="O32" s="60">
        <v>446950</v>
      </c>
      <c r="P32" s="61">
        <v>0</v>
      </c>
    </row>
    <row r="33" spans="1:16" ht="51" x14ac:dyDescent="0.25">
      <c r="A33" s="15"/>
      <c r="B33" s="17">
        <v>5000017</v>
      </c>
      <c r="C33" s="17" t="s">
        <v>312</v>
      </c>
      <c r="D33" s="17">
        <v>3033254</v>
      </c>
      <c r="E33" s="17" t="s">
        <v>279</v>
      </c>
      <c r="F33" s="17">
        <v>218</v>
      </c>
      <c r="G33" s="17" t="s">
        <v>297</v>
      </c>
      <c r="H33" s="17">
        <v>463</v>
      </c>
      <c r="I33" s="17" t="s">
        <v>224</v>
      </c>
      <c r="J33" s="17">
        <v>463</v>
      </c>
      <c r="K33" s="17" t="s">
        <v>364</v>
      </c>
      <c r="L33" s="59">
        <v>5.9646869999999979</v>
      </c>
      <c r="M33" s="60">
        <v>6.3404029999999967</v>
      </c>
      <c r="N33" s="61">
        <v>3.4186042183882819</v>
      </c>
      <c r="O33" s="60">
        <v>56250</v>
      </c>
      <c r="P33" s="61">
        <v>0</v>
      </c>
    </row>
    <row r="34" spans="1:16" ht="51" x14ac:dyDescent="0.25">
      <c r="A34" s="15"/>
      <c r="B34" s="17">
        <v>5000017</v>
      </c>
      <c r="C34" s="17" t="s">
        <v>312</v>
      </c>
      <c r="D34" s="17">
        <v>3033254</v>
      </c>
      <c r="E34" s="17" t="s">
        <v>279</v>
      </c>
      <c r="F34" s="17">
        <v>218</v>
      </c>
      <c r="G34" s="17" t="s">
        <v>297</v>
      </c>
      <c r="H34" s="17">
        <v>464</v>
      </c>
      <c r="I34" s="17" t="s">
        <v>225</v>
      </c>
      <c r="J34" s="17">
        <v>464</v>
      </c>
      <c r="K34" s="17" t="s">
        <v>365</v>
      </c>
      <c r="L34" s="59">
        <v>2.1014519999999992</v>
      </c>
      <c r="M34" s="60">
        <v>3.8903739999999996</v>
      </c>
      <c r="N34" s="61">
        <v>2.2702659833194048</v>
      </c>
      <c r="O34" s="60">
        <v>873493</v>
      </c>
      <c r="P34" s="61">
        <v>0</v>
      </c>
    </row>
    <row r="35" spans="1:16" ht="89.25" x14ac:dyDescent="0.25">
      <c r="A35" s="15"/>
      <c r="B35" s="17">
        <v>5000019</v>
      </c>
      <c r="C35" s="17" t="s">
        <v>314</v>
      </c>
      <c r="D35" s="17">
        <v>3033256</v>
      </c>
      <c r="E35" s="17" t="s">
        <v>281</v>
      </c>
      <c r="F35" s="17">
        <v>220</v>
      </c>
      <c r="G35" s="17" t="s">
        <v>299</v>
      </c>
      <c r="H35" s="17">
        <v>11</v>
      </c>
      <c r="I35" s="17" t="s">
        <v>106</v>
      </c>
      <c r="J35" s="17">
        <v>124</v>
      </c>
      <c r="K35" s="17" t="s">
        <v>337</v>
      </c>
      <c r="L35" s="59">
        <v>24.146391000000001</v>
      </c>
      <c r="M35" s="60">
        <v>24.146390999999998</v>
      </c>
      <c r="N35" s="61">
        <v>15.19764534663409</v>
      </c>
      <c r="O35" s="60">
        <v>0</v>
      </c>
      <c r="P35" s="61">
        <v>0</v>
      </c>
    </row>
    <row r="36" spans="1:16" ht="51" x14ac:dyDescent="0.25">
      <c r="A36" s="15"/>
      <c r="B36" s="17">
        <v>5000019</v>
      </c>
      <c r="C36" s="17" t="s">
        <v>314</v>
      </c>
      <c r="D36" s="17">
        <v>3033256</v>
      </c>
      <c r="E36" s="17" t="s">
        <v>281</v>
      </c>
      <c r="F36" s="17">
        <v>220</v>
      </c>
      <c r="G36" s="17" t="s">
        <v>299</v>
      </c>
      <c r="H36" s="17">
        <v>135</v>
      </c>
      <c r="I36" s="17" t="s">
        <v>139</v>
      </c>
      <c r="J36" s="17">
        <v>135</v>
      </c>
      <c r="K36" s="17" t="s">
        <v>339</v>
      </c>
      <c r="L36" s="59">
        <v>40.95521999999999</v>
      </c>
      <c r="M36" s="60">
        <v>40.955219999999997</v>
      </c>
      <c r="N36" s="61">
        <v>40.919306829571724</v>
      </c>
      <c r="O36" s="60">
        <v>0</v>
      </c>
      <c r="P36" s="61">
        <v>0</v>
      </c>
    </row>
    <row r="37" spans="1:16" ht="63.75" x14ac:dyDescent="0.25">
      <c r="A37" s="15"/>
      <c r="B37" s="17">
        <v>5000019</v>
      </c>
      <c r="C37" s="17" t="s">
        <v>314</v>
      </c>
      <c r="D37" s="17">
        <v>3033256</v>
      </c>
      <c r="E37" s="17" t="s">
        <v>281</v>
      </c>
      <c r="F37" s="17">
        <v>220</v>
      </c>
      <c r="G37" s="17" t="s">
        <v>299</v>
      </c>
      <c r="H37" s="17">
        <v>137</v>
      </c>
      <c r="I37" s="17" t="s">
        <v>141</v>
      </c>
      <c r="J37" s="17">
        <v>137</v>
      </c>
      <c r="K37" s="17" t="s">
        <v>340</v>
      </c>
      <c r="L37" s="59">
        <v>5.1444459999999985</v>
      </c>
      <c r="M37" s="60">
        <v>7.7917639999999961</v>
      </c>
      <c r="N37" s="61">
        <v>3.5508641392003746</v>
      </c>
      <c r="O37" s="60">
        <v>12600</v>
      </c>
      <c r="P37" s="61">
        <v>0</v>
      </c>
    </row>
    <row r="38" spans="1:16" ht="51" x14ac:dyDescent="0.25">
      <c r="A38" s="15"/>
      <c r="B38" s="17">
        <v>5000019</v>
      </c>
      <c r="C38" s="17" t="s">
        <v>314</v>
      </c>
      <c r="D38" s="17">
        <v>3033256</v>
      </c>
      <c r="E38" s="17" t="s">
        <v>281</v>
      </c>
      <c r="F38" s="17">
        <v>220</v>
      </c>
      <c r="G38" s="17" t="s">
        <v>299</v>
      </c>
      <c r="H38" s="17">
        <v>440</v>
      </c>
      <c r="I38" s="17" t="s">
        <v>201</v>
      </c>
      <c r="J38" s="17">
        <v>440</v>
      </c>
      <c r="K38" s="17" t="s">
        <v>341</v>
      </c>
      <c r="L38" s="59">
        <v>0.18234300000000001</v>
      </c>
      <c r="M38" s="60">
        <v>0.66355700000000029</v>
      </c>
      <c r="N38" s="61">
        <v>0.23630934038374107</v>
      </c>
      <c r="O38" s="60">
        <v>51298</v>
      </c>
      <c r="P38" s="61">
        <v>0</v>
      </c>
    </row>
    <row r="39" spans="1:16" ht="51" x14ac:dyDescent="0.25">
      <c r="A39" s="15"/>
      <c r="B39" s="17">
        <v>5000019</v>
      </c>
      <c r="C39" s="17" t="s">
        <v>314</v>
      </c>
      <c r="D39" s="17">
        <v>3033256</v>
      </c>
      <c r="E39" s="17" t="s">
        <v>281</v>
      </c>
      <c r="F39" s="17">
        <v>220</v>
      </c>
      <c r="G39" s="17" t="s">
        <v>299</v>
      </c>
      <c r="H39" s="17">
        <v>441</v>
      </c>
      <c r="I39" s="17" t="s">
        <v>202</v>
      </c>
      <c r="J39" s="17">
        <v>441</v>
      </c>
      <c r="K39" s="17" t="s">
        <v>342</v>
      </c>
      <c r="L39" s="59">
        <v>0.34874400000000005</v>
      </c>
      <c r="M39" s="60">
        <v>2.5852409999999986</v>
      </c>
      <c r="N39" s="61">
        <v>1.1666251052483858</v>
      </c>
      <c r="O39" s="60">
        <v>229924</v>
      </c>
      <c r="P39" s="61">
        <v>0</v>
      </c>
    </row>
    <row r="40" spans="1:16" ht="51" x14ac:dyDescent="0.25">
      <c r="A40" s="15"/>
      <c r="B40" s="17">
        <v>5000019</v>
      </c>
      <c r="C40" s="17" t="s">
        <v>314</v>
      </c>
      <c r="D40" s="17">
        <v>3033256</v>
      </c>
      <c r="E40" s="17" t="s">
        <v>281</v>
      </c>
      <c r="F40" s="17">
        <v>220</v>
      </c>
      <c r="G40" s="17" t="s">
        <v>299</v>
      </c>
      <c r="H40" s="17">
        <v>442</v>
      </c>
      <c r="I40" s="17" t="s">
        <v>203</v>
      </c>
      <c r="J40" s="17">
        <v>442</v>
      </c>
      <c r="K40" s="17" t="s">
        <v>343</v>
      </c>
      <c r="L40" s="59">
        <v>1.3254329999999996</v>
      </c>
      <c r="M40" s="60">
        <v>4.5578309999999957</v>
      </c>
      <c r="N40" s="61">
        <v>2.6934550169389695</v>
      </c>
      <c r="O40" s="60">
        <v>6864</v>
      </c>
      <c r="P40" s="61">
        <v>0</v>
      </c>
    </row>
    <row r="41" spans="1:16" ht="51" x14ac:dyDescent="0.25">
      <c r="A41" s="15"/>
      <c r="B41" s="17">
        <v>5000019</v>
      </c>
      <c r="C41" s="17" t="s">
        <v>314</v>
      </c>
      <c r="D41" s="17">
        <v>3033256</v>
      </c>
      <c r="E41" s="17" t="s">
        <v>281</v>
      </c>
      <c r="F41" s="17">
        <v>220</v>
      </c>
      <c r="G41" s="17" t="s">
        <v>299</v>
      </c>
      <c r="H41" s="17">
        <v>443</v>
      </c>
      <c r="I41" s="17" t="s">
        <v>204</v>
      </c>
      <c r="J41" s="17">
        <v>443</v>
      </c>
      <c r="K41" s="17" t="s">
        <v>344</v>
      </c>
      <c r="L41" s="59">
        <v>1.2608410000000001</v>
      </c>
      <c r="M41" s="60">
        <v>2.0401479999999999</v>
      </c>
      <c r="N41" s="61">
        <v>1.1887801628909074</v>
      </c>
      <c r="O41" s="60">
        <v>31785</v>
      </c>
      <c r="P41" s="61">
        <v>0</v>
      </c>
    </row>
    <row r="42" spans="1:16" ht="51" x14ac:dyDescent="0.25">
      <c r="A42" s="15"/>
      <c r="B42" s="17">
        <v>5000019</v>
      </c>
      <c r="C42" s="17" t="s">
        <v>314</v>
      </c>
      <c r="D42" s="17">
        <v>3033256</v>
      </c>
      <c r="E42" s="17" t="s">
        <v>281</v>
      </c>
      <c r="F42" s="17">
        <v>220</v>
      </c>
      <c r="G42" s="17" t="s">
        <v>299</v>
      </c>
      <c r="H42" s="17">
        <v>444</v>
      </c>
      <c r="I42" s="17" t="s">
        <v>205</v>
      </c>
      <c r="J42" s="17">
        <v>444</v>
      </c>
      <c r="K42" s="17" t="s">
        <v>345</v>
      </c>
      <c r="L42" s="59">
        <v>1.9463780000000002</v>
      </c>
      <c r="M42" s="60">
        <v>5.8386639999999987</v>
      </c>
      <c r="N42" s="61">
        <v>2.0676846073474735</v>
      </c>
      <c r="O42" s="60">
        <v>188647</v>
      </c>
      <c r="P42" s="61">
        <v>0</v>
      </c>
    </row>
    <row r="43" spans="1:16" ht="51" x14ac:dyDescent="0.25">
      <c r="A43" s="15"/>
      <c r="B43" s="17">
        <v>5000019</v>
      </c>
      <c r="C43" s="17" t="s">
        <v>314</v>
      </c>
      <c r="D43" s="17">
        <v>3033256</v>
      </c>
      <c r="E43" s="17" t="s">
        <v>281</v>
      </c>
      <c r="F43" s="17">
        <v>220</v>
      </c>
      <c r="G43" s="17" t="s">
        <v>299</v>
      </c>
      <c r="H43" s="17">
        <v>445</v>
      </c>
      <c r="I43" s="17" t="s">
        <v>206</v>
      </c>
      <c r="J43" s="17">
        <v>445</v>
      </c>
      <c r="K43" s="17" t="s">
        <v>346</v>
      </c>
      <c r="L43" s="59">
        <v>1.0814129999999997</v>
      </c>
      <c r="M43" s="60">
        <v>2.1261539999999992</v>
      </c>
      <c r="N43" s="61">
        <v>1.1972885707364185</v>
      </c>
      <c r="O43" s="60">
        <v>250601</v>
      </c>
      <c r="P43" s="61">
        <v>0</v>
      </c>
    </row>
    <row r="44" spans="1:16" ht="51" x14ac:dyDescent="0.25">
      <c r="A44" s="15"/>
      <c r="B44" s="17">
        <v>5000019</v>
      </c>
      <c r="C44" s="17" t="s">
        <v>314</v>
      </c>
      <c r="D44" s="17">
        <v>3033256</v>
      </c>
      <c r="E44" s="17" t="s">
        <v>281</v>
      </c>
      <c r="F44" s="17">
        <v>220</v>
      </c>
      <c r="G44" s="17" t="s">
        <v>299</v>
      </c>
      <c r="H44" s="17">
        <v>446</v>
      </c>
      <c r="I44" s="17" t="s">
        <v>207</v>
      </c>
      <c r="J44" s="17">
        <v>446</v>
      </c>
      <c r="K44" s="17" t="s">
        <v>347</v>
      </c>
      <c r="L44" s="59">
        <v>1.9242469999999996</v>
      </c>
      <c r="M44" s="60">
        <v>2.2508360000000001</v>
      </c>
      <c r="N44" s="61">
        <v>1.3912449156923685</v>
      </c>
      <c r="O44" s="60">
        <v>48308</v>
      </c>
      <c r="P44" s="61">
        <v>0</v>
      </c>
    </row>
    <row r="45" spans="1:16" ht="51" x14ac:dyDescent="0.25">
      <c r="A45" s="15"/>
      <c r="B45" s="17">
        <v>5000019</v>
      </c>
      <c r="C45" s="17" t="s">
        <v>314</v>
      </c>
      <c r="D45" s="17">
        <v>3033256</v>
      </c>
      <c r="E45" s="17" t="s">
        <v>281</v>
      </c>
      <c r="F45" s="17">
        <v>220</v>
      </c>
      <c r="G45" s="17" t="s">
        <v>299</v>
      </c>
      <c r="H45" s="17">
        <v>447</v>
      </c>
      <c r="I45" s="17" t="s">
        <v>208</v>
      </c>
      <c r="J45" s="17">
        <v>447</v>
      </c>
      <c r="K45" s="17" t="s">
        <v>348</v>
      </c>
      <c r="L45" s="59">
        <v>1.0890039999999999</v>
      </c>
      <c r="M45" s="60">
        <v>4.2112929999999968</v>
      </c>
      <c r="N45" s="61">
        <v>2.5775266411337725</v>
      </c>
      <c r="O45" s="60">
        <v>56007</v>
      </c>
      <c r="P45" s="61">
        <v>0</v>
      </c>
    </row>
    <row r="46" spans="1:16" ht="51" x14ac:dyDescent="0.25">
      <c r="A46" s="15"/>
      <c r="B46" s="17">
        <v>5000019</v>
      </c>
      <c r="C46" s="17" t="s">
        <v>314</v>
      </c>
      <c r="D46" s="17">
        <v>3033256</v>
      </c>
      <c r="E46" s="17" t="s">
        <v>281</v>
      </c>
      <c r="F46" s="17">
        <v>220</v>
      </c>
      <c r="G46" s="17" t="s">
        <v>299</v>
      </c>
      <c r="H46" s="17">
        <v>448</v>
      </c>
      <c r="I46" s="17" t="s">
        <v>209</v>
      </c>
      <c r="J46" s="17">
        <v>448</v>
      </c>
      <c r="K46" s="17" t="s">
        <v>349</v>
      </c>
      <c r="L46" s="59">
        <v>0.55230099999999993</v>
      </c>
      <c r="M46" s="60">
        <v>3.1388749999999996</v>
      </c>
      <c r="N46" s="61">
        <v>1.7609404263057513</v>
      </c>
      <c r="O46" s="60">
        <v>62940</v>
      </c>
      <c r="P46" s="61">
        <v>0</v>
      </c>
    </row>
    <row r="47" spans="1:16" ht="51" x14ac:dyDescent="0.25">
      <c r="A47" s="15"/>
      <c r="B47" s="17">
        <v>5000019</v>
      </c>
      <c r="C47" s="17" t="s">
        <v>314</v>
      </c>
      <c r="D47" s="17">
        <v>3033256</v>
      </c>
      <c r="E47" s="17" t="s">
        <v>281</v>
      </c>
      <c r="F47" s="17">
        <v>220</v>
      </c>
      <c r="G47" s="17" t="s">
        <v>299</v>
      </c>
      <c r="H47" s="17">
        <v>449</v>
      </c>
      <c r="I47" s="17" t="s">
        <v>210</v>
      </c>
      <c r="J47" s="17">
        <v>449</v>
      </c>
      <c r="K47" s="17" t="s">
        <v>350</v>
      </c>
      <c r="L47" s="59">
        <v>0.45443700000000004</v>
      </c>
      <c r="M47" s="60">
        <v>0.9166639999999997</v>
      </c>
      <c r="N47" s="61">
        <v>0.51569681885302998</v>
      </c>
      <c r="O47" s="60">
        <v>146999</v>
      </c>
      <c r="P47" s="61">
        <v>0</v>
      </c>
    </row>
    <row r="48" spans="1:16" ht="51" x14ac:dyDescent="0.25">
      <c r="A48" s="15"/>
      <c r="B48" s="17">
        <v>5000019</v>
      </c>
      <c r="C48" s="17" t="s">
        <v>314</v>
      </c>
      <c r="D48" s="17">
        <v>3033256</v>
      </c>
      <c r="E48" s="17" t="s">
        <v>281</v>
      </c>
      <c r="F48" s="17">
        <v>220</v>
      </c>
      <c r="G48" s="17" t="s">
        <v>299</v>
      </c>
      <c r="H48" s="17">
        <v>450</v>
      </c>
      <c r="I48" s="17" t="s">
        <v>211</v>
      </c>
      <c r="J48" s="17">
        <v>450</v>
      </c>
      <c r="K48" s="17" t="s">
        <v>351</v>
      </c>
      <c r="L48" s="59">
        <v>1.708507</v>
      </c>
      <c r="M48" s="60">
        <v>3.3031730000000006</v>
      </c>
      <c r="N48" s="61">
        <v>1.6092376663145842</v>
      </c>
      <c r="O48" s="60">
        <v>49378</v>
      </c>
      <c r="P48" s="61">
        <v>0</v>
      </c>
    </row>
    <row r="49" spans="1:16" ht="51" x14ac:dyDescent="0.25">
      <c r="A49" s="15"/>
      <c r="B49" s="17">
        <v>5000019</v>
      </c>
      <c r="C49" s="17" t="s">
        <v>314</v>
      </c>
      <c r="D49" s="17">
        <v>3033256</v>
      </c>
      <c r="E49" s="17" t="s">
        <v>281</v>
      </c>
      <c r="F49" s="17">
        <v>220</v>
      </c>
      <c r="G49" s="17" t="s">
        <v>299</v>
      </c>
      <c r="H49" s="17">
        <v>451</v>
      </c>
      <c r="I49" s="17" t="s">
        <v>212</v>
      </c>
      <c r="J49" s="17">
        <v>451</v>
      </c>
      <c r="K49" s="17" t="s">
        <v>352</v>
      </c>
      <c r="L49" s="59">
        <v>0.12641800000000003</v>
      </c>
      <c r="M49" s="60">
        <v>0.15433100000000002</v>
      </c>
      <c r="N49" s="61">
        <v>5.2063149180412438E-2</v>
      </c>
      <c r="O49" s="60">
        <v>73795</v>
      </c>
      <c r="P49" s="61">
        <v>0</v>
      </c>
    </row>
    <row r="50" spans="1:16" ht="51" x14ac:dyDescent="0.25">
      <c r="A50" s="15"/>
      <c r="B50" s="17">
        <v>5000019</v>
      </c>
      <c r="C50" s="17" t="s">
        <v>314</v>
      </c>
      <c r="D50" s="17">
        <v>3033256</v>
      </c>
      <c r="E50" s="17" t="s">
        <v>281</v>
      </c>
      <c r="F50" s="17">
        <v>220</v>
      </c>
      <c r="G50" s="17" t="s">
        <v>299</v>
      </c>
      <c r="H50" s="17">
        <v>452</v>
      </c>
      <c r="I50" s="17" t="s">
        <v>213</v>
      </c>
      <c r="J50" s="17">
        <v>452</v>
      </c>
      <c r="K50" s="17" t="s">
        <v>353</v>
      </c>
      <c r="L50" s="59">
        <v>1.3858970000000002</v>
      </c>
      <c r="M50" s="60">
        <v>2.0768119999999994</v>
      </c>
      <c r="N50" s="61">
        <v>1.2056774041848257</v>
      </c>
      <c r="O50" s="60">
        <v>0</v>
      </c>
      <c r="P50" s="61">
        <v>0</v>
      </c>
    </row>
    <row r="51" spans="1:16" ht="51" x14ac:dyDescent="0.25">
      <c r="A51" s="15"/>
      <c r="B51" s="17">
        <v>5000019</v>
      </c>
      <c r="C51" s="17" t="s">
        <v>314</v>
      </c>
      <c r="D51" s="17">
        <v>3033256</v>
      </c>
      <c r="E51" s="17" t="s">
        <v>281</v>
      </c>
      <c r="F51" s="17">
        <v>220</v>
      </c>
      <c r="G51" s="17" t="s">
        <v>299</v>
      </c>
      <c r="H51" s="17">
        <v>453</v>
      </c>
      <c r="I51" s="17" t="s">
        <v>214</v>
      </c>
      <c r="J51" s="17">
        <v>453</v>
      </c>
      <c r="K51" s="17" t="s">
        <v>354</v>
      </c>
      <c r="L51" s="59">
        <v>1.4487909999999997</v>
      </c>
      <c r="M51" s="60">
        <v>4.1304789999999993</v>
      </c>
      <c r="N51" s="61">
        <v>1.8860378882382065</v>
      </c>
      <c r="O51" s="60">
        <v>77286</v>
      </c>
      <c r="P51" s="61">
        <v>0</v>
      </c>
    </row>
    <row r="52" spans="1:16" ht="51" x14ac:dyDescent="0.25">
      <c r="A52" s="15"/>
      <c r="B52" s="17">
        <v>5000019</v>
      </c>
      <c r="C52" s="17" t="s">
        <v>314</v>
      </c>
      <c r="D52" s="17">
        <v>3033256</v>
      </c>
      <c r="E52" s="17" t="s">
        <v>281</v>
      </c>
      <c r="F52" s="17">
        <v>220</v>
      </c>
      <c r="G52" s="17" t="s">
        <v>299</v>
      </c>
      <c r="H52" s="17">
        <v>454</v>
      </c>
      <c r="I52" s="17" t="s">
        <v>215</v>
      </c>
      <c r="J52" s="17">
        <v>454</v>
      </c>
      <c r="K52" s="17" t="s">
        <v>355</v>
      </c>
      <c r="L52" s="59">
        <v>5.7955E-2</v>
      </c>
      <c r="M52" s="60">
        <v>0.17760999999999996</v>
      </c>
      <c r="N52" s="61">
        <v>9.7526307217776775E-2</v>
      </c>
      <c r="O52" s="60">
        <v>36839</v>
      </c>
      <c r="P52" s="61">
        <v>0</v>
      </c>
    </row>
    <row r="53" spans="1:16" ht="51" x14ac:dyDescent="0.25">
      <c r="A53" s="15"/>
      <c r="B53" s="17">
        <v>5000019</v>
      </c>
      <c r="C53" s="17" t="s">
        <v>314</v>
      </c>
      <c r="D53" s="17">
        <v>3033256</v>
      </c>
      <c r="E53" s="17" t="s">
        <v>281</v>
      </c>
      <c r="F53" s="17">
        <v>220</v>
      </c>
      <c r="G53" s="17" t="s">
        <v>299</v>
      </c>
      <c r="H53" s="17">
        <v>455</v>
      </c>
      <c r="I53" s="17" t="s">
        <v>216</v>
      </c>
      <c r="J53" s="17">
        <v>455</v>
      </c>
      <c r="K53" s="17" t="s">
        <v>356</v>
      </c>
      <c r="L53" s="59">
        <v>0.11049900000000001</v>
      </c>
      <c r="M53" s="60">
        <v>0.36261100000000002</v>
      </c>
      <c r="N53" s="61">
        <v>0.11653406210280082</v>
      </c>
      <c r="O53" s="60">
        <v>0</v>
      </c>
      <c r="P53" s="61">
        <v>0</v>
      </c>
    </row>
    <row r="54" spans="1:16" ht="51" x14ac:dyDescent="0.25">
      <c r="A54" s="15"/>
      <c r="B54" s="17">
        <v>5000019</v>
      </c>
      <c r="C54" s="17" t="s">
        <v>314</v>
      </c>
      <c r="D54" s="17">
        <v>3033256</v>
      </c>
      <c r="E54" s="17" t="s">
        <v>281</v>
      </c>
      <c r="F54" s="17">
        <v>220</v>
      </c>
      <c r="G54" s="17" t="s">
        <v>299</v>
      </c>
      <c r="H54" s="17">
        <v>456</v>
      </c>
      <c r="I54" s="17" t="s">
        <v>217</v>
      </c>
      <c r="J54" s="17">
        <v>456</v>
      </c>
      <c r="K54" s="17" t="s">
        <v>357</v>
      </c>
      <c r="L54" s="59">
        <v>0.17751500000000003</v>
      </c>
      <c r="M54" s="60">
        <v>0.5983989999999999</v>
      </c>
      <c r="N54" s="61">
        <v>0.28530272396164946</v>
      </c>
      <c r="O54" s="60">
        <v>0</v>
      </c>
      <c r="P54" s="61">
        <v>0</v>
      </c>
    </row>
    <row r="55" spans="1:16" ht="51" x14ac:dyDescent="0.25">
      <c r="A55" s="15"/>
      <c r="B55" s="17">
        <v>5000019</v>
      </c>
      <c r="C55" s="17" t="s">
        <v>314</v>
      </c>
      <c r="D55" s="17">
        <v>3033256</v>
      </c>
      <c r="E55" s="17" t="s">
        <v>281</v>
      </c>
      <c r="F55" s="17">
        <v>220</v>
      </c>
      <c r="G55" s="17" t="s">
        <v>299</v>
      </c>
      <c r="H55" s="17">
        <v>457</v>
      </c>
      <c r="I55" s="17" t="s">
        <v>218</v>
      </c>
      <c r="J55" s="17">
        <v>457</v>
      </c>
      <c r="K55" s="17" t="s">
        <v>358</v>
      </c>
      <c r="L55" s="59">
        <v>0.44359400000000004</v>
      </c>
      <c r="M55" s="60">
        <v>2.4878010000000006</v>
      </c>
      <c r="N55" s="61">
        <v>1.780085083693848</v>
      </c>
      <c r="O55" s="60">
        <v>18501</v>
      </c>
      <c r="P55" s="61">
        <v>0</v>
      </c>
    </row>
    <row r="56" spans="1:16" ht="51" x14ac:dyDescent="0.25">
      <c r="A56" s="15"/>
      <c r="B56" s="17">
        <v>5000019</v>
      </c>
      <c r="C56" s="17" t="s">
        <v>314</v>
      </c>
      <c r="D56" s="17">
        <v>3033256</v>
      </c>
      <c r="E56" s="17" t="s">
        <v>281</v>
      </c>
      <c r="F56" s="17">
        <v>220</v>
      </c>
      <c r="G56" s="17" t="s">
        <v>299</v>
      </c>
      <c r="H56" s="17">
        <v>458</v>
      </c>
      <c r="I56" s="17" t="s">
        <v>219</v>
      </c>
      <c r="J56" s="17">
        <v>458</v>
      </c>
      <c r="K56" s="17" t="s">
        <v>359</v>
      </c>
      <c r="L56" s="59">
        <v>1.000737</v>
      </c>
      <c r="M56" s="60">
        <v>2.9039769999999976</v>
      </c>
      <c r="N56" s="61">
        <v>1.2394516401182045</v>
      </c>
      <c r="O56" s="60">
        <v>8940</v>
      </c>
      <c r="P56" s="61">
        <v>0</v>
      </c>
    </row>
    <row r="57" spans="1:16" ht="51" x14ac:dyDescent="0.25">
      <c r="A57" s="15"/>
      <c r="B57" s="17">
        <v>5000019</v>
      </c>
      <c r="C57" s="17" t="s">
        <v>314</v>
      </c>
      <c r="D57" s="17">
        <v>3033256</v>
      </c>
      <c r="E57" s="17" t="s">
        <v>281</v>
      </c>
      <c r="F57" s="17">
        <v>220</v>
      </c>
      <c r="G57" s="17" t="s">
        <v>299</v>
      </c>
      <c r="H57" s="17">
        <v>459</v>
      </c>
      <c r="I57" s="17" t="s">
        <v>220</v>
      </c>
      <c r="J57" s="17">
        <v>459</v>
      </c>
      <c r="K57" s="17" t="s">
        <v>360</v>
      </c>
      <c r="L57" s="59">
        <v>0.60421499999999984</v>
      </c>
      <c r="M57" s="60">
        <v>4.2774120000000009</v>
      </c>
      <c r="N57" s="61">
        <v>1.8195419869507532</v>
      </c>
      <c r="O57" s="60">
        <v>77773</v>
      </c>
      <c r="P57" s="61">
        <v>0</v>
      </c>
    </row>
    <row r="58" spans="1:16" ht="51" x14ac:dyDescent="0.25">
      <c r="A58" s="15"/>
      <c r="B58" s="17">
        <v>5000019</v>
      </c>
      <c r="C58" s="17" t="s">
        <v>314</v>
      </c>
      <c r="D58" s="17">
        <v>3033256</v>
      </c>
      <c r="E58" s="17" t="s">
        <v>281</v>
      </c>
      <c r="F58" s="17">
        <v>220</v>
      </c>
      <c r="G58" s="17" t="s">
        <v>299</v>
      </c>
      <c r="H58" s="17">
        <v>460</v>
      </c>
      <c r="I58" s="17" t="s">
        <v>221</v>
      </c>
      <c r="J58" s="17">
        <v>460</v>
      </c>
      <c r="K58" s="17" t="s">
        <v>361</v>
      </c>
      <c r="L58" s="59">
        <v>6.94E-3</v>
      </c>
      <c r="M58" s="60">
        <v>0.38162200000000002</v>
      </c>
      <c r="N58" s="61">
        <v>0.11060603114310652</v>
      </c>
      <c r="O58" s="60">
        <v>38500</v>
      </c>
      <c r="P58" s="61">
        <v>0</v>
      </c>
    </row>
    <row r="59" spans="1:16" ht="51" x14ac:dyDescent="0.25">
      <c r="A59" s="15"/>
      <c r="B59" s="17">
        <v>5000019</v>
      </c>
      <c r="C59" s="17" t="s">
        <v>314</v>
      </c>
      <c r="D59" s="17">
        <v>3033256</v>
      </c>
      <c r="E59" s="17" t="s">
        <v>281</v>
      </c>
      <c r="F59" s="17">
        <v>220</v>
      </c>
      <c r="G59" s="17" t="s">
        <v>299</v>
      </c>
      <c r="H59" s="17">
        <v>461</v>
      </c>
      <c r="I59" s="17" t="s">
        <v>222</v>
      </c>
      <c r="J59" s="17">
        <v>461</v>
      </c>
      <c r="K59" s="17" t="s">
        <v>362</v>
      </c>
      <c r="L59" s="59">
        <v>2.1600000000000001E-2</v>
      </c>
      <c r="M59" s="60">
        <v>0.20354499999999998</v>
      </c>
      <c r="N59" s="61">
        <v>0.10868035156454425</v>
      </c>
      <c r="O59" s="60">
        <v>66860</v>
      </c>
      <c r="P59" s="61">
        <v>0</v>
      </c>
    </row>
    <row r="60" spans="1:16" ht="51" x14ac:dyDescent="0.25">
      <c r="A60" s="15"/>
      <c r="B60" s="17">
        <v>5000019</v>
      </c>
      <c r="C60" s="17" t="s">
        <v>314</v>
      </c>
      <c r="D60" s="17">
        <v>3033256</v>
      </c>
      <c r="E60" s="17" t="s">
        <v>281</v>
      </c>
      <c r="F60" s="17">
        <v>220</v>
      </c>
      <c r="G60" s="17" t="s">
        <v>299</v>
      </c>
      <c r="H60" s="17">
        <v>462</v>
      </c>
      <c r="I60" s="17" t="s">
        <v>223</v>
      </c>
      <c r="J60" s="17">
        <v>462</v>
      </c>
      <c r="K60" s="17" t="s">
        <v>363</v>
      </c>
      <c r="L60" s="59">
        <v>0.24210700000000004</v>
      </c>
      <c r="M60" s="60">
        <v>1.3538389999999996</v>
      </c>
      <c r="N60" s="61">
        <v>0.71075738283980172</v>
      </c>
      <c r="O60" s="60">
        <v>152502</v>
      </c>
      <c r="P60" s="61">
        <v>0</v>
      </c>
    </row>
    <row r="61" spans="1:16" ht="51" x14ac:dyDescent="0.25">
      <c r="A61" s="15"/>
      <c r="B61" s="17">
        <v>5000019</v>
      </c>
      <c r="C61" s="17" t="s">
        <v>314</v>
      </c>
      <c r="D61" s="17">
        <v>3033256</v>
      </c>
      <c r="E61" s="17" t="s">
        <v>281</v>
      </c>
      <c r="F61" s="17">
        <v>220</v>
      </c>
      <c r="G61" s="17" t="s">
        <v>299</v>
      </c>
      <c r="H61" s="17">
        <v>463</v>
      </c>
      <c r="I61" s="17" t="s">
        <v>224</v>
      </c>
      <c r="J61" s="17">
        <v>463</v>
      </c>
      <c r="K61" s="17" t="s">
        <v>364</v>
      </c>
      <c r="L61" s="59">
        <v>1.1484240000000001</v>
      </c>
      <c r="M61" s="60">
        <v>2.8818729999999979</v>
      </c>
      <c r="N61" s="61">
        <v>1.5160698500621947</v>
      </c>
      <c r="O61" s="60">
        <v>17950</v>
      </c>
      <c r="P61" s="61">
        <v>0</v>
      </c>
    </row>
    <row r="62" spans="1:16" ht="51" x14ac:dyDescent="0.25">
      <c r="A62" s="15"/>
      <c r="B62" s="17">
        <v>5000019</v>
      </c>
      <c r="C62" s="17" t="s">
        <v>314</v>
      </c>
      <c r="D62" s="17">
        <v>3033256</v>
      </c>
      <c r="E62" s="17" t="s">
        <v>281</v>
      </c>
      <c r="F62" s="17">
        <v>220</v>
      </c>
      <c r="G62" s="17" t="s">
        <v>299</v>
      </c>
      <c r="H62" s="17">
        <v>464</v>
      </c>
      <c r="I62" s="17" t="s">
        <v>225</v>
      </c>
      <c r="J62" s="17">
        <v>464</v>
      </c>
      <c r="K62" s="17" t="s">
        <v>365</v>
      </c>
      <c r="L62" s="59">
        <v>0.66221100000000011</v>
      </c>
      <c r="M62" s="60">
        <v>1.8128269999999997</v>
      </c>
      <c r="N62" s="61">
        <v>0.91664703402057057</v>
      </c>
      <c r="O62" s="60">
        <v>182055</v>
      </c>
      <c r="P62" s="61">
        <v>0</v>
      </c>
    </row>
    <row r="63" spans="1:16" ht="51" x14ac:dyDescent="0.25">
      <c r="A63" s="15"/>
      <c r="B63" s="17">
        <v>5004424</v>
      </c>
      <c r="C63" s="17" t="s">
        <v>309</v>
      </c>
      <c r="D63" s="17">
        <v>3000001</v>
      </c>
      <c r="E63" s="17" t="s">
        <v>271</v>
      </c>
      <c r="F63" s="17">
        <v>60</v>
      </c>
      <c r="G63" s="17" t="s">
        <v>318</v>
      </c>
      <c r="H63" s="17">
        <v>11</v>
      </c>
      <c r="I63" s="17" t="s">
        <v>106</v>
      </c>
      <c r="J63" s="17">
        <v>11</v>
      </c>
      <c r="K63" s="17" t="s">
        <v>336</v>
      </c>
      <c r="L63" s="59">
        <v>0</v>
      </c>
      <c r="M63" s="60">
        <v>0.23246700000000001</v>
      </c>
      <c r="N63" s="61">
        <v>0.10406810027780011</v>
      </c>
      <c r="O63" s="60">
        <v>16</v>
      </c>
      <c r="P63" s="61">
        <v>0</v>
      </c>
    </row>
    <row r="64" spans="1:16" ht="89.25" x14ac:dyDescent="0.25">
      <c r="A64" s="15"/>
      <c r="B64" s="17">
        <v>5004424</v>
      </c>
      <c r="C64" s="17" t="s">
        <v>309</v>
      </c>
      <c r="D64" s="17">
        <v>3000001</v>
      </c>
      <c r="E64" s="17" t="s">
        <v>271</v>
      </c>
      <c r="F64" s="17">
        <v>60</v>
      </c>
      <c r="G64" s="17" t="s">
        <v>318</v>
      </c>
      <c r="H64" s="17">
        <v>11</v>
      </c>
      <c r="I64" s="17" t="s">
        <v>106</v>
      </c>
      <c r="J64" s="17">
        <v>124</v>
      </c>
      <c r="K64" s="17" t="s">
        <v>337</v>
      </c>
      <c r="L64" s="59">
        <v>0</v>
      </c>
      <c r="M64" s="60">
        <v>0.06</v>
      </c>
      <c r="N64" s="61">
        <v>4.333920031785965E-2</v>
      </c>
      <c r="O64" s="60">
        <v>0</v>
      </c>
      <c r="P64" s="61">
        <v>0</v>
      </c>
    </row>
    <row r="65" spans="1:16" ht="51" x14ac:dyDescent="0.25">
      <c r="A65" s="15"/>
      <c r="B65" s="17">
        <v>5004424</v>
      </c>
      <c r="C65" s="17" t="s">
        <v>309</v>
      </c>
      <c r="D65" s="17">
        <v>3000001</v>
      </c>
      <c r="E65" s="17" t="s">
        <v>271</v>
      </c>
      <c r="F65" s="17">
        <v>60</v>
      </c>
      <c r="G65" s="17" t="s">
        <v>318</v>
      </c>
      <c r="H65" s="17">
        <v>131</v>
      </c>
      <c r="I65" s="17" t="s">
        <v>138</v>
      </c>
      <c r="J65" s="17">
        <v>131</v>
      </c>
      <c r="K65" s="17" t="s">
        <v>338</v>
      </c>
      <c r="L65" s="59">
        <v>3.2570669999999997</v>
      </c>
      <c r="M65" s="60">
        <v>3.430048999999999</v>
      </c>
      <c r="N65" s="61">
        <v>0.77921800696276478</v>
      </c>
      <c r="O65" s="60">
        <v>0</v>
      </c>
      <c r="P65" s="61">
        <v>0</v>
      </c>
    </row>
    <row r="66" spans="1:16" ht="63.75" x14ac:dyDescent="0.25">
      <c r="A66" s="15"/>
      <c r="B66" s="17">
        <v>5004424</v>
      </c>
      <c r="C66" s="17" t="s">
        <v>309</v>
      </c>
      <c r="D66" s="17">
        <v>3000001</v>
      </c>
      <c r="E66" s="17" t="s">
        <v>271</v>
      </c>
      <c r="F66" s="17">
        <v>60</v>
      </c>
      <c r="G66" s="17" t="s">
        <v>318</v>
      </c>
      <c r="H66" s="17">
        <v>137</v>
      </c>
      <c r="I66" s="17" t="s">
        <v>141</v>
      </c>
      <c r="J66" s="17">
        <v>137</v>
      </c>
      <c r="K66" s="17" t="s">
        <v>340</v>
      </c>
      <c r="L66" s="59">
        <v>1.1478609999999998</v>
      </c>
      <c r="M66" s="60">
        <v>0.92344899999999985</v>
      </c>
      <c r="N66" s="61">
        <v>0.31788601352309342</v>
      </c>
      <c r="O66" s="60">
        <v>27</v>
      </c>
      <c r="P66" s="61">
        <v>0</v>
      </c>
    </row>
    <row r="67" spans="1:16" ht="51" x14ac:dyDescent="0.25">
      <c r="A67" s="15"/>
      <c r="B67" s="17">
        <v>5004424</v>
      </c>
      <c r="C67" s="17" t="s">
        <v>309</v>
      </c>
      <c r="D67" s="17">
        <v>3000001</v>
      </c>
      <c r="E67" s="17" t="s">
        <v>271</v>
      </c>
      <c r="F67" s="17">
        <v>60</v>
      </c>
      <c r="G67" s="17" t="s">
        <v>318</v>
      </c>
      <c r="H67" s="17">
        <v>440</v>
      </c>
      <c r="I67" s="17" t="s">
        <v>201</v>
      </c>
      <c r="J67" s="17">
        <v>440</v>
      </c>
      <c r="K67" s="17" t="s">
        <v>341</v>
      </c>
      <c r="L67" s="59">
        <v>2.1694999999999999E-2</v>
      </c>
      <c r="M67" s="60">
        <v>2.9528000000000002E-2</v>
      </c>
      <c r="N67" s="61">
        <v>8.6670501623302698E-3</v>
      </c>
      <c r="O67" s="60">
        <v>18</v>
      </c>
      <c r="P67" s="61">
        <v>0</v>
      </c>
    </row>
    <row r="68" spans="1:16" ht="51" x14ac:dyDescent="0.25">
      <c r="A68" s="15"/>
      <c r="B68" s="17">
        <v>5004424</v>
      </c>
      <c r="C68" s="17" t="s">
        <v>309</v>
      </c>
      <c r="D68" s="17">
        <v>3000001</v>
      </c>
      <c r="E68" s="17" t="s">
        <v>271</v>
      </c>
      <c r="F68" s="17">
        <v>60</v>
      </c>
      <c r="G68" s="17" t="s">
        <v>318</v>
      </c>
      <c r="H68" s="17">
        <v>441</v>
      </c>
      <c r="I68" s="17" t="s">
        <v>202</v>
      </c>
      <c r="J68" s="17">
        <v>441</v>
      </c>
      <c r="K68" s="17" t="s">
        <v>342</v>
      </c>
      <c r="L68" s="59">
        <v>1.0979069999999995</v>
      </c>
      <c r="M68" s="60">
        <v>1.3730660000000001</v>
      </c>
      <c r="N68" s="61">
        <v>0.66443637763586594</v>
      </c>
      <c r="O68" s="60">
        <v>38</v>
      </c>
      <c r="P68" s="61">
        <v>0</v>
      </c>
    </row>
    <row r="69" spans="1:16" ht="51" x14ac:dyDescent="0.25">
      <c r="A69" s="15"/>
      <c r="B69" s="17">
        <v>5004424</v>
      </c>
      <c r="C69" s="17" t="s">
        <v>309</v>
      </c>
      <c r="D69" s="17">
        <v>3000001</v>
      </c>
      <c r="E69" s="17" t="s">
        <v>271</v>
      </c>
      <c r="F69" s="17">
        <v>60</v>
      </c>
      <c r="G69" s="17" t="s">
        <v>318</v>
      </c>
      <c r="H69" s="17">
        <v>442</v>
      </c>
      <c r="I69" s="17" t="s">
        <v>203</v>
      </c>
      <c r="J69" s="17">
        <v>442</v>
      </c>
      <c r="K69" s="17" t="s">
        <v>343</v>
      </c>
      <c r="L69" s="59">
        <v>0.92002200000000012</v>
      </c>
      <c r="M69" s="60">
        <v>1.1967539999999999</v>
      </c>
      <c r="N69" s="61">
        <v>0.48769926879322156</v>
      </c>
      <c r="O69" s="60">
        <v>0</v>
      </c>
      <c r="P69" s="61">
        <v>0</v>
      </c>
    </row>
    <row r="70" spans="1:16" ht="51" x14ac:dyDescent="0.25">
      <c r="A70" s="15"/>
      <c r="B70" s="17">
        <v>5004424</v>
      </c>
      <c r="C70" s="17" t="s">
        <v>309</v>
      </c>
      <c r="D70" s="17">
        <v>3000001</v>
      </c>
      <c r="E70" s="17" t="s">
        <v>271</v>
      </c>
      <c r="F70" s="17">
        <v>60</v>
      </c>
      <c r="G70" s="17" t="s">
        <v>318</v>
      </c>
      <c r="H70" s="17">
        <v>443</v>
      </c>
      <c r="I70" s="17" t="s">
        <v>204</v>
      </c>
      <c r="J70" s="17">
        <v>443</v>
      </c>
      <c r="K70" s="17" t="s">
        <v>344</v>
      </c>
      <c r="L70" s="59">
        <v>0.42245699999999997</v>
      </c>
      <c r="M70" s="60">
        <v>0.44567699999999993</v>
      </c>
      <c r="N70" s="61">
        <v>0.22254066575260367</v>
      </c>
      <c r="O70" s="60">
        <v>49</v>
      </c>
      <c r="P70" s="61">
        <v>0</v>
      </c>
    </row>
    <row r="71" spans="1:16" ht="51" x14ac:dyDescent="0.25">
      <c r="A71" s="15"/>
      <c r="B71" s="17">
        <v>5004424</v>
      </c>
      <c r="C71" s="17" t="s">
        <v>309</v>
      </c>
      <c r="D71" s="17">
        <v>3000001</v>
      </c>
      <c r="E71" s="17" t="s">
        <v>271</v>
      </c>
      <c r="F71" s="17">
        <v>60</v>
      </c>
      <c r="G71" s="17" t="s">
        <v>318</v>
      </c>
      <c r="H71" s="17">
        <v>444</v>
      </c>
      <c r="I71" s="17" t="s">
        <v>205</v>
      </c>
      <c r="J71" s="17">
        <v>444</v>
      </c>
      <c r="K71" s="17" t="s">
        <v>345</v>
      </c>
      <c r="L71" s="59">
        <v>0.358319</v>
      </c>
      <c r="M71" s="60">
        <v>0.40672700000000012</v>
      </c>
      <c r="N71" s="61">
        <v>0.20151907074614428</v>
      </c>
      <c r="O71" s="60">
        <v>225</v>
      </c>
      <c r="P71" s="61">
        <v>0</v>
      </c>
    </row>
    <row r="72" spans="1:16" ht="51" x14ac:dyDescent="0.25">
      <c r="A72" s="15"/>
      <c r="B72" s="17">
        <v>5004424</v>
      </c>
      <c r="C72" s="17" t="s">
        <v>309</v>
      </c>
      <c r="D72" s="17">
        <v>3000001</v>
      </c>
      <c r="E72" s="17" t="s">
        <v>271</v>
      </c>
      <c r="F72" s="17">
        <v>60</v>
      </c>
      <c r="G72" s="17" t="s">
        <v>318</v>
      </c>
      <c r="H72" s="17">
        <v>445</v>
      </c>
      <c r="I72" s="17" t="s">
        <v>206</v>
      </c>
      <c r="J72" s="17">
        <v>445</v>
      </c>
      <c r="K72" s="17" t="s">
        <v>346</v>
      </c>
      <c r="L72" s="59">
        <v>0.81853599999999982</v>
      </c>
      <c r="M72" s="60">
        <v>0.81927099999999986</v>
      </c>
      <c r="N72" s="61">
        <v>0.40163935716554988</v>
      </c>
      <c r="O72" s="60">
        <v>39</v>
      </c>
      <c r="P72" s="61">
        <v>0</v>
      </c>
    </row>
    <row r="73" spans="1:16" ht="51" x14ac:dyDescent="0.25">
      <c r="A73" s="15"/>
      <c r="B73" s="17">
        <v>5004424</v>
      </c>
      <c r="C73" s="17" t="s">
        <v>309</v>
      </c>
      <c r="D73" s="17">
        <v>3000001</v>
      </c>
      <c r="E73" s="17" t="s">
        <v>271</v>
      </c>
      <c r="F73" s="17">
        <v>60</v>
      </c>
      <c r="G73" s="17" t="s">
        <v>318</v>
      </c>
      <c r="H73" s="17">
        <v>446</v>
      </c>
      <c r="I73" s="17" t="s">
        <v>207</v>
      </c>
      <c r="J73" s="17">
        <v>446</v>
      </c>
      <c r="K73" s="17" t="s">
        <v>347</v>
      </c>
      <c r="L73" s="59">
        <v>0.3165329999999999</v>
      </c>
      <c r="M73" s="60">
        <v>0.31823899999999999</v>
      </c>
      <c r="N73" s="61">
        <v>0.17247501121346431</v>
      </c>
      <c r="O73" s="60">
        <v>49</v>
      </c>
      <c r="P73" s="61">
        <v>0</v>
      </c>
    </row>
    <row r="74" spans="1:16" ht="51" x14ac:dyDescent="0.25">
      <c r="A74" s="15"/>
      <c r="B74" s="17">
        <v>5004424</v>
      </c>
      <c r="C74" s="17" t="s">
        <v>309</v>
      </c>
      <c r="D74" s="17">
        <v>3000001</v>
      </c>
      <c r="E74" s="17" t="s">
        <v>271</v>
      </c>
      <c r="F74" s="17">
        <v>60</v>
      </c>
      <c r="G74" s="17" t="s">
        <v>318</v>
      </c>
      <c r="H74" s="17">
        <v>447</v>
      </c>
      <c r="I74" s="17" t="s">
        <v>208</v>
      </c>
      <c r="J74" s="17">
        <v>447</v>
      </c>
      <c r="K74" s="17" t="s">
        <v>348</v>
      </c>
      <c r="L74" s="59">
        <v>0.35386499999999999</v>
      </c>
      <c r="M74" s="60">
        <v>0.30906899999999998</v>
      </c>
      <c r="N74" s="61">
        <v>0.16284571879805299</v>
      </c>
      <c r="O74" s="60">
        <v>75</v>
      </c>
      <c r="P74" s="61">
        <v>0</v>
      </c>
    </row>
    <row r="75" spans="1:16" ht="51" x14ac:dyDescent="0.25">
      <c r="A75" s="15"/>
      <c r="B75" s="17">
        <v>5004424</v>
      </c>
      <c r="C75" s="17" t="s">
        <v>309</v>
      </c>
      <c r="D75" s="17">
        <v>3000001</v>
      </c>
      <c r="E75" s="17" t="s">
        <v>271</v>
      </c>
      <c r="F75" s="17">
        <v>60</v>
      </c>
      <c r="G75" s="17" t="s">
        <v>318</v>
      </c>
      <c r="H75" s="17">
        <v>448</v>
      </c>
      <c r="I75" s="17" t="s">
        <v>209</v>
      </c>
      <c r="J75" s="17">
        <v>448</v>
      </c>
      <c r="K75" s="17" t="s">
        <v>349</v>
      </c>
      <c r="L75" s="59">
        <v>0.18301499999999998</v>
      </c>
      <c r="M75" s="60">
        <v>0.21414999999999998</v>
      </c>
      <c r="N75" s="61">
        <v>7.7793858792574611E-2</v>
      </c>
      <c r="O75" s="60">
        <v>191</v>
      </c>
      <c r="P75" s="61">
        <v>0</v>
      </c>
    </row>
    <row r="76" spans="1:16" ht="51" x14ac:dyDescent="0.25">
      <c r="A76" s="15"/>
      <c r="B76" s="17">
        <v>5004424</v>
      </c>
      <c r="C76" s="17" t="s">
        <v>309</v>
      </c>
      <c r="D76" s="17">
        <v>3000001</v>
      </c>
      <c r="E76" s="17" t="s">
        <v>271</v>
      </c>
      <c r="F76" s="17">
        <v>60</v>
      </c>
      <c r="G76" s="17" t="s">
        <v>318</v>
      </c>
      <c r="H76" s="17">
        <v>449</v>
      </c>
      <c r="I76" s="17" t="s">
        <v>210</v>
      </c>
      <c r="J76" s="17">
        <v>449</v>
      </c>
      <c r="K76" s="17" t="s">
        <v>350</v>
      </c>
      <c r="L76" s="59">
        <v>0.41067000000000009</v>
      </c>
      <c r="M76" s="60">
        <v>0.44061200000000011</v>
      </c>
      <c r="N76" s="61">
        <v>0.20279855709668482</v>
      </c>
      <c r="O76" s="60">
        <v>300</v>
      </c>
      <c r="P76" s="61">
        <v>0</v>
      </c>
    </row>
    <row r="77" spans="1:16" ht="51" x14ac:dyDescent="0.25">
      <c r="A77" s="15"/>
      <c r="B77" s="17">
        <v>5004424</v>
      </c>
      <c r="C77" s="17" t="s">
        <v>309</v>
      </c>
      <c r="D77" s="17">
        <v>3000001</v>
      </c>
      <c r="E77" s="17" t="s">
        <v>271</v>
      </c>
      <c r="F77" s="17">
        <v>60</v>
      </c>
      <c r="G77" s="17" t="s">
        <v>318</v>
      </c>
      <c r="H77" s="17">
        <v>450</v>
      </c>
      <c r="I77" s="17" t="s">
        <v>211</v>
      </c>
      <c r="J77" s="17">
        <v>450</v>
      </c>
      <c r="K77" s="17" t="s">
        <v>351</v>
      </c>
      <c r="L77" s="59">
        <v>8.8585999999999998E-2</v>
      </c>
      <c r="M77" s="60">
        <v>0.103215</v>
      </c>
      <c r="N77" s="61">
        <v>4.6555209792131791E-2</v>
      </c>
      <c r="O77" s="60">
        <v>46</v>
      </c>
      <c r="P77" s="61">
        <v>0</v>
      </c>
    </row>
    <row r="78" spans="1:16" ht="51" x14ac:dyDescent="0.25">
      <c r="A78" s="15"/>
      <c r="B78" s="17">
        <v>5004424</v>
      </c>
      <c r="C78" s="17" t="s">
        <v>309</v>
      </c>
      <c r="D78" s="17">
        <v>3000001</v>
      </c>
      <c r="E78" s="17" t="s">
        <v>271</v>
      </c>
      <c r="F78" s="17">
        <v>60</v>
      </c>
      <c r="G78" s="17" t="s">
        <v>318</v>
      </c>
      <c r="H78" s="17">
        <v>452</v>
      </c>
      <c r="I78" s="17" t="s">
        <v>213</v>
      </c>
      <c r="J78" s="17">
        <v>452</v>
      </c>
      <c r="K78" s="17" t="s">
        <v>353</v>
      </c>
      <c r="L78" s="59">
        <v>0.36329800000000001</v>
      </c>
      <c r="M78" s="60">
        <v>0.38225800000000004</v>
      </c>
      <c r="N78" s="61">
        <v>0.23093994881492108</v>
      </c>
      <c r="O78" s="60">
        <v>0</v>
      </c>
      <c r="P78" s="61">
        <v>0</v>
      </c>
    </row>
    <row r="79" spans="1:16" ht="51" x14ac:dyDescent="0.25">
      <c r="A79" s="15"/>
      <c r="B79" s="17">
        <v>5004424</v>
      </c>
      <c r="C79" s="17" t="s">
        <v>309</v>
      </c>
      <c r="D79" s="17">
        <v>3000001</v>
      </c>
      <c r="E79" s="17" t="s">
        <v>271</v>
      </c>
      <c r="F79" s="17">
        <v>60</v>
      </c>
      <c r="G79" s="17" t="s">
        <v>318</v>
      </c>
      <c r="H79" s="17">
        <v>453</v>
      </c>
      <c r="I79" s="17" t="s">
        <v>214</v>
      </c>
      <c r="J79" s="17">
        <v>453</v>
      </c>
      <c r="K79" s="17" t="s">
        <v>354</v>
      </c>
      <c r="L79" s="59">
        <v>0.260689</v>
      </c>
      <c r="M79" s="60">
        <v>0.23626200000000003</v>
      </c>
      <c r="N79" s="61">
        <v>0.14371596670389408</v>
      </c>
      <c r="O79" s="60">
        <v>36</v>
      </c>
      <c r="P79" s="61">
        <v>0</v>
      </c>
    </row>
    <row r="80" spans="1:16" ht="51" x14ac:dyDescent="0.25">
      <c r="A80" s="15"/>
      <c r="B80" s="17">
        <v>5004424</v>
      </c>
      <c r="C80" s="17" t="s">
        <v>309</v>
      </c>
      <c r="D80" s="17">
        <v>3000001</v>
      </c>
      <c r="E80" s="17" t="s">
        <v>271</v>
      </c>
      <c r="F80" s="17">
        <v>60</v>
      </c>
      <c r="G80" s="17" t="s">
        <v>318</v>
      </c>
      <c r="H80" s="17">
        <v>454</v>
      </c>
      <c r="I80" s="17" t="s">
        <v>215</v>
      </c>
      <c r="J80" s="17">
        <v>454</v>
      </c>
      <c r="K80" s="17" t="s">
        <v>355</v>
      </c>
      <c r="L80" s="59">
        <v>0.10330700000000001</v>
      </c>
      <c r="M80" s="60">
        <v>0.10330700000000001</v>
      </c>
      <c r="N80" s="61">
        <v>4.6801789460005239E-2</v>
      </c>
      <c r="O80" s="60">
        <v>0</v>
      </c>
      <c r="P80" s="61">
        <v>0</v>
      </c>
    </row>
    <row r="81" spans="1:16" ht="51" x14ac:dyDescent="0.25">
      <c r="A81" s="15"/>
      <c r="B81" s="17">
        <v>5004424</v>
      </c>
      <c r="C81" s="17" t="s">
        <v>309</v>
      </c>
      <c r="D81" s="17">
        <v>3000001</v>
      </c>
      <c r="E81" s="17" t="s">
        <v>271</v>
      </c>
      <c r="F81" s="17">
        <v>60</v>
      </c>
      <c r="G81" s="17" t="s">
        <v>318</v>
      </c>
      <c r="H81" s="17">
        <v>455</v>
      </c>
      <c r="I81" s="17" t="s">
        <v>216</v>
      </c>
      <c r="J81" s="17">
        <v>455</v>
      </c>
      <c r="K81" s="17" t="s">
        <v>356</v>
      </c>
      <c r="L81" s="59">
        <v>1.4208999999999999E-2</v>
      </c>
      <c r="M81" s="60">
        <v>1.4225000000000002E-2</v>
      </c>
      <c r="N81" s="61">
        <v>3.9535300893476233E-3</v>
      </c>
      <c r="O81" s="60">
        <v>0</v>
      </c>
      <c r="P81" s="61">
        <v>0</v>
      </c>
    </row>
    <row r="82" spans="1:16" ht="51" x14ac:dyDescent="0.25">
      <c r="A82" s="15"/>
      <c r="B82" s="17">
        <v>5004424</v>
      </c>
      <c r="C82" s="17" t="s">
        <v>309</v>
      </c>
      <c r="D82" s="17">
        <v>3000001</v>
      </c>
      <c r="E82" s="17" t="s">
        <v>271</v>
      </c>
      <c r="F82" s="17">
        <v>60</v>
      </c>
      <c r="G82" s="17" t="s">
        <v>318</v>
      </c>
      <c r="H82" s="17">
        <v>457</v>
      </c>
      <c r="I82" s="17" t="s">
        <v>218</v>
      </c>
      <c r="J82" s="17">
        <v>457</v>
      </c>
      <c r="K82" s="17" t="s">
        <v>358</v>
      </c>
      <c r="L82" s="59">
        <v>8.3099999999999997E-3</v>
      </c>
      <c r="M82" s="60">
        <v>8.3099999999999997E-3</v>
      </c>
      <c r="N82" s="61">
        <v>6.9624999305233359E-3</v>
      </c>
      <c r="O82" s="60">
        <v>0</v>
      </c>
      <c r="P82" s="61">
        <v>0</v>
      </c>
    </row>
    <row r="83" spans="1:16" ht="51" x14ac:dyDescent="0.25">
      <c r="A83" s="15"/>
      <c r="B83" s="17">
        <v>5004424</v>
      </c>
      <c r="C83" s="17" t="s">
        <v>309</v>
      </c>
      <c r="D83" s="17">
        <v>3000001</v>
      </c>
      <c r="E83" s="17" t="s">
        <v>271</v>
      </c>
      <c r="F83" s="17">
        <v>60</v>
      </c>
      <c r="G83" s="17" t="s">
        <v>318</v>
      </c>
      <c r="H83" s="17">
        <v>458</v>
      </c>
      <c r="I83" s="17" t="s">
        <v>219</v>
      </c>
      <c r="J83" s="17">
        <v>458</v>
      </c>
      <c r="K83" s="17" t="s">
        <v>359</v>
      </c>
      <c r="L83" s="59">
        <v>0.63612100000000005</v>
      </c>
      <c r="M83" s="60">
        <v>0.66268100000000008</v>
      </c>
      <c r="N83" s="61">
        <v>0.31535485087806592</v>
      </c>
      <c r="O83" s="60">
        <v>150</v>
      </c>
      <c r="P83" s="61">
        <v>0</v>
      </c>
    </row>
    <row r="84" spans="1:16" ht="51" x14ac:dyDescent="0.25">
      <c r="A84" s="15"/>
      <c r="B84" s="17">
        <v>5004424</v>
      </c>
      <c r="C84" s="17" t="s">
        <v>309</v>
      </c>
      <c r="D84" s="17">
        <v>3000001</v>
      </c>
      <c r="E84" s="17" t="s">
        <v>271</v>
      </c>
      <c r="F84" s="17">
        <v>60</v>
      </c>
      <c r="G84" s="17" t="s">
        <v>318</v>
      </c>
      <c r="H84" s="17">
        <v>459</v>
      </c>
      <c r="I84" s="17" t="s">
        <v>220</v>
      </c>
      <c r="J84" s="17">
        <v>459</v>
      </c>
      <c r="K84" s="17" t="s">
        <v>360</v>
      </c>
      <c r="L84" s="59">
        <v>6.3E-3</v>
      </c>
      <c r="M84" s="60">
        <v>6.3E-3</v>
      </c>
      <c r="N84" s="61">
        <v>9.6600002143532038E-4</v>
      </c>
      <c r="O84" s="60">
        <v>0</v>
      </c>
      <c r="P84" s="61">
        <v>0</v>
      </c>
    </row>
    <row r="85" spans="1:16" ht="51" x14ac:dyDescent="0.25">
      <c r="A85" s="15"/>
      <c r="B85" s="17">
        <v>5004424</v>
      </c>
      <c r="C85" s="17" t="s">
        <v>309</v>
      </c>
      <c r="D85" s="17">
        <v>3000001</v>
      </c>
      <c r="E85" s="17" t="s">
        <v>271</v>
      </c>
      <c r="F85" s="17">
        <v>60</v>
      </c>
      <c r="G85" s="17" t="s">
        <v>318</v>
      </c>
      <c r="H85" s="17">
        <v>460</v>
      </c>
      <c r="I85" s="17" t="s">
        <v>221</v>
      </c>
      <c r="J85" s="17">
        <v>460</v>
      </c>
      <c r="K85" s="17" t="s">
        <v>361</v>
      </c>
      <c r="L85" s="59">
        <v>1.6244000000000001E-2</v>
      </c>
      <c r="M85" s="60">
        <v>6.7283000000000009E-2</v>
      </c>
      <c r="N85" s="61">
        <v>1.5159999493334908E-3</v>
      </c>
      <c r="O85" s="60">
        <v>54</v>
      </c>
      <c r="P85" s="61">
        <v>0</v>
      </c>
    </row>
    <row r="86" spans="1:16" ht="51" x14ac:dyDescent="0.25">
      <c r="A86" s="15"/>
      <c r="B86" s="17">
        <v>5004424</v>
      </c>
      <c r="C86" s="17" t="s">
        <v>309</v>
      </c>
      <c r="D86" s="17">
        <v>3000001</v>
      </c>
      <c r="E86" s="17" t="s">
        <v>271</v>
      </c>
      <c r="F86" s="17">
        <v>60</v>
      </c>
      <c r="G86" s="17" t="s">
        <v>318</v>
      </c>
      <c r="H86" s="17">
        <v>461</v>
      </c>
      <c r="I86" s="17" t="s">
        <v>222</v>
      </c>
      <c r="J86" s="17">
        <v>461</v>
      </c>
      <c r="K86" s="17" t="s">
        <v>362</v>
      </c>
      <c r="L86" s="59">
        <v>0.12463099999999999</v>
      </c>
      <c r="M86" s="60">
        <v>0.12463099999999999</v>
      </c>
      <c r="N86" s="61">
        <v>9.6579792676493526E-2</v>
      </c>
      <c r="O86" s="60">
        <v>1968</v>
      </c>
      <c r="P86" s="61">
        <v>0</v>
      </c>
    </row>
    <row r="87" spans="1:16" ht="51" x14ac:dyDescent="0.25">
      <c r="A87" s="15"/>
      <c r="B87" s="17">
        <v>5004424</v>
      </c>
      <c r="C87" s="17" t="s">
        <v>309</v>
      </c>
      <c r="D87" s="17">
        <v>3000001</v>
      </c>
      <c r="E87" s="17" t="s">
        <v>271</v>
      </c>
      <c r="F87" s="17">
        <v>60</v>
      </c>
      <c r="G87" s="17" t="s">
        <v>318</v>
      </c>
      <c r="H87" s="17">
        <v>462</v>
      </c>
      <c r="I87" s="17" t="s">
        <v>223</v>
      </c>
      <c r="J87" s="17">
        <v>462</v>
      </c>
      <c r="K87" s="17" t="s">
        <v>363</v>
      </c>
      <c r="L87" s="59">
        <v>1.7000000000000001E-3</v>
      </c>
      <c r="M87" s="60">
        <v>1.6999999999999999E-3</v>
      </c>
      <c r="N87" s="61">
        <v>1.500000013038516E-3</v>
      </c>
      <c r="O87" s="60">
        <v>26</v>
      </c>
      <c r="P87" s="61">
        <v>0</v>
      </c>
    </row>
    <row r="88" spans="1:16" ht="51" x14ac:dyDescent="0.25">
      <c r="A88" s="15"/>
      <c r="B88" s="17">
        <v>5004424</v>
      </c>
      <c r="C88" s="17" t="s">
        <v>309</v>
      </c>
      <c r="D88" s="17">
        <v>3000001</v>
      </c>
      <c r="E88" s="17" t="s">
        <v>271</v>
      </c>
      <c r="F88" s="17">
        <v>60</v>
      </c>
      <c r="G88" s="17" t="s">
        <v>318</v>
      </c>
      <c r="H88" s="17">
        <v>463</v>
      </c>
      <c r="I88" s="17" t="s">
        <v>224</v>
      </c>
      <c r="J88" s="17">
        <v>463</v>
      </c>
      <c r="K88" s="17" t="s">
        <v>364</v>
      </c>
      <c r="L88" s="59">
        <v>0.29398000000000002</v>
      </c>
      <c r="M88" s="60">
        <v>0.29458499999999999</v>
      </c>
      <c r="N88" s="61">
        <v>0.14306773797579808</v>
      </c>
      <c r="O88" s="60">
        <v>63</v>
      </c>
      <c r="P88" s="61">
        <v>0</v>
      </c>
    </row>
    <row r="89" spans="1:16" ht="51" x14ac:dyDescent="0.25">
      <c r="A89" s="15"/>
      <c r="B89" s="17">
        <v>5004424</v>
      </c>
      <c r="C89" s="17" t="s">
        <v>309</v>
      </c>
      <c r="D89" s="17">
        <v>3000001</v>
      </c>
      <c r="E89" s="17" t="s">
        <v>271</v>
      </c>
      <c r="F89" s="17">
        <v>60</v>
      </c>
      <c r="G89" s="17" t="s">
        <v>318</v>
      </c>
      <c r="H89" s="17">
        <v>464</v>
      </c>
      <c r="I89" s="17" t="s">
        <v>225</v>
      </c>
      <c r="J89" s="17">
        <v>464</v>
      </c>
      <c r="K89" s="17" t="s">
        <v>365</v>
      </c>
      <c r="L89" s="59">
        <v>4.446E-2</v>
      </c>
      <c r="M89" s="60">
        <v>4.446E-2</v>
      </c>
      <c r="N89" s="61">
        <v>1.3122830190695822E-2</v>
      </c>
      <c r="O89" s="60">
        <v>0</v>
      </c>
      <c r="P89" s="61">
        <v>0</v>
      </c>
    </row>
    <row r="90" spans="1:16" ht="51" x14ac:dyDescent="0.25">
      <c r="A90" s="15"/>
      <c r="B90" s="17">
        <v>5004428</v>
      </c>
      <c r="C90" s="17" t="s">
        <v>368</v>
      </c>
      <c r="D90" s="17">
        <v>3000609</v>
      </c>
      <c r="E90" s="17" t="s">
        <v>273</v>
      </c>
      <c r="F90" s="17">
        <v>223</v>
      </c>
      <c r="G90" s="17" t="s">
        <v>291</v>
      </c>
      <c r="H90" s="17">
        <v>11</v>
      </c>
      <c r="I90" s="17" t="s">
        <v>106</v>
      </c>
      <c r="J90" s="17">
        <v>11</v>
      </c>
      <c r="K90" s="17" t="s">
        <v>336</v>
      </c>
      <c r="L90" s="59">
        <v>2.172037</v>
      </c>
      <c r="M90" s="60">
        <v>3.0332789999999989</v>
      </c>
      <c r="N90" s="61">
        <v>1.0563446480518905</v>
      </c>
      <c r="O90" s="60">
        <v>145</v>
      </c>
      <c r="P90" s="61">
        <v>0</v>
      </c>
    </row>
    <row r="91" spans="1:16" ht="89.25" x14ac:dyDescent="0.25">
      <c r="A91" s="15"/>
      <c r="B91" s="17">
        <v>5004428</v>
      </c>
      <c r="C91" s="17" t="s">
        <v>368</v>
      </c>
      <c r="D91" s="17">
        <v>3000609</v>
      </c>
      <c r="E91" s="17" t="s">
        <v>273</v>
      </c>
      <c r="F91" s="17">
        <v>223</v>
      </c>
      <c r="G91" s="17" t="s">
        <v>291</v>
      </c>
      <c r="H91" s="17">
        <v>11</v>
      </c>
      <c r="I91" s="17" t="s">
        <v>106</v>
      </c>
      <c r="J91" s="17">
        <v>124</v>
      </c>
      <c r="K91" s="17" t="s">
        <v>337</v>
      </c>
      <c r="L91" s="59">
        <v>0.12130199999999999</v>
      </c>
      <c r="M91" s="60">
        <v>0.12130199999999999</v>
      </c>
      <c r="N91" s="61">
        <v>2.8679799288511276E-3</v>
      </c>
      <c r="O91" s="60">
        <v>0</v>
      </c>
      <c r="P91" s="61">
        <v>0</v>
      </c>
    </row>
    <row r="92" spans="1:16" ht="63.75" x14ac:dyDescent="0.25">
      <c r="A92" s="15"/>
      <c r="B92" s="17">
        <v>5004428</v>
      </c>
      <c r="C92" s="17" t="s">
        <v>368</v>
      </c>
      <c r="D92" s="17">
        <v>3000609</v>
      </c>
      <c r="E92" s="17" t="s">
        <v>273</v>
      </c>
      <c r="F92" s="17">
        <v>223</v>
      </c>
      <c r="G92" s="17" t="s">
        <v>291</v>
      </c>
      <c r="H92" s="17">
        <v>137</v>
      </c>
      <c r="I92" s="17" t="s">
        <v>141</v>
      </c>
      <c r="J92" s="17">
        <v>137</v>
      </c>
      <c r="K92" s="17" t="s">
        <v>340</v>
      </c>
      <c r="L92" s="59">
        <v>3.7528079999999977</v>
      </c>
      <c r="M92" s="60">
        <v>3.2804229999999985</v>
      </c>
      <c r="N92" s="61">
        <v>0.92812325659345163</v>
      </c>
      <c r="O92" s="60">
        <v>0</v>
      </c>
      <c r="P92" s="61">
        <v>0</v>
      </c>
    </row>
    <row r="93" spans="1:16" ht="51" x14ac:dyDescent="0.25">
      <c r="A93" s="15"/>
      <c r="B93" s="17">
        <v>5004428</v>
      </c>
      <c r="C93" s="17" t="s">
        <v>368</v>
      </c>
      <c r="D93" s="17">
        <v>3000609</v>
      </c>
      <c r="E93" s="17" t="s">
        <v>273</v>
      </c>
      <c r="F93" s="17">
        <v>223</v>
      </c>
      <c r="G93" s="17" t="s">
        <v>291</v>
      </c>
      <c r="H93" s="17">
        <v>440</v>
      </c>
      <c r="I93" s="17" t="s">
        <v>201</v>
      </c>
      <c r="J93" s="17">
        <v>440</v>
      </c>
      <c r="K93" s="17" t="s">
        <v>341</v>
      </c>
      <c r="L93" s="59">
        <v>0.18563699999999997</v>
      </c>
      <c r="M93" s="60">
        <v>0.38487900000000008</v>
      </c>
      <c r="N93" s="61">
        <v>8.7608720332355006E-2</v>
      </c>
      <c r="O93" s="60">
        <v>837</v>
      </c>
      <c r="P93" s="61">
        <v>0</v>
      </c>
    </row>
    <row r="94" spans="1:16" ht="51" x14ac:dyDescent="0.25">
      <c r="A94" s="15"/>
      <c r="B94" s="17">
        <v>5004428</v>
      </c>
      <c r="C94" s="17" t="s">
        <v>368</v>
      </c>
      <c r="D94" s="17">
        <v>3000609</v>
      </c>
      <c r="E94" s="17" t="s">
        <v>273</v>
      </c>
      <c r="F94" s="17">
        <v>223</v>
      </c>
      <c r="G94" s="17" t="s">
        <v>291</v>
      </c>
      <c r="H94" s="17">
        <v>441</v>
      </c>
      <c r="I94" s="17" t="s">
        <v>202</v>
      </c>
      <c r="J94" s="17">
        <v>441</v>
      </c>
      <c r="K94" s="17" t="s">
        <v>342</v>
      </c>
      <c r="L94" s="59">
        <v>0.87426499999999974</v>
      </c>
      <c r="M94" s="60">
        <v>0.92618900000000004</v>
      </c>
      <c r="N94" s="61">
        <v>0.4113557801611023</v>
      </c>
      <c r="O94" s="60">
        <v>0</v>
      </c>
      <c r="P94" s="61">
        <v>0</v>
      </c>
    </row>
    <row r="95" spans="1:16" ht="51" x14ac:dyDescent="0.25">
      <c r="A95" s="15"/>
      <c r="B95" s="17">
        <v>5004428</v>
      </c>
      <c r="C95" s="17" t="s">
        <v>368</v>
      </c>
      <c r="D95" s="17">
        <v>3000609</v>
      </c>
      <c r="E95" s="17" t="s">
        <v>273</v>
      </c>
      <c r="F95" s="17">
        <v>223</v>
      </c>
      <c r="G95" s="17" t="s">
        <v>291</v>
      </c>
      <c r="H95" s="17">
        <v>442</v>
      </c>
      <c r="I95" s="17" t="s">
        <v>203</v>
      </c>
      <c r="J95" s="17">
        <v>442</v>
      </c>
      <c r="K95" s="17" t="s">
        <v>343</v>
      </c>
      <c r="L95" s="59">
        <v>1.0221399999999998</v>
      </c>
      <c r="M95" s="60">
        <v>0.94310999999999967</v>
      </c>
      <c r="N95" s="61">
        <v>0.51804096095293062</v>
      </c>
      <c r="O95" s="60">
        <v>96</v>
      </c>
      <c r="P95" s="61">
        <v>0</v>
      </c>
    </row>
    <row r="96" spans="1:16" ht="51" x14ac:dyDescent="0.25">
      <c r="A96" s="15"/>
      <c r="B96" s="17">
        <v>5004428</v>
      </c>
      <c r="C96" s="17" t="s">
        <v>368</v>
      </c>
      <c r="D96" s="17">
        <v>3000609</v>
      </c>
      <c r="E96" s="17" t="s">
        <v>273</v>
      </c>
      <c r="F96" s="17">
        <v>223</v>
      </c>
      <c r="G96" s="17" t="s">
        <v>291</v>
      </c>
      <c r="H96" s="17">
        <v>443</v>
      </c>
      <c r="I96" s="17" t="s">
        <v>204</v>
      </c>
      <c r="J96" s="17">
        <v>443</v>
      </c>
      <c r="K96" s="17" t="s">
        <v>344</v>
      </c>
      <c r="L96" s="59">
        <v>0.82899999999999996</v>
      </c>
      <c r="M96" s="60">
        <v>0.90536699999999981</v>
      </c>
      <c r="N96" s="61">
        <v>0.43144137757190038</v>
      </c>
      <c r="O96" s="60">
        <v>5</v>
      </c>
      <c r="P96" s="61">
        <v>0</v>
      </c>
    </row>
    <row r="97" spans="1:16" ht="51" x14ac:dyDescent="0.25">
      <c r="A97" s="15"/>
      <c r="B97" s="17">
        <v>5004428</v>
      </c>
      <c r="C97" s="17" t="s">
        <v>368</v>
      </c>
      <c r="D97" s="17">
        <v>3000609</v>
      </c>
      <c r="E97" s="17" t="s">
        <v>273</v>
      </c>
      <c r="F97" s="17">
        <v>223</v>
      </c>
      <c r="G97" s="17" t="s">
        <v>291</v>
      </c>
      <c r="H97" s="17">
        <v>444</v>
      </c>
      <c r="I97" s="17" t="s">
        <v>205</v>
      </c>
      <c r="J97" s="17">
        <v>444</v>
      </c>
      <c r="K97" s="17" t="s">
        <v>345</v>
      </c>
      <c r="L97" s="59">
        <v>2.0676409999999992</v>
      </c>
      <c r="M97" s="60">
        <v>2.5657539999999979</v>
      </c>
      <c r="N97" s="61">
        <v>1.3180525643401779</v>
      </c>
      <c r="O97" s="60">
        <v>13582</v>
      </c>
      <c r="P97" s="61">
        <v>0</v>
      </c>
    </row>
    <row r="98" spans="1:16" ht="51" x14ac:dyDescent="0.25">
      <c r="A98" s="15"/>
      <c r="B98" s="17">
        <v>5004428</v>
      </c>
      <c r="C98" s="17" t="s">
        <v>368</v>
      </c>
      <c r="D98" s="17">
        <v>3000609</v>
      </c>
      <c r="E98" s="17" t="s">
        <v>273</v>
      </c>
      <c r="F98" s="17">
        <v>223</v>
      </c>
      <c r="G98" s="17" t="s">
        <v>291</v>
      </c>
      <c r="H98" s="17">
        <v>445</v>
      </c>
      <c r="I98" s="17" t="s">
        <v>206</v>
      </c>
      <c r="J98" s="17">
        <v>445</v>
      </c>
      <c r="K98" s="17" t="s">
        <v>346</v>
      </c>
      <c r="L98" s="59">
        <v>1.5044079999999993</v>
      </c>
      <c r="M98" s="60">
        <v>1.8898969999999995</v>
      </c>
      <c r="N98" s="61">
        <v>0.81272153521422297</v>
      </c>
      <c r="O98" s="60">
        <v>6797</v>
      </c>
      <c r="P98" s="61">
        <v>0</v>
      </c>
    </row>
    <row r="99" spans="1:16" ht="51" x14ac:dyDescent="0.25">
      <c r="A99" s="15"/>
      <c r="B99" s="17">
        <v>5004428</v>
      </c>
      <c r="C99" s="17" t="s">
        <v>368</v>
      </c>
      <c r="D99" s="17">
        <v>3000609</v>
      </c>
      <c r="E99" s="17" t="s">
        <v>273</v>
      </c>
      <c r="F99" s="17">
        <v>223</v>
      </c>
      <c r="G99" s="17" t="s">
        <v>291</v>
      </c>
      <c r="H99" s="17">
        <v>446</v>
      </c>
      <c r="I99" s="17" t="s">
        <v>207</v>
      </c>
      <c r="J99" s="17">
        <v>446</v>
      </c>
      <c r="K99" s="17" t="s">
        <v>347</v>
      </c>
      <c r="L99" s="59">
        <v>1.7038400000000002</v>
      </c>
      <c r="M99" s="60">
        <v>1.7209400000000004</v>
      </c>
      <c r="N99" s="61">
        <v>0.9876954027422471</v>
      </c>
      <c r="O99" s="60">
        <v>2790</v>
      </c>
      <c r="P99" s="61">
        <v>0</v>
      </c>
    </row>
    <row r="100" spans="1:16" ht="51" x14ac:dyDescent="0.25">
      <c r="A100" s="15"/>
      <c r="B100" s="17">
        <v>5004428</v>
      </c>
      <c r="C100" s="17" t="s">
        <v>368</v>
      </c>
      <c r="D100" s="17">
        <v>3000609</v>
      </c>
      <c r="E100" s="17" t="s">
        <v>273</v>
      </c>
      <c r="F100" s="17">
        <v>223</v>
      </c>
      <c r="G100" s="17" t="s">
        <v>291</v>
      </c>
      <c r="H100" s="17">
        <v>447</v>
      </c>
      <c r="I100" s="17" t="s">
        <v>208</v>
      </c>
      <c r="J100" s="17">
        <v>447</v>
      </c>
      <c r="K100" s="17" t="s">
        <v>348</v>
      </c>
      <c r="L100" s="59">
        <v>0.27631400000000006</v>
      </c>
      <c r="M100" s="60">
        <v>0.36513100000000015</v>
      </c>
      <c r="N100" s="61">
        <v>0.14221505996829364</v>
      </c>
      <c r="O100" s="60">
        <v>527</v>
      </c>
      <c r="P100" s="61">
        <v>0</v>
      </c>
    </row>
    <row r="101" spans="1:16" ht="51" x14ac:dyDescent="0.25">
      <c r="A101" s="15"/>
      <c r="B101" s="17">
        <v>5004428</v>
      </c>
      <c r="C101" s="17" t="s">
        <v>368</v>
      </c>
      <c r="D101" s="17">
        <v>3000609</v>
      </c>
      <c r="E101" s="17" t="s">
        <v>273</v>
      </c>
      <c r="F101" s="17">
        <v>223</v>
      </c>
      <c r="G101" s="17" t="s">
        <v>291</v>
      </c>
      <c r="H101" s="17">
        <v>448</v>
      </c>
      <c r="I101" s="17" t="s">
        <v>209</v>
      </c>
      <c r="J101" s="17">
        <v>448</v>
      </c>
      <c r="K101" s="17" t="s">
        <v>349</v>
      </c>
      <c r="L101" s="59">
        <v>0.37331700000000007</v>
      </c>
      <c r="M101" s="60">
        <v>0.42157299999999998</v>
      </c>
      <c r="N101" s="61">
        <v>0.16091438668081537</v>
      </c>
      <c r="O101" s="60">
        <v>6000</v>
      </c>
      <c r="P101" s="61">
        <v>0</v>
      </c>
    </row>
    <row r="102" spans="1:16" ht="51" x14ac:dyDescent="0.25">
      <c r="A102" s="15"/>
      <c r="B102" s="17">
        <v>5004428</v>
      </c>
      <c r="C102" s="17" t="s">
        <v>368</v>
      </c>
      <c r="D102" s="17">
        <v>3000609</v>
      </c>
      <c r="E102" s="17" t="s">
        <v>273</v>
      </c>
      <c r="F102" s="17">
        <v>223</v>
      </c>
      <c r="G102" s="17" t="s">
        <v>291</v>
      </c>
      <c r="H102" s="17">
        <v>449</v>
      </c>
      <c r="I102" s="17" t="s">
        <v>210</v>
      </c>
      <c r="J102" s="17">
        <v>449</v>
      </c>
      <c r="K102" s="17" t="s">
        <v>350</v>
      </c>
      <c r="L102" s="59">
        <v>0.80114799999999975</v>
      </c>
      <c r="M102" s="60">
        <v>0.80493999999999954</v>
      </c>
      <c r="N102" s="61">
        <v>0.27842005210823118</v>
      </c>
      <c r="O102" s="60">
        <v>253</v>
      </c>
      <c r="P102" s="61">
        <v>0</v>
      </c>
    </row>
    <row r="103" spans="1:16" ht="51" x14ac:dyDescent="0.25">
      <c r="A103" s="15"/>
      <c r="B103" s="17">
        <v>5004428</v>
      </c>
      <c r="C103" s="17" t="s">
        <v>368</v>
      </c>
      <c r="D103" s="17">
        <v>3000609</v>
      </c>
      <c r="E103" s="17" t="s">
        <v>273</v>
      </c>
      <c r="F103" s="17">
        <v>223</v>
      </c>
      <c r="G103" s="17" t="s">
        <v>291</v>
      </c>
      <c r="H103" s="17">
        <v>450</v>
      </c>
      <c r="I103" s="17" t="s">
        <v>211</v>
      </c>
      <c r="J103" s="17">
        <v>450</v>
      </c>
      <c r="K103" s="17" t="s">
        <v>351</v>
      </c>
      <c r="L103" s="59">
        <v>2.0083029999999993</v>
      </c>
      <c r="M103" s="60">
        <v>2.1574109999999997</v>
      </c>
      <c r="N103" s="61">
        <v>1.0736000382312341</v>
      </c>
      <c r="O103" s="60">
        <v>1536</v>
      </c>
      <c r="P103" s="61">
        <v>0</v>
      </c>
    </row>
    <row r="104" spans="1:16" ht="51" x14ac:dyDescent="0.25">
      <c r="A104" s="15"/>
      <c r="B104" s="17">
        <v>5004428</v>
      </c>
      <c r="C104" s="17" t="s">
        <v>368</v>
      </c>
      <c r="D104" s="17">
        <v>3000609</v>
      </c>
      <c r="E104" s="17" t="s">
        <v>273</v>
      </c>
      <c r="F104" s="17">
        <v>223</v>
      </c>
      <c r="G104" s="17" t="s">
        <v>291</v>
      </c>
      <c r="H104" s="17">
        <v>451</v>
      </c>
      <c r="I104" s="17" t="s">
        <v>212</v>
      </c>
      <c r="J104" s="17">
        <v>451</v>
      </c>
      <c r="K104" s="17" t="s">
        <v>352</v>
      </c>
      <c r="L104" s="59">
        <v>3.4462189999999966</v>
      </c>
      <c r="M104" s="60">
        <v>3.864742999999998</v>
      </c>
      <c r="N104" s="61">
        <v>1.8128861951245199</v>
      </c>
      <c r="O104" s="60">
        <v>2195</v>
      </c>
      <c r="P104" s="61">
        <v>0</v>
      </c>
    </row>
    <row r="105" spans="1:16" ht="51" x14ac:dyDescent="0.25">
      <c r="A105" s="15"/>
      <c r="B105" s="17">
        <v>5004428</v>
      </c>
      <c r="C105" s="17" t="s">
        <v>368</v>
      </c>
      <c r="D105" s="17">
        <v>3000609</v>
      </c>
      <c r="E105" s="17" t="s">
        <v>273</v>
      </c>
      <c r="F105" s="17">
        <v>223</v>
      </c>
      <c r="G105" s="17" t="s">
        <v>291</v>
      </c>
      <c r="H105" s="17">
        <v>452</v>
      </c>
      <c r="I105" s="17" t="s">
        <v>213</v>
      </c>
      <c r="J105" s="17">
        <v>452</v>
      </c>
      <c r="K105" s="17" t="s">
        <v>353</v>
      </c>
      <c r="L105" s="59">
        <v>0.81581999999999999</v>
      </c>
      <c r="M105" s="60">
        <v>0.83477999999999997</v>
      </c>
      <c r="N105" s="61">
        <v>0.5823495383374393</v>
      </c>
      <c r="O105" s="60">
        <v>0</v>
      </c>
      <c r="P105" s="61">
        <v>0</v>
      </c>
    </row>
    <row r="106" spans="1:16" ht="51" x14ac:dyDescent="0.25">
      <c r="A106" s="15"/>
      <c r="B106" s="17">
        <v>5004428</v>
      </c>
      <c r="C106" s="17" t="s">
        <v>368</v>
      </c>
      <c r="D106" s="17">
        <v>3000609</v>
      </c>
      <c r="E106" s="17" t="s">
        <v>273</v>
      </c>
      <c r="F106" s="17">
        <v>223</v>
      </c>
      <c r="G106" s="17" t="s">
        <v>291</v>
      </c>
      <c r="H106" s="17">
        <v>453</v>
      </c>
      <c r="I106" s="17" t="s">
        <v>214</v>
      </c>
      <c r="J106" s="17">
        <v>453</v>
      </c>
      <c r="K106" s="17" t="s">
        <v>354</v>
      </c>
      <c r="L106" s="59">
        <v>0.68909899999999991</v>
      </c>
      <c r="M106" s="60">
        <v>0.52113799999999999</v>
      </c>
      <c r="N106" s="61">
        <v>0.29675947272335179</v>
      </c>
      <c r="O106" s="60">
        <v>432</v>
      </c>
      <c r="P106" s="61">
        <v>0</v>
      </c>
    </row>
    <row r="107" spans="1:16" ht="51" x14ac:dyDescent="0.25">
      <c r="A107" s="15"/>
      <c r="B107" s="17">
        <v>5004428</v>
      </c>
      <c r="C107" s="17" t="s">
        <v>368</v>
      </c>
      <c r="D107" s="17">
        <v>3000609</v>
      </c>
      <c r="E107" s="17" t="s">
        <v>273</v>
      </c>
      <c r="F107" s="17">
        <v>223</v>
      </c>
      <c r="G107" s="17" t="s">
        <v>291</v>
      </c>
      <c r="H107" s="17">
        <v>454</v>
      </c>
      <c r="I107" s="17" t="s">
        <v>215</v>
      </c>
      <c r="J107" s="17">
        <v>454</v>
      </c>
      <c r="K107" s="17" t="s">
        <v>355</v>
      </c>
      <c r="L107" s="59">
        <v>0.226022</v>
      </c>
      <c r="M107" s="60">
        <v>0.226022</v>
      </c>
      <c r="N107" s="61">
        <v>8.3209817785245832E-2</v>
      </c>
      <c r="O107" s="60">
        <v>1139</v>
      </c>
      <c r="P107" s="61">
        <v>0</v>
      </c>
    </row>
    <row r="108" spans="1:16" ht="51" x14ac:dyDescent="0.25">
      <c r="A108" s="15"/>
      <c r="B108" s="17">
        <v>5004428</v>
      </c>
      <c r="C108" s="17" t="s">
        <v>368</v>
      </c>
      <c r="D108" s="17">
        <v>3000609</v>
      </c>
      <c r="E108" s="17" t="s">
        <v>273</v>
      </c>
      <c r="F108" s="17">
        <v>223</v>
      </c>
      <c r="G108" s="17" t="s">
        <v>291</v>
      </c>
      <c r="H108" s="17">
        <v>455</v>
      </c>
      <c r="I108" s="17" t="s">
        <v>216</v>
      </c>
      <c r="J108" s="17">
        <v>455</v>
      </c>
      <c r="K108" s="17" t="s">
        <v>356</v>
      </c>
      <c r="L108" s="59">
        <v>9.4294000000000003E-2</v>
      </c>
      <c r="M108" s="60">
        <v>9.705900000000002E-2</v>
      </c>
      <c r="N108" s="61">
        <v>4.7361549630295485E-2</v>
      </c>
      <c r="O108" s="60">
        <v>0</v>
      </c>
      <c r="P108" s="61">
        <v>0</v>
      </c>
    </row>
    <row r="109" spans="1:16" ht="51" x14ac:dyDescent="0.25">
      <c r="A109" s="15"/>
      <c r="B109" s="17">
        <v>5004428</v>
      </c>
      <c r="C109" s="17" t="s">
        <v>368</v>
      </c>
      <c r="D109" s="17">
        <v>3000609</v>
      </c>
      <c r="E109" s="17" t="s">
        <v>273</v>
      </c>
      <c r="F109" s="17">
        <v>223</v>
      </c>
      <c r="G109" s="17" t="s">
        <v>291</v>
      </c>
      <c r="H109" s="17">
        <v>456</v>
      </c>
      <c r="I109" s="17" t="s">
        <v>217</v>
      </c>
      <c r="J109" s="17">
        <v>456</v>
      </c>
      <c r="K109" s="17" t="s">
        <v>357</v>
      </c>
      <c r="L109" s="59">
        <v>0.27576200000000001</v>
      </c>
      <c r="M109" s="60">
        <v>0.33376199999999995</v>
      </c>
      <c r="N109" s="61">
        <v>9.4182300977990963E-2</v>
      </c>
      <c r="O109" s="60">
        <v>0</v>
      </c>
      <c r="P109" s="61">
        <v>0</v>
      </c>
    </row>
    <row r="110" spans="1:16" ht="51" x14ac:dyDescent="0.25">
      <c r="A110" s="15"/>
      <c r="B110" s="17">
        <v>5004428</v>
      </c>
      <c r="C110" s="17" t="s">
        <v>368</v>
      </c>
      <c r="D110" s="17">
        <v>3000609</v>
      </c>
      <c r="E110" s="17" t="s">
        <v>273</v>
      </c>
      <c r="F110" s="17">
        <v>223</v>
      </c>
      <c r="G110" s="17" t="s">
        <v>291</v>
      </c>
      <c r="H110" s="17">
        <v>457</v>
      </c>
      <c r="I110" s="17" t="s">
        <v>218</v>
      </c>
      <c r="J110" s="17">
        <v>457</v>
      </c>
      <c r="K110" s="17" t="s">
        <v>358</v>
      </c>
      <c r="L110" s="59">
        <v>0.96419800000000011</v>
      </c>
      <c r="M110" s="60">
        <v>1.0583569999999995</v>
      </c>
      <c r="N110" s="61">
        <v>0.49688943437649868</v>
      </c>
      <c r="O110" s="60">
        <v>4</v>
      </c>
      <c r="P110" s="61">
        <v>0</v>
      </c>
    </row>
    <row r="111" spans="1:16" ht="51" x14ac:dyDescent="0.25">
      <c r="A111" s="15"/>
      <c r="B111" s="17">
        <v>5004428</v>
      </c>
      <c r="C111" s="17" t="s">
        <v>368</v>
      </c>
      <c r="D111" s="17">
        <v>3000609</v>
      </c>
      <c r="E111" s="17" t="s">
        <v>273</v>
      </c>
      <c r="F111" s="17">
        <v>223</v>
      </c>
      <c r="G111" s="17" t="s">
        <v>291</v>
      </c>
      <c r="H111" s="17">
        <v>458</v>
      </c>
      <c r="I111" s="17" t="s">
        <v>219</v>
      </c>
      <c r="J111" s="17">
        <v>458</v>
      </c>
      <c r="K111" s="17" t="s">
        <v>359</v>
      </c>
      <c r="L111" s="59">
        <v>1.0894149999999996</v>
      </c>
      <c r="M111" s="60">
        <v>1.1091429999999998</v>
      </c>
      <c r="N111" s="61">
        <v>0.60021777767792628</v>
      </c>
      <c r="O111" s="60">
        <v>344</v>
      </c>
      <c r="P111" s="61">
        <v>0</v>
      </c>
    </row>
    <row r="112" spans="1:16" ht="51" x14ac:dyDescent="0.25">
      <c r="A112" s="15"/>
      <c r="B112" s="17">
        <v>5004428</v>
      </c>
      <c r="C112" s="17" t="s">
        <v>368</v>
      </c>
      <c r="D112" s="17">
        <v>3000609</v>
      </c>
      <c r="E112" s="17" t="s">
        <v>273</v>
      </c>
      <c r="F112" s="17">
        <v>223</v>
      </c>
      <c r="G112" s="17" t="s">
        <v>291</v>
      </c>
      <c r="H112" s="17">
        <v>459</v>
      </c>
      <c r="I112" s="17" t="s">
        <v>220</v>
      </c>
      <c r="J112" s="17">
        <v>459</v>
      </c>
      <c r="K112" s="17" t="s">
        <v>360</v>
      </c>
      <c r="L112" s="59">
        <v>1.189378</v>
      </c>
      <c r="M112" s="60">
        <v>1.1893779999999992</v>
      </c>
      <c r="N112" s="61">
        <v>0.77480150053088437</v>
      </c>
      <c r="O112" s="60">
        <v>0</v>
      </c>
      <c r="P112" s="61">
        <v>0</v>
      </c>
    </row>
    <row r="113" spans="1:16" ht="51" x14ac:dyDescent="0.25">
      <c r="A113" s="15"/>
      <c r="B113" s="17">
        <v>5004428</v>
      </c>
      <c r="C113" s="17" t="s">
        <v>368</v>
      </c>
      <c r="D113" s="17">
        <v>3000609</v>
      </c>
      <c r="E113" s="17" t="s">
        <v>273</v>
      </c>
      <c r="F113" s="17">
        <v>223</v>
      </c>
      <c r="G113" s="17" t="s">
        <v>291</v>
      </c>
      <c r="H113" s="17">
        <v>460</v>
      </c>
      <c r="I113" s="17" t="s">
        <v>221</v>
      </c>
      <c r="J113" s="17">
        <v>460</v>
      </c>
      <c r="K113" s="17" t="s">
        <v>361</v>
      </c>
      <c r="L113" s="59">
        <v>1.2215100000000001</v>
      </c>
      <c r="M113" s="60">
        <v>1.22061</v>
      </c>
      <c r="N113" s="61">
        <v>0.55421351302356925</v>
      </c>
      <c r="O113" s="60">
        <v>1728</v>
      </c>
      <c r="P113" s="61">
        <v>0</v>
      </c>
    </row>
    <row r="114" spans="1:16" ht="51" x14ac:dyDescent="0.25">
      <c r="A114" s="15"/>
      <c r="B114" s="17">
        <v>5004428</v>
      </c>
      <c r="C114" s="17" t="s">
        <v>368</v>
      </c>
      <c r="D114" s="17">
        <v>3000609</v>
      </c>
      <c r="E114" s="17" t="s">
        <v>273</v>
      </c>
      <c r="F114" s="17">
        <v>223</v>
      </c>
      <c r="G114" s="17" t="s">
        <v>291</v>
      </c>
      <c r="H114" s="17">
        <v>461</v>
      </c>
      <c r="I114" s="17" t="s">
        <v>222</v>
      </c>
      <c r="J114" s="17">
        <v>461</v>
      </c>
      <c r="K114" s="17" t="s">
        <v>362</v>
      </c>
      <c r="L114" s="59">
        <v>0.21940000000000004</v>
      </c>
      <c r="M114" s="60">
        <v>0.21940000000000001</v>
      </c>
      <c r="N114" s="61">
        <v>0.12603793969901744</v>
      </c>
      <c r="O114" s="60">
        <v>1518</v>
      </c>
      <c r="P114" s="61">
        <v>0</v>
      </c>
    </row>
    <row r="115" spans="1:16" ht="51" x14ac:dyDescent="0.25">
      <c r="A115" s="15"/>
      <c r="B115" s="17">
        <v>5004428</v>
      </c>
      <c r="C115" s="17" t="s">
        <v>368</v>
      </c>
      <c r="D115" s="17">
        <v>3000609</v>
      </c>
      <c r="E115" s="17" t="s">
        <v>273</v>
      </c>
      <c r="F115" s="17">
        <v>223</v>
      </c>
      <c r="G115" s="17" t="s">
        <v>291</v>
      </c>
      <c r="H115" s="17">
        <v>462</v>
      </c>
      <c r="I115" s="17" t="s">
        <v>223</v>
      </c>
      <c r="J115" s="17">
        <v>462</v>
      </c>
      <c r="K115" s="17" t="s">
        <v>363</v>
      </c>
      <c r="L115" s="59">
        <v>4.6699999999999998E-2</v>
      </c>
      <c r="M115" s="60">
        <v>4.6700000000000005E-2</v>
      </c>
      <c r="N115" s="61">
        <v>1.0103379900101572E-2</v>
      </c>
      <c r="O115" s="60">
        <v>56</v>
      </c>
      <c r="P115" s="61">
        <v>0</v>
      </c>
    </row>
    <row r="116" spans="1:16" ht="51" x14ac:dyDescent="0.25">
      <c r="A116" s="15"/>
      <c r="B116" s="17">
        <v>5004428</v>
      </c>
      <c r="C116" s="17" t="s">
        <v>368</v>
      </c>
      <c r="D116" s="17">
        <v>3000609</v>
      </c>
      <c r="E116" s="17" t="s">
        <v>273</v>
      </c>
      <c r="F116" s="17">
        <v>223</v>
      </c>
      <c r="G116" s="17" t="s">
        <v>291</v>
      </c>
      <c r="H116" s="17">
        <v>463</v>
      </c>
      <c r="I116" s="17" t="s">
        <v>224</v>
      </c>
      <c r="J116" s="17">
        <v>463</v>
      </c>
      <c r="K116" s="17" t="s">
        <v>364</v>
      </c>
      <c r="L116" s="59">
        <v>0.97879299999999991</v>
      </c>
      <c r="M116" s="60">
        <v>1.0706489999999997</v>
      </c>
      <c r="N116" s="61">
        <v>0.56245843020406028</v>
      </c>
      <c r="O116" s="60">
        <v>144</v>
      </c>
      <c r="P116" s="61">
        <v>0</v>
      </c>
    </row>
    <row r="117" spans="1:16" ht="51.75" thickBot="1" x14ac:dyDescent="0.3">
      <c r="A117" s="21"/>
      <c r="B117" s="23">
        <v>5004428</v>
      </c>
      <c r="C117" s="23" t="s">
        <v>368</v>
      </c>
      <c r="D117" s="23">
        <v>3000609</v>
      </c>
      <c r="E117" s="23" t="s">
        <v>273</v>
      </c>
      <c r="F117" s="23">
        <v>223</v>
      </c>
      <c r="G117" s="23" t="s">
        <v>291</v>
      </c>
      <c r="H117" s="23">
        <v>464</v>
      </c>
      <c r="I117" s="23" t="s">
        <v>225</v>
      </c>
      <c r="J117" s="23">
        <v>464</v>
      </c>
      <c r="K117" s="23" t="s">
        <v>365</v>
      </c>
      <c r="L117" s="62">
        <v>0.20770499999999997</v>
      </c>
      <c r="M117" s="63">
        <v>0.13808999999999999</v>
      </c>
      <c r="N117" s="64">
        <v>6.9479301426326856E-2</v>
      </c>
      <c r="O117" s="63">
        <v>210</v>
      </c>
      <c r="P117" s="64">
        <v>0</v>
      </c>
    </row>
  </sheetData>
  <mergeCells count="13">
    <mergeCell ref="A3:K3"/>
    <mergeCell ref="L3:N3"/>
    <mergeCell ref="O3:P3"/>
    <mergeCell ref="N4:N5"/>
    <mergeCell ref="H4:I5"/>
    <mergeCell ref="J4:K5"/>
    <mergeCell ref="A4:C5"/>
    <mergeCell ref="O4:O5"/>
    <mergeCell ref="L4:L5"/>
    <mergeCell ref="D4:E5"/>
    <mergeCell ref="P4:P5"/>
    <mergeCell ref="M4:M5"/>
    <mergeCell ref="F4:G5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/>
  <dimension ref="A1:N26"/>
  <sheetViews>
    <sheetView workbookViewId="0">
      <selection activeCell="A2" sqref="A2:N2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47</v>
      </c>
      <c r="B1" s="40" t="s">
        <v>228</v>
      </c>
      <c r="C1" s="40" t="s">
        <v>25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923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107.95273800000001</v>
      </c>
      <c r="I6" s="13">
        <v>313.25688400000024</v>
      </c>
      <c r="J6" s="13">
        <v>259.92491355278457</v>
      </c>
      <c r="K6" s="14">
        <v>0.82975004486344939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 ca="1">SUM(H8:OFFSET(H6,MATCH("PROYECTOS",$A$8:$A$45,0),0))</f>
        <v>67.276958000000008</v>
      </c>
      <c r="I7" s="31">
        <f ca="1">SUM(I8:OFFSET(I6,MATCH("PROYECTOS",$A$8:$A$45,0),0))</f>
        <v>68.937005999999997</v>
      </c>
      <c r="J7" s="31">
        <f ca="1">SUM(J8:OFFSET(J6,MATCH("PROYECTOS",$A$8:$A$45,0),0))</f>
        <v>26.99138176449037</v>
      </c>
      <c r="K7" s="32">
        <f ca="1">IFERROR(J7/I7,0)</f>
        <v>0.39153690203038949</v>
      </c>
      <c r="L7" s="50"/>
      <c r="M7" s="31"/>
      <c r="N7" s="32"/>
    </row>
    <row r="8" spans="1:14" ht="25.5" x14ac:dyDescent="0.25">
      <c r="A8" s="15"/>
      <c r="B8" s="17">
        <v>5000243</v>
      </c>
      <c r="C8" s="79" t="s">
        <v>924</v>
      </c>
      <c r="D8" s="17">
        <v>3000001</v>
      </c>
      <c r="E8" s="17" t="s">
        <v>271</v>
      </c>
      <c r="F8" s="53">
        <v>36</v>
      </c>
      <c r="G8" s="17" t="s">
        <v>645</v>
      </c>
      <c r="H8" s="18">
        <v>6.6396000000000011E-2</v>
      </c>
      <c r="I8" s="19">
        <v>6.6396000000000011E-2</v>
      </c>
      <c r="J8" s="19">
        <v>2.7834830179926939E-2</v>
      </c>
      <c r="K8" s="20">
        <f t="shared" ref="K8:K26" si="0">IFERROR(J8/I8,0)</f>
        <v>0.41922450418589879</v>
      </c>
      <c r="L8" s="54">
        <v>0</v>
      </c>
      <c r="M8" s="19">
        <v>0</v>
      </c>
      <c r="N8" s="20" t="str">
        <f>IFERROR(M8/L8,".")</f>
        <v>.</v>
      </c>
    </row>
    <row r="9" spans="1:14" ht="38.25" x14ac:dyDescent="0.25">
      <c r="A9" s="15"/>
      <c r="B9" s="17">
        <v>5000254</v>
      </c>
      <c r="C9" s="79" t="s">
        <v>925</v>
      </c>
      <c r="D9" s="17">
        <v>3000001</v>
      </c>
      <c r="E9" s="17" t="s">
        <v>271</v>
      </c>
      <c r="F9" s="53">
        <v>304</v>
      </c>
      <c r="G9" s="17" t="s">
        <v>941</v>
      </c>
      <c r="H9" s="18">
        <v>7.7150850000000002</v>
      </c>
      <c r="I9" s="19">
        <v>3.5000849999999999</v>
      </c>
      <c r="J9" s="19">
        <v>0.58100083495082799</v>
      </c>
      <c r="K9" s="20">
        <f t="shared" si="0"/>
        <v>0.16599620722091835</v>
      </c>
      <c r="L9" s="54">
        <v>0</v>
      </c>
      <c r="M9" s="19">
        <v>0</v>
      </c>
      <c r="N9" s="20" t="str">
        <f t="shared" ref="N9:N25" si="1">IFERROR(M9/L9,".")</f>
        <v>.</v>
      </c>
    </row>
    <row r="10" spans="1:14" x14ac:dyDescent="0.25">
      <c r="A10" s="15"/>
      <c r="B10" s="17">
        <v>5000276</v>
      </c>
      <c r="C10" s="79" t="s">
        <v>625</v>
      </c>
      <c r="D10" s="17">
        <v>3000001</v>
      </c>
      <c r="E10" s="17" t="s">
        <v>271</v>
      </c>
      <c r="F10" s="53">
        <v>1</v>
      </c>
      <c r="G10" s="17" t="s">
        <v>644</v>
      </c>
      <c r="H10" s="18">
        <v>14.024947999999998</v>
      </c>
      <c r="I10" s="19">
        <v>19.313003999999999</v>
      </c>
      <c r="J10" s="19">
        <v>7.7056719941356278</v>
      </c>
      <c r="K10" s="20">
        <f t="shared" si="0"/>
        <v>0.39898878466217003</v>
      </c>
      <c r="L10" s="54">
        <v>0</v>
      </c>
      <c r="M10" s="19">
        <v>0</v>
      </c>
      <c r="N10" s="20" t="str">
        <f t="shared" si="1"/>
        <v>.</v>
      </c>
    </row>
    <row r="11" spans="1:14" ht="25.5" x14ac:dyDescent="0.25">
      <c r="A11" s="15"/>
      <c r="B11" s="17">
        <v>5005031</v>
      </c>
      <c r="C11" s="79" t="s">
        <v>926</v>
      </c>
      <c r="D11" s="17">
        <v>3000001</v>
      </c>
      <c r="E11" s="17" t="s">
        <v>271</v>
      </c>
      <c r="F11" s="53">
        <v>476</v>
      </c>
      <c r="G11" s="17" t="s">
        <v>942</v>
      </c>
      <c r="H11" s="18">
        <v>0.63929999999999987</v>
      </c>
      <c r="I11" s="19">
        <v>0.63929999999999998</v>
      </c>
      <c r="J11" s="19">
        <v>0.20110231605576701</v>
      </c>
      <c r="K11" s="20">
        <f t="shared" si="0"/>
        <v>0.31456642586542627</v>
      </c>
      <c r="L11" s="54">
        <v>0</v>
      </c>
      <c r="M11" s="19">
        <v>0</v>
      </c>
      <c r="N11" s="20" t="str">
        <f t="shared" si="1"/>
        <v>.</v>
      </c>
    </row>
    <row r="12" spans="1:14" ht="63.75" x14ac:dyDescent="0.25">
      <c r="A12" s="15"/>
      <c r="B12" s="17">
        <v>5000299</v>
      </c>
      <c r="C12" s="79" t="s">
        <v>927</v>
      </c>
      <c r="D12" s="17">
        <v>3000085</v>
      </c>
      <c r="E12" s="17" t="s">
        <v>916</v>
      </c>
      <c r="F12" s="53">
        <v>157</v>
      </c>
      <c r="G12" s="17" t="s">
        <v>920</v>
      </c>
      <c r="H12" s="18">
        <v>9.0941349999999996</v>
      </c>
      <c r="I12" s="19">
        <v>10.533766999999999</v>
      </c>
      <c r="J12" s="19">
        <v>5.9201597787905484</v>
      </c>
      <c r="K12" s="20">
        <f t="shared" si="0"/>
        <v>0.56201734657606806</v>
      </c>
      <c r="L12" s="54">
        <v>0</v>
      </c>
      <c r="M12" s="19">
        <v>0</v>
      </c>
      <c r="N12" s="20" t="str">
        <f t="shared" si="1"/>
        <v>.</v>
      </c>
    </row>
    <row r="13" spans="1:14" ht="63.75" x14ac:dyDescent="0.25">
      <c r="A13" s="15"/>
      <c r="B13" s="17">
        <v>5000300</v>
      </c>
      <c r="C13" s="79" t="s">
        <v>928</v>
      </c>
      <c r="D13" s="17">
        <v>3000085</v>
      </c>
      <c r="E13" s="17" t="s">
        <v>916</v>
      </c>
      <c r="F13" s="53">
        <v>157</v>
      </c>
      <c r="G13" s="17" t="s">
        <v>920</v>
      </c>
      <c r="H13" s="18">
        <v>2.4580239999999991</v>
      </c>
      <c r="I13" s="19">
        <v>2.0625239999999985</v>
      </c>
      <c r="J13" s="19">
        <v>0.8830264275893569</v>
      </c>
      <c r="K13" s="20">
        <f t="shared" si="0"/>
        <v>0.42812904363263532</v>
      </c>
      <c r="L13" s="54">
        <v>0</v>
      </c>
      <c r="M13" s="19">
        <v>0</v>
      </c>
      <c r="N13" s="20" t="str">
        <f t="shared" si="1"/>
        <v>.</v>
      </c>
    </row>
    <row r="14" spans="1:14" ht="63.75" x14ac:dyDescent="0.25">
      <c r="A14" s="15"/>
      <c r="B14" s="17">
        <v>5000301</v>
      </c>
      <c r="C14" s="79" t="s">
        <v>929</v>
      </c>
      <c r="D14" s="17">
        <v>3000085</v>
      </c>
      <c r="E14" s="17" t="s">
        <v>916</v>
      </c>
      <c r="F14" s="53">
        <v>157</v>
      </c>
      <c r="G14" s="17" t="s">
        <v>920</v>
      </c>
      <c r="H14" s="18">
        <v>5.4934559999999983</v>
      </c>
      <c r="I14" s="19">
        <v>5.7965859999999996</v>
      </c>
      <c r="J14" s="19">
        <v>2.856423586490564</v>
      </c>
      <c r="K14" s="20">
        <f t="shared" si="0"/>
        <v>0.49277688392625663</v>
      </c>
      <c r="L14" s="54">
        <v>0</v>
      </c>
      <c r="M14" s="19">
        <v>0</v>
      </c>
      <c r="N14" s="20" t="str">
        <f t="shared" si="1"/>
        <v>.</v>
      </c>
    </row>
    <row r="15" spans="1:14" ht="63.75" x14ac:dyDescent="0.25">
      <c r="A15" s="15"/>
      <c r="B15" s="17">
        <v>5000302</v>
      </c>
      <c r="C15" s="79" t="s">
        <v>930</v>
      </c>
      <c r="D15" s="17">
        <v>3000085</v>
      </c>
      <c r="E15" s="17" t="s">
        <v>916</v>
      </c>
      <c r="F15" s="53">
        <v>157</v>
      </c>
      <c r="G15" s="17" t="s">
        <v>920</v>
      </c>
      <c r="H15" s="18">
        <v>8.0765760000000011</v>
      </c>
      <c r="I15" s="19">
        <v>7.6591019999999999</v>
      </c>
      <c r="J15" s="19">
        <v>2.3776749732205644</v>
      </c>
      <c r="K15" s="20">
        <f t="shared" si="0"/>
        <v>0.31043782589924568</v>
      </c>
      <c r="L15" s="54">
        <v>0</v>
      </c>
      <c r="M15" s="19">
        <v>0</v>
      </c>
      <c r="N15" s="20" t="str">
        <f t="shared" si="1"/>
        <v>.</v>
      </c>
    </row>
    <row r="16" spans="1:14" ht="63.75" x14ac:dyDescent="0.25">
      <c r="A16" s="15"/>
      <c r="B16" s="17">
        <v>5001304</v>
      </c>
      <c r="C16" s="79" t="s">
        <v>931</v>
      </c>
      <c r="D16" s="17">
        <v>3000085</v>
      </c>
      <c r="E16" s="17" t="s">
        <v>916</v>
      </c>
      <c r="F16" s="53">
        <v>96</v>
      </c>
      <c r="G16" s="17" t="s">
        <v>943</v>
      </c>
      <c r="H16" s="18">
        <v>11.641299999999999</v>
      </c>
      <c r="I16" s="19">
        <v>12.613800000000003</v>
      </c>
      <c r="J16" s="19">
        <v>4.530531361233443</v>
      </c>
      <c r="K16" s="20">
        <f t="shared" si="0"/>
        <v>0.35917260153430702</v>
      </c>
      <c r="L16" s="54">
        <v>0</v>
      </c>
      <c r="M16" s="19">
        <v>0</v>
      </c>
      <c r="N16" s="20" t="str">
        <f t="shared" si="1"/>
        <v>.</v>
      </c>
    </row>
    <row r="17" spans="1:14" ht="63.75" x14ac:dyDescent="0.25">
      <c r="A17" s="15"/>
      <c r="B17" s="17">
        <v>5004091</v>
      </c>
      <c r="C17" s="79" t="s">
        <v>932</v>
      </c>
      <c r="D17" s="17">
        <v>3000085</v>
      </c>
      <c r="E17" s="17" t="s">
        <v>916</v>
      </c>
      <c r="F17" s="53">
        <v>88</v>
      </c>
      <c r="G17" s="17" t="s">
        <v>466</v>
      </c>
      <c r="H17" s="18">
        <v>2.190045</v>
      </c>
      <c r="I17" s="19">
        <v>1.058837</v>
      </c>
      <c r="J17" s="19">
        <v>0</v>
      </c>
      <c r="K17" s="20">
        <f t="shared" si="0"/>
        <v>0</v>
      </c>
      <c r="L17" s="54">
        <v>0</v>
      </c>
      <c r="M17" s="19">
        <v>0</v>
      </c>
      <c r="N17" s="20" t="str">
        <f t="shared" si="1"/>
        <v>.</v>
      </c>
    </row>
    <row r="18" spans="1:14" ht="63.75" x14ac:dyDescent="0.25">
      <c r="A18" s="15"/>
      <c r="B18" s="17">
        <v>5004092</v>
      </c>
      <c r="C18" s="79" t="s">
        <v>933</v>
      </c>
      <c r="D18" s="17">
        <v>3000085</v>
      </c>
      <c r="E18" s="17" t="s">
        <v>916</v>
      </c>
      <c r="F18" s="53">
        <v>259</v>
      </c>
      <c r="G18" s="17" t="s">
        <v>292</v>
      </c>
      <c r="H18" s="18">
        <v>1.274475</v>
      </c>
      <c r="I18" s="19">
        <v>0.44539500000000004</v>
      </c>
      <c r="J18" s="19">
        <v>0</v>
      </c>
      <c r="K18" s="20">
        <f t="shared" si="0"/>
        <v>0</v>
      </c>
      <c r="L18" s="54">
        <v>0</v>
      </c>
      <c r="M18" s="19">
        <v>0</v>
      </c>
      <c r="N18" s="20" t="str">
        <f t="shared" si="1"/>
        <v>.</v>
      </c>
    </row>
    <row r="19" spans="1:14" ht="63.75" x14ac:dyDescent="0.25">
      <c r="A19" s="15"/>
      <c r="B19" s="17">
        <v>5005030</v>
      </c>
      <c r="C19" s="79" t="s">
        <v>934</v>
      </c>
      <c r="D19" s="17">
        <v>3000085</v>
      </c>
      <c r="E19" s="17" t="s">
        <v>916</v>
      </c>
      <c r="F19" s="53">
        <v>117</v>
      </c>
      <c r="G19" s="17" t="s">
        <v>808</v>
      </c>
      <c r="H19" s="18">
        <v>0.55989999999999995</v>
      </c>
      <c r="I19" s="19">
        <v>0.6179</v>
      </c>
      <c r="J19" s="19">
        <v>0.24147097934314843</v>
      </c>
      <c r="K19" s="20">
        <f t="shared" si="0"/>
        <v>0.39079297514670402</v>
      </c>
      <c r="L19" s="54">
        <v>0</v>
      </c>
      <c r="M19" s="19">
        <v>0</v>
      </c>
      <c r="N19" s="20" t="str">
        <f t="shared" si="1"/>
        <v>.</v>
      </c>
    </row>
    <row r="20" spans="1:14" ht="38.25" x14ac:dyDescent="0.25">
      <c r="A20" s="15"/>
      <c r="B20" s="17">
        <v>5000298</v>
      </c>
      <c r="C20" s="79" t="s">
        <v>935</v>
      </c>
      <c r="D20" s="17">
        <v>3000494</v>
      </c>
      <c r="E20" s="17" t="s">
        <v>917</v>
      </c>
      <c r="F20" s="53">
        <v>554</v>
      </c>
      <c r="G20" s="17" t="s">
        <v>922</v>
      </c>
      <c r="H20" s="18">
        <v>0.35560600000000003</v>
      </c>
      <c r="I20" s="19">
        <v>0.71054799999999996</v>
      </c>
      <c r="J20" s="19">
        <v>0.16089387879037531</v>
      </c>
      <c r="K20" s="20">
        <f t="shared" si="0"/>
        <v>0.22643632631486588</v>
      </c>
      <c r="L20" s="54">
        <v>0</v>
      </c>
      <c r="M20" s="19">
        <v>0</v>
      </c>
      <c r="N20" s="20" t="str">
        <f t="shared" si="1"/>
        <v>.</v>
      </c>
    </row>
    <row r="21" spans="1:14" ht="51" x14ac:dyDescent="0.25">
      <c r="A21" s="15"/>
      <c r="B21" s="17">
        <v>5004094</v>
      </c>
      <c r="C21" s="79" t="s">
        <v>936</v>
      </c>
      <c r="D21" s="17">
        <v>3000495</v>
      </c>
      <c r="E21" s="17" t="s">
        <v>918</v>
      </c>
      <c r="F21" s="53">
        <v>117</v>
      </c>
      <c r="G21" s="17" t="s">
        <v>808</v>
      </c>
      <c r="H21" s="18">
        <v>0.26740400000000003</v>
      </c>
      <c r="I21" s="19">
        <v>0.28445399999999998</v>
      </c>
      <c r="J21" s="19">
        <v>3.8483091120724566E-2</v>
      </c>
      <c r="K21" s="20">
        <f t="shared" si="0"/>
        <v>0.13528757240441186</v>
      </c>
      <c r="L21" s="54">
        <v>3</v>
      </c>
      <c r="M21" s="19">
        <v>0</v>
      </c>
      <c r="N21" s="20">
        <f t="shared" si="1"/>
        <v>0</v>
      </c>
    </row>
    <row r="22" spans="1:14" ht="51" x14ac:dyDescent="0.25">
      <c r="A22" s="15"/>
      <c r="B22" s="17">
        <v>5004095</v>
      </c>
      <c r="C22" s="79" t="s">
        <v>937</v>
      </c>
      <c r="D22" s="17">
        <v>3000495</v>
      </c>
      <c r="E22" s="17" t="s">
        <v>918</v>
      </c>
      <c r="F22" s="53">
        <v>60</v>
      </c>
      <c r="G22" s="17" t="s">
        <v>318</v>
      </c>
      <c r="H22" s="18">
        <v>0.67262</v>
      </c>
      <c r="I22" s="19">
        <v>0.67262</v>
      </c>
      <c r="J22" s="19">
        <v>0.19876405333343428</v>
      </c>
      <c r="K22" s="20">
        <f t="shared" si="0"/>
        <v>0.29550720069791903</v>
      </c>
      <c r="L22" s="54">
        <v>0</v>
      </c>
      <c r="M22" s="19">
        <v>0</v>
      </c>
      <c r="N22" s="20" t="str">
        <f t="shared" si="1"/>
        <v>.</v>
      </c>
    </row>
    <row r="23" spans="1:14" ht="38.25" x14ac:dyDescent="0.25">
      <c r="A23" s="15"/>
      <c r="B23" s="17">
        <v>5000271</v>
      </c>
      <c r="C23" s="79" t="s">
        <v>938</v>
      </c>
      <c r="D23" s="17">
        <v>3000496</v>
      </c>
      <c r="E23" s="17" t="s">
        <v>919</v>
      </c>
      <c r="F23" s="53">
        <v>60</v>
      </c>
      <c r="G23" s="17" t="s">
        <v>318</v>
      </c>
      <c r="H23" s="18">
        <v>2.0386629999999983</v>
      </c>
      <c r="I23" s="19">
        <v>2.2536629999999978</v>
      </c>
      <c r="J23" s="19">
        <v>0.98980894151463872</v>
      </c>
      <c r="K23" s="20">
        <f t="shared" si="0"/>
        <v>0.43920006740787765</v>
      </c>
      <c r="L23" s="54">
        <v>0</v>
      </c>
      <c r="M23" s="19">
        <v>0</v>
      </c>
      <c r="N23" s="20" t="str">
        <f t="shared" si="1"/>
        <v>.</v>
      </c>
    </row>
    <row r="24" spans="1:14" ht="38.25" x14ac:dyDescent="0.25">
      <c r="A24" s="15"/>
      <c r="B24" s="17">
        <v>5000275</v>
      </c>
      <c r="C24" s="79" t="s">
        <v>939</v>
      </c>
      <c r="D24" s="17">
        <v>3000496</v>
      </c>
      <c r="E24" s="17" t="s">
        <v>919</v>
      </c>
      <c r="F24" s="53">
        <v>60</v>
      </c>
      <c r="G24" s="17" t="s">
        <v>318</v>
      </c>
      <c r="H24" s="18">
        <v>0.21564100000000003</v>
      </c>
      <c r="I24" s="19">
        <v>0.215641</v>
      </c>
      <c r="J24" s="19">
        <v>0.10951578331878409</v>
      </c>
      <c r="K24" s="20">
        <f t="shared" si="0"/>
        <v>0.50786160015388582</v>
      </c>
      <c r="L24" s="54">
        <v>0</v>
      </c>
      <c r="M24" s="19">
        <v>0</v>
      </c>
      <c r="N24" s="20" t="str">
        <f t="shared" si="1"/>
        <v>.</v>
      </c>
    </row>
    <row r="25" spans="1:14" ht="38.25" x14ac:dyDescent="0.25">
      <c r="A25" s="15"/>
      <c r="B25" s="17">
        <v>5000334</v>
      </c>
      <c r="C25" s="79" t="s">
        <v>940</v>
      </c>
      <c r="D25" s="17">
        <v>3000496</v>
      </c>
      <c r="E25" s="17" t="s">
        <v>919</v>
      </c>
      <c r="F25" s="53">
        <v>8</v>
      </c>
      <c r="G25" s="17" t="s">
        <v>944</v>
      </c>
      <c r="H25" s="18">
        <v>0.49338399999999999</v>
      </c>
      <c r="I25" s="19">
        <v>0.4933840000000001</v>
      </c>
      <c r="J25" s="19">
        <v>0.16901893442263827</v>
      </c>
      <c r="K25" s="20">
        <f t="shared" si="0"/>
        <v>0.34257076521054236</v>
      </c>
      <c r="L25" s="54">
        <v>0</v>
      </c>
      <c r="M25" s="19">
        <v>0</v>
      </c>
      <c r="N25" s="20" t="str">
        <f t="shared" si="1"/>
        <v>.</v>
      </c>
    </row>
    <row r="26" spans="1:14" ht="15.75" thickBot="1" x14ac:dyDescent="0.3">
      <c r="A26" s="33" t="s">
        <v>302</v>
      </c>
      <c r="B26" s="35"/>
      <c r="C26" s="35"/>
      <c r="D26" s="57"/>
      <c r="E26" s="35"/>
      <c r="F26" s="51"/>
      <c r="G26" s="35"/>
      <c r="H26" s="36">
        <f ca="1">OFFSET(H26,-MATCH("PROYECTOS",$A$8:$A$45,0)-1,0)-(OFFSET(H26,-MATCH("PROYECTOS",$A$8:$A$45,0),0))</f>
        <v>40.675780000000003</v>
      </c>
      <c r="I26" s="37">
        <f ca="1">OFFSET(I26,-MATCH("PROYECTOS",$A$8:$A$45,0)-1,0)-(OFFSET(I26,-MATCH("PROYECTOS",$A$8:$A$45,0),0))</f>
        <v>244.31987800000024</v>
      </c>
      <c r="J26" s="37">
        <f ca="1">OFFSET(J26,-MATCH("PROYECTOS",$A$8:$A$45,0)-1,0)-(OFFSET(J26,-MATCH("PROYECTOS",$A$8:$A$45,0),0))</f>
        <v>232.9335317882942</v>
      </c>
      <c r="K26" s="38">
        <f t="shared" ca="1" si="0"/>
        <v>0.95339574370732938</v>
      </c>
      <c r="L26" s="52"/>
      <c r="M26" s="37"/>
      <c r="N26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/>
  <dimension ref="A1:K100"/>
  <sheetViews>
    <sheetView workbookViewId="0">
      <selection activeCell="A2" sqref="A2:K1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48</v>
      </c>
      <c r="B1" s="41" t="s">
        <v>228</v>
      </c>
      <c r="C1" s="40" t="s">
        <v>26</v>
      </c>
      <c r="D1" s="40"/>
      <c r="E1" s="40"/>
      <c r="F1" s="40"/>
      <c r="G1" s="40"/>
    </row>
    <row r="2" spans="1:11" ht="15.75" thickBot="1" x14ac:dyDescent="0.3">
      <c r="A2" s="2" t="s">
        <v>947</v>
      </c>
      <c r="I2" s="1" t="s">
        <v>965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51.121884999999999</v>
      </c>
      <c r="E6" s="13">
        <f ca="1">SUM(E7:OFFSET(E7,50,0))</f>
        <v>66.719556999999995</v>
      </c>
      <c r="F6" s="13">
        <f ca="1">SUM(F7:OFFSET(F7,50,0))</f>
        <v>14.904950757161714</v>
      </c>
      <c r="G6" s="14">
        <f ca="1">IFERROR(F6/E6,0)</f>
        <v>0.22339702820811169</v>
      </c>
      <c r="J6" s="6" t="s">
        <v>369</v>
      </c>
      <c r="K6" s="65" t="s">
        <v>370</v>
      </c>
    </row>
    <row r="7" spans="1:11" x14ac:dyDescent="0.25">
      <c r="A7" s="15"/>
      <c r="B7" s="44">
        <v>11</v>
      </c>
      <c r="C7" s="17" t="s">
        <v>250</v>
      </c>
      <c r="D7" s="18">
        <v>0</v>
      </c>
      <c r="E7" s="19">
        <v>7.8934549999999994</v>
      </c>
      <c r="F7" s="19">
        <v>0</v>
      </c>
      <c r="G7" s="20">
        <f t="shared" ref="G7:G12" si="0">IFERROR(F7/E7,0)</f>
        <v>0</v>
      </c>
      <c r="I7" t="s">
        <v>252</v>
      </c>
      <c r="J7" s="6">
        <v>3.5474998950958252</v>
      </c>
      <c r="K7" s="65">
        <v>0.99999997042870337</v>
      </c>
    </row>
    <row r="8" spans="1:11" x14ac:dyDescent="0.25">
      <c r="A8" s="15"/>
      <c r="B8" s="44">
        <v>13</v>
      </c>
      <c r="C8" s="17" t="s">
        <v>252</v>
      </c>
      <c r="D8" s="18">
        <v>0</v>
      </c>
      <c r="E8" s="19">
        <v>3.5474999999999999</v>
      </c>
      <c r="F8" s="19">
        <v>3.5474998950958252</v>
      </c>
      <c r="G8" s="20">
        <f t="shared" si="0"/>
        <v>0.99999997042870337</v>
      </c>
      <c r="I8" t="s">
        <v>256</v>
      </c>
      <c r="J8" s="6">
        <v>4.1589599335566163E-2</v>
      </c>
      <c r="K8" s="65">
        <v>0.97112967205823941</v>
      </c>
    </row>
    <row r="9" spans="1:11" x14ac:dyDescent="0.25">
      <c r="A9" s="15"/>
      <c r="B9" s="44">
        <v>14</v>
      </c>
      <c r="C9" s="17" t="s">
        <v>253</v>
      </c>
      <c r="D9" s="18">
        <v>0</v>
      </c>
      <c r="E9" s="19">
        <v>0.44339899999999999</v>
      </c>
      <c r="F9" s="19">
        <v>0.11682921065948904</v>
      </c>
      <c r="G9" s="20">
        <f t="shared" si="0"/>
        <v>0.26348550776950114</v>
      </c>
      <c r="I9" t="s">
        <v>253</v>
      </c>
      <c r="J9" s="6">
        <v>0.11682921065948904</v>
      </c>
      <c r="K9" s="65">
        <v>0.26348550776950114</v>
      </c>
    </row>
    <row r="10" spans="1:11" x14ac:dyDescent="0.25">
      <c r="A10" s="15"/>
      <c r="B10" s="44">
        <v>15</v>
      </c>
      <c r="C10" s="17" t="s">
        <v>254</v>
      </c>
      <c r="D10" s="18">
        <v>47.725332999999999</v>
      </c>
      <c r="E10" s="19">
        <v>51.395113999999992</v>
      </c>
      <c r="F10" s="19">
        <v>11.146709041320719</v>
      </c>
      <c r="G10" s="20">
        <f t="shared" si="0"/>
        <v>0.2168826601166936</v>
      </c>
      <c r="I10" t="s">
        <v>254</v>
      </c>
      <c r="J10" s="6">
        <v>11.146709041320719</v>
      </c>
      <c r="K10" s="65">
        <v>0.2168826601166936</v>
      </c>
    </row>
    <row r="11" spans="1:11" x14ac:dyDescent="0.25">
      <c r="A11" s="15"/>
      <c r="B11" s="44">
        <v>17</v>
      </c>
      <c r="C11" s="17" t="s">
        <v>256</v>
      </c>
      <c r="D11" s="18">
        <v>0</v>
      </c>
      <c r="E11" s="19">
        <v>4.2826000000000003E-2</v>
      </c>
      <c r="F11" s="19">
        <v>4.1589599335566163E-2</v>
      </c>
      <c r="G11" s="20">
        <f t="shared" si="0"/>
        <v>0.97112967205823941</v>
      </c>
      <c r="I11" t="s">
        <v>260</v>
      </c>
      <c r="J11" s="6">
        <v>5.2323010750114918E-2</v>
      </c>
      <c r="K11" s="65">
        <v>1.5401519031677831E-2</v>
      </c>
    </row>
    <row r="12" spans="1:11" ht="15.75" thickBot="1" x14ac:dyDescent="0.3">
      <c r="A12" s="21"/>
      <c r="B12" s="45">
        <v>21</v>
      </c>
      <c r="C12" s="23" t="s">
        <v>260</v>
      </c>
      <c r="D12" s="24">
        <v>3.3965519999999998</v>
      </c>
      <c r="E12" s="25">
        <v>3.3972629999999997</v>
      </c>
      <c r="F12" s="25">
        <v>5.2323010750114918E-2</v>
      </c>
      <c r="G12" s="26">
        <f t="shared" si="0"/>
        <v>1.5401519031677831E-2</v>
      </c>
      <c r="I12" t="s">
        <v>250</v>
      </c>
      <c r="J12" s="6">
        <v>0</v>
      </c>
      <c r="K12" s="65">
        <v>0</v>
      </c>
    </row>
    <row r="13" spans="1:11" x14ac:dyDescent="0.25">
      <c r="J13" s="6"/>
      <c r="K13" s="65"/>
    </row>
    <row r="14" spans="1:11" x14ac:dyDescent="0.25">
      <c r="J14" s="6"/>
      <c r="K14" s="65"/>
    </row>
    <row r="15" spans="1:11" x14ac:dyDescent="0.25">
      <c r="J15" s="6"/>
      <c r="K15" s="65"/>
    </row>
    <row r="16" spans="1:11" x14ac:dyDescent="0.25">
      <c r="J16" s="6"/>
      <c r="K16" s="65"/>
    </row>
    <row r="17" spans="10:11" x14ac:dyDescent="0.25">
      <c r="J17" s="6"/>
      <c r="K17" s="65"/>
    </row>
    <row r="18" spans="10:11" x14ac:dyDescent="0.25">
      <c r="J18" s="6"/>
      <c r="K18" s="65"/>
    </row>
    <row r="19" spans="10:11" x14ac:dyDescent="0.25">
      <c r="J19" s="6"/>
      <c r="K19" s="65"/>
    </row>
    <row r="20" spans="10:11" x14ac:dyDescent="0.25">
      <c r="J20" s="6"/>
      <c r="K20" s="65"/>
    </row>
    <row r="21" spans="10:11" x14ac:dyDescent="0.25">
      <c r="J21" s="6"/>
      <c r="K21" s="65"/>
    </row>
    <row r="22" spans="10:11" x14ac:dyDescent="0.25">
      <c r="J22" s="6"/>
      <c r="K22" s="65"/>
    </row>
    <row r="23" spans="10:11" x14ac:dyDescent="0.25">
      <c r="J23" s="6"/>
      <c r="K23" s="65"/>
    </row>
    <row r="24" spans="10:11" x14ac:dyDescent="0.25">
      <c r="J24" s="6"/>
      <c r="K24" s="65"/>
    </row>
    <row r="25" spans="10:11" x14ac:dyDescent="0.25">
      <c r="J25" s="6"/>
      <c r="K25" s="65"/>
    </row>
    <row r="26" spans="10:11" x14ac:dyDescent="0.25">
      <c r="J26" s="6"/>
      <c r="K26" s="65"/>
    </row>
    <row r="27" spans="10:11" x14ac:dyDescent="0.25">
      <c r="J27" s="6"/>
      <c r="K27" s="65"/>
    </row>
    <row r="28" spans="10:11" x14ac:dyDescent="0.25">
      <c r="J28" s="6"/>
      <c r="K28" s="65"/>
    </row>
    <row r="29" spans="10:11" x14ac:dyDescent="0.25">
      <c r="J29" s="6"/>
      <c r="K29" s="65"/>
    </row>
    <row r="30" spans="10:11" x14ac:dyDescent="0.25">
      <c r="J30" s="6"/>
      <c r="K30" s="65"/>
    </row>
    <row r="31" spans="10:11" x14ac:dyDescent="0.25">
      <c r="J31" s="6"/>
      <c r="K31" s="65"/>
    </row>
    <row r="32" spans="10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/>
  <dimension ref="A1:G16"/>
  <sheetViews>
    <sheetView workbookViewId="0">
      <selection activeCell="A2" sqref="A2:G15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48</v>
      </c>
      <c r="B1" s="46" t="s">
        <v>228</v>
      </c>
      <c r="C1" s="40" t="s">
        <v>26</v>
      </c>
      <c r="D1" s="40"/>
      <c r="E1" s="40"/>
      <c r="F1" s="40"/>
      <c r="G1" s="40"/>
    </row>
    <row r="2" spans="1:7" ht="15.75" thickBot="1" x14ac:dyDescent="0.3">
      <c r="A2" s="2" t="s">
        <v>948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51.121884999999999</v>
      </c>
      <c r="E6" s="13">
        <v>66.719556999999995</v>
      </c>
      <c r="F6" s="13">
        <v>14.904950757161714</v>
      </c>
      <c r="G6" s="14">
        <v>0.22339702820811169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47.725333000000006</v>
      </c>
      <c r="E7" s="31">
        <f ca="1">SUM(E8:OFFSET(E6,MATCH("GOBIERNOS REGIONALES",$A$8:$A$50,0),0))</f>
        <v>51.395113999999992</v>
      </c>
      <c r="F7" s="31">
        <f ca="1">SUM(F8:OFFSET(F6,MATCH("GOBIERNOS REGIONALES",$A$8:$A$50,0),0))</f>
        <v>11.146709041320719</v>
      </c>
      <c r="G7" s="32">
        <f ca="1">IFERROR(F7/E7,0)</f>
        <v>0.2168826601166936</v>
      </c>
    </row>
    <row r="8" spans="1:7" ht="25.5" x14ac:dyDescent="0.25">
      <c r="A8" s="15"/>
      <c r="B8" s="16">
        <v>70</v>
      </c>
      <c r="C8" s="17" t="s">
        <v>132</v>
      </c>
      <c r="D8" s="18">
        <v>47.725333000000006</v>
      </c>
      <c r="E8" s="19">
        <v>51.395113999999992</v>
      </c>
      <c r="F8" s="19">
        <v>11.146709041320719</v>
      </c>
      <c r="G8" s="20">
        <f t="shared" ref="G8:G15" si="0">IFERROR(F8/E8,0)</f>
        <v>0.2168826601166936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3.3965519999999998</v>
      </c>
      <c r="E9" s="31">
        <f ca="1">SUM(E10:OFFSET(E8,(MATCH("GOBIERNOS LOCALES",$A$8:$A$50,0)-MATCH("GOBIERNOS REGIONALES",$A$8:$A$50,0)),0))</f>
        <v>15.324442999999999</v>
      </c>
      <c r="F9" s="31">
        <f ca="1">SUM(F10:OFFSET(F8,(MATCH("GOBIERNOS LOCALES",$A$8:$A$50,0)-MATCH("GOBIERNOS REGIONALES",$A$8:$A$50,0)),0))</f>
        <v>3.7582417158409953</v>
      </c>
      <c r="G9" s="32">
        <f t="shared" ca="1" si="0"/>
        <v>0.24524491466613146</v>
      </c>
    </row>
    <row r="10" spans="1:7" x14ac:dyDescent="0.25">
      <c r="A10" s="15"/>
      <c r="B10" s="16">
        <v>449</v>
      </c>
      <c r="C10" s="17" t="s">
        <v>210</v>
      </c>
      <c r="D10" s="18">
        <v>0</v>
      </c>
      <c r="E10" s="19">
        <v>7.8934549999999994</v>
      </c>
      <c r="F10" s="19">
        <v>0</v>
      </c>
      <c r="G10" s="20">
        <f t="shared" si="0"/>
        <v>0</v>
      </c>
    </row>
    <row r="11" spans="1:7" x14ac:dyDescent="0.25">
      <c r="A11" s="15"/>
      <c r="B11" s="16">
        <v>451</v>
      </c>
      <c r="C11" s="17" t="s">
        <v>212</v>
      </c>
      <c r="D11" s="18">
        <v>0</v>
      </c>
      <c r="E11" s="19">
        <v>3.5474999999999999</v>
      </c>
      <c r="F11" s="19">
        <v>3.5474998950958252</v>
      </c>
      <c r="G11" s="20">
        <f t="shared" si="0"/>
        <v>0.99999997042870337</v>
      </c>
    </row>
    <row r="12" spans="1:7" x14ac:dyDescent="0.25">
      <c r="A12" s="15"/>
      <c r="B12" s="16">
        <v>452</v>
      </c>
      <c r="C12" s="17" t="s">
        <v>213</v>
      </c>
      <c r="D12" s="18">
        <v>0</v>
      </c>
      <c r="E12" s="19">
        <v>0.44339899999999999</v>
      </c>
      <c r="F12" s="19">
        <v>0.11682921065948904</v>
      </c>
      <c r="G12" s="20">
        <f t="shared" si="0"/>
        <v>0.26348550776950114</v>
      </c>
    </row>
    <row r="13" spans="1:7" x14ac:dyDescent="0.25">
      <c r="A13" s="15"/>
      <c r="B13" s="16">
        <v>454</v>
      </c>
      <c r="C13" s="17" t="s">
        <v>215</v>
      </c>
      <c r="D13" s="18">
        <v>0</v>
      </c>
      <c r="E13" s="19">
        <v>4.2826000000000003E-2</v>
      </c>
      <c r="F13" s="19">
        <v>4.1589599335566163E-2</v>
      </c>
      <c r="G13" s="20">
        <f t="shared" si="0"/>
        <v>0.97112967205823941</v>
      </c>
    </row>
    <row r="14" spans="1:7" ht="15.75" thickBot="1" x14ac:dyDescent="0.3">
      <c r="A14" s="21"/>
      <c r="B14" s="22">
        <v>458</v>
      </c>
      <c r="C14" s="23" t="s">
        <v>219</v>
      </c>
      <c r="D14" s="24">
        <v>3.3965519999999998</v>
      </c>
      <c r="E14" s="25">
        <v>3.3972629999999997</v>
      </c>
      <c r="F14" s="25">
        <v>5.2323010750114918E-2</v>
      </c>
      <c r="G14" s="26">
        <f t="shared" si="0"/>
        <v>1.5401519031677831E-2</v>
      </c>
    </row>
    <row r="15" spans="1:7" x14ac:dyDescent="0.25">
      <c r="A15" t="s">
        <v>227</v>
      </c>
      <c r="D15" s="6"/>
      <c r="E15" s="6"/>
      <c r="F15" s="6"/>
      <c r="G15" s="5">
        <f t="shared" si="0"/>
        <v>0</v>
      </c>
    </row>
    <row r="16" spans="1:7" x14ac:dyDescent="0.25">
      <c r="D16" s="6"/>
      <c r="E16" s="6"/>
      <c r="F16" s="6"/>
      <c r="G16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/>
  <dimension ref="A1:L20"/>
  <sheetViews>
    <sheetView topLeftCell="A10" workbookViewId="0">
      <selection activeCell="A16" sqref="A16:F2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48</v>
      </c>
      <c r="B1" s="40" t="s">
        <v>228</v>
      </c>
      <c r="C1" s="40" t="s">
        <v>26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949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51.121884999999999</v>
      </c>
      <c r="G6" s="13">
        <v>66.719556999999995</v>
      </c>
      <c r="H6" s="13">
        <v>14.904950757161714</v>
      </c>
      <c r="I6" s="14">
        <v>0.22339702820811169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47.419332999999995</v>
      </c>
      <c r="G7" s="31">
        <f ca="1">SUM(G8:OFFSET(G6,MATCH("PROYECTOS",$A$8:$A$50,0),0))</f>
        <v>51.089113999999988</v>
      </c>
      <c r="H7" s="31">
        <f ca="1">SUM(H8:OFFSET(H6,MATCH("PROYECTOS",$A$8:$A$50,0),0))</f>
        <v>11.146709041320719</v>
      </c>
      <c r="I7" s="32">
        <f t="shared" ref="I7:I12" ca="1" si="0">IFERROR(H7/G7,0)</f>
        <v>0.21818168624573761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10.564303000000002</v>
      </c>
      <c r="G8" s="19">
        <v>13.568</v>
      </c>
      <c r="H8" s="19">
        <v>6.9519306874717586</v>
      </c>
      <c r="I8" s="20">
        <f t="shared" si="0"/>
        <v>0.51237696694219925</v>
      </c>
      <c r="J8" s="54"/>
      <c r="K8" s="19"/>
      <c r="L8" s="20" t="str">
        <f>IFERROR(K8/J8,".")</f>
        <v>.</v>
      </c>
    </row>
    <row r="9" spans="1:12" ht="38.25" x14ac:dyDescent="0.25">
      <c r="A9" s="15"/>
      <c r="B9" s="17">
        <v>3000090</v>
      </c>
      <c r="C9" s="17" t="s">
        <v>950</v>
      </c>
      <c r="D9" s="53">
        <v>580</v>
      </c>
      <c r="E9" s="17" t="s">
        <v>953</v>
      </c>
      <c r="F9" s="18">
        <v>35.420829999999995</v>
      </c>
      <c r="G9" s="19">
        <v>36.145062999999993</v>
      </c>
      <c r="H9" s="19">
        <v>3.9763855585479178</v>
      </c>
      <c r="I9" s="20">
        <f t="shared" si="0"/>
        <v>0.11001185856413968</v>
      </c>
      <c r="J9" s="54"/>
      <c r="K9" s="19"/>
      <c r="L9" s="20" t="str">
        <f>IFERROR(K9/J9,".")</f>
        <v>.</v>
      </c>
    </row>
    <row r="10" spans="1:12" ht="63.75" x14ac:dyDescent="0.25">
      <c r="A10" s="15"/>
      <c r="B10" s="17">
        <v>3000376</v>
      </c>
      <c r="C10" s="17" t="s">
        <v>951</v>
      </c>
      <c r="D10" s="53">
        <v>88</v>
      </c>
      <c r="E10" s="17" t="s">
        <v>466</v>
      </c>
      <c r="F10" s="18">
        <v>0.9486</v>
      </c>
      <c r="G10" s="19">
        <v>0.89045099999999999</v>
      </c>
      <c r="H10" s="19">
        <v>0.15974100260064006</v>
      </c>
      <c r="I10" s="20">
        <f t="shared" si="0"/>
        <v>0.17939336650825263</v>
      </c>
      <c r="J10" s="54"/>
      <c r="K10" s="19"/>
      <c r="L10" s="20" t="str">
        <f>IFERROR(K10/J10,".")</f>
        <v>.</v>
      </c>
    </row>
    <row r="11" spans="1:12" ht="38.25" x14ac:dyDescent="0.25">
      <c r="A11" s="15"/>
      <c r="B11" s="17">
        <v>3000377</v>
      </c>
      <c r="C11" s="17" t="s">
        <v>952</v>
      </c>
      <c r="D11" s="53">
        <v>88</v>
      </c>
      <c r="E11" s="17" t="s">
        <v>466</v>
      </c>
      <c r="F11" s="18">
        <v>0.48560000000000003</v>
      </c>
      <c r="G11" s="19">
        <v>0.48560000000000003</v>
      </c>
      <c r="H11" s="19">
        <v>5.8651792700402439E-2</v>
      </c>
      <c r="I11" s="20">
        <f t="shared" si="0"/>
        <v>0.12078211017381062</v>
      </c>
      <c r="J11" s="54"/>
      <c r="K11" s="19"/>
      <c r="L11" s="20" t="str">
        <f>IFERROR(K11/J11,".")</f>
        <v>.</v>
      </c>
    </row>
    <row r="12" spans="1:12" ht="15.75" thickBot="1" x14ac:dyDescent="0.3">
      <c r="A12" s="33" t="s">
        <v>302</v>
      </c>
      <c r="B12" s="35"/>
      <c r="C12" s="35"/>
      <c r="D12" s="51"/>
      <c r="E12" s="35"/>
      <c r="F12" s="36">
        <f ca="1">OFFSET(F12,-MATCH("PROYECTOS",$A$8:$A$50,0)-1,0)-(OFFSET(F12,-MATCH("PROYECTOS",$A$8:$A$50,0),0))</f>
        <v>3.7025520000000043</v>
      </c>
      <c r="G12" s="37">
        <f ca="1">OFFSET(G12,-MATCH("PROYECTOS",$A$8:$A$50,0)-1,0)-(OFFSET(G12,-MATCH("PROYECTOS",$A$8:$A$50,0),0))</f>
        <v>15.630443000000007</v>
      </c>
      <c r="H12" s="37">
        <f ca="1">OFFSET(H12,-MATCH("PROYECTOS",$A$8:$A$50,0)-1,0)-(OFFSET(H12,-MATCH("PROYECTOS",$A$8:$A$50,0),0))</f>
        <v>3.7582417158409953</v>
      </c>
      <c r="I12" s="38">
        <f t="shared" ca="1" si="0"/>
        <v>0.24044371076629073</v>
      </c>
      <c r="J12" s="52"/>
      <c r="K12" s="37"/>
      <c r="L12" s="38"/>
    </row>
    <row r="13" spans="1:12" ht="15.75" thickBot="1" x14ac:dyDescent="0.3"/>
    <row r="14" spans="1:12" ht="15.75" thickBot="1" x14ac:dyDescent="0.3">
      <c r="A14" s="108" t="s">
        <v>372</v>
      </c>
      <c r="B14" s="109"/>
      <c r="C14" s="109"/>
      <c r="D14" s="109"/>
      <c r="E14" s="109"/>
      <c r="F14" s="110"/>
    </row>
    <row r="15" spans="1:12" ht="15.75" thickBot="1" x14ac:dyDescent="0.3">
      <c r="A15" s="2" t="s">
        <v>966</v>
      </c>
    </row>
    <row r="16" spans="1:12" ht="45" customHeight="1" x14ac:dyDescent="0.25">
      <c r="A16" s="100" t="s">
        <v>374</v>
      </c>
      <c r="B16" s="101"/>
      <c r="C16" s="101"/>
      <c r="D16" s="101"/>
      <c r="E16" s="101"/>
      <c r="F16" s="111" t="s">
        <v>375</v>
      </c>
    </row>
    <row r="17" spans="1:6" ht="15.75" thickBot="1" x14ac:dyDescent="0.3">
      <c r="A17" s="125"/>
      <c r="B17" s="126"/>
      <c r="C17" s="104"/>
      <c r="D17" s="104"/>
      <c r="E17" s="104"/>
      <c r="F17" s="112"/>
    </row>
    <row r="18" spans="1:6" ht="31.5" customHeight="1" x14ac:dyDescent="0.25">
      <c r="A18" s="15"/>
      <c r="B18" s="17">
        <v>3000090</v>
      </c>
      <c r="C18" s="123" t="s">
        <v>950</v>
      </c>
      <c r="D18" s="123"/>
      <c r="E18" s="123"/>
      <c r="F18" s="69">
        <v>0.11001185856413968</v>
      </c>
    </row>
    <row r="19" spans="1:6" ht="41.25" customHeight="1" x14ac:dyDescent="0.25">
      <c r="A19" s="15"/>
      <c r="B19" s="17">
        <v>3000376</v>
      </c>
      <c r="C19" s="119" t="s">
        <v>951</v>
      </c>
      <c r="D19" s="119">
        <v>88</v>
      </c>
      <c r="E19" s="119" t="s">
        <v>466</v>
      </c>
      <c r="F19" s="69">
        <v>0.17939336650825263</v>
      </c>
    </row>
    <row r="20" spans="1:6" ht="30" customHeight="1" thickBot="1" x14ac:dyDescent="0.3">
      <c r="A20" s="21"/>
      <c r="B20" s="23">
        <v>3000377</v>
      </c>
      <c r="C20" s="140" t="s">
        <v>952</v>
      </c>
      <c r="D20" s="140">
        <v>88</v>
      </c>
      <c r="E20" s="140" t="s">
        <v>466</v>
      </c>
      <c r="F20" s="70">
        <v>0.12078211017381062</v>
      </c>
    </row>
  </sheetData>
  <mergeCells count="18">
    <mergeCell ref="J3:L3"/>
    <mergeCell ref="I4:I5"/>
    <mergeCell ref="A14:F14"/>
    <mergeCell ref="A16:E17"/>
    <mergeCell ref="F16:F17"/>
    <mergeCell ref="L4:L5"/>
    <mergeCell ref="H4:H5"/>
    <mergeCell ref="A4:C5"/>
    <mergeCell ref="J4:J5"/>
    <mergeCell ref="F4:F5"/>
    <mergeCell ref="K4:K5"/>
    <mergeCell ref="G4:G5"/>
    <mergeCell ref="D4:E5"/>
    <mergeCell ref="C18:E18"/>
    <mergeCell ref="C19:E19"/>
    <mergeCell ref="C20:E20"/>
    <mergeCell ref="A3:E3"/>
    <mergeCell ref="F3:I3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4"/>
  <dimension ref="A1:N18"/>
  <sheetViews>
    <sheetView workbookViewId="0">
      <selection activeCell="A3" sqref="A3:N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48</v>
      </c>
      <c r="B1" s="40" t="s">
        <v>228</v>
      </c>
      <c r="C1" s="40" t="s">
        <v>26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954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51.121884999999999</v>
      </c>
      <c r="I6" s="13">
        <v>66.719556999999995</v>
      </c>
      <c r="J6" s="13">
        <v>14.904950757161714</v>
      </c>
      <c r="K6" s="14">
        <v>0.22339702820811169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 ca="1">SUM(H8:OFFSET(H6,MATCH("PROYECTOS",$A$8:$A$37,0),0))</f>
        <v>47.419332999999995</v>
      </c>
      <c r="I7" s="31">
        <f ca="1">SUM(I8:OFFSET(I6,MATCH("PROYECTOS",$A$8:$A$37,0),0))</f>
        <v>51.089113999999995</v>
      </c>
      <c r="J7" s="31">
        <f ca="1">SUM(J8:OFFSET(J6,MATCH("PROYECTOS",$A$8:$A$37,0),0))</f>
        <v>11.146709041320719</v>
      </c>
      <c r="K7" s="32">
        <f ca="1">IFERROR(J7/I7,0)</f>
        <v>0.21818168624573758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10.564303000000002</v>
      </c>
      <c r="I8" s="19">
        <v>13.568</v>
      </c>
      <c r="J8" s="19">
        <v>6.9519306874717586</v>
      </c>
      <c r="K8" s="20">
        <f t="shared" ref="K8:K18" si="0">IFERROR(J8/I8,0)</f>
        <v>0.51237696694219925</v>
      </c>
      <c r="L8" s="54">
        <v>0</v>
      </c>
      <c r="M8" s="19">
        <v>0</v>
      </c>
      <c r="N8" s="20" t="str">
        <f>IFERROR(M8/L8,".")</f>
        <v>.</v>
      </c>
    </row>
    <row r="9" spans="1:14" ht="38.25" x14ac:dyDescent="0.25">
      <c r="A9" s="15"/>
      <c r="B9" s="17">
        <v>5003082</v>
      </c>
      <c r="C9" s="79" t="s">
        <v>955</v>
      </c>
      <c r="D9" s="17">
        <v>3000090</v>
      </c>
      <c r="E9" s="17" t="s">
        <v>950</v>
      </c>
      <c r="F9" s="53">
        <v>421</v>
      </c>
      <c r="G9" s="17" t="s">
        <v>646</v>
      </c>
      <c r="H9" s="18">
        <v>14.736499999999999</v>
      </c>
      <c r="I9" s="19">
        <v>15.000152999999999</v>
      </c>
      <c r="J9" s="19">
        <v>0.13896817597560585</v>
      </c>
      <c r="K9" s="20">
        <f t="shared" si="0"/>
        <v>9.2644505676446002E-3</v>
      </c>
      <c r="L9" s="54">
        <v>0</v>
      </c>
      <c r="M9" s="19">
        <v>0</v>
      </c>
      <c r="N9" s="20" t="str">
        <f t="shared" ref="N9:N17" si="1">IFERROR(M9/L9,".")</f>
        <v>.</v>
      </c>
    </row>
    <row r="10" spans="1:14" ht="38.25" x14ac:dyDescent="0.25">
      <c r="A10" s="15"/>
      <c r="B10" s="17">
        <v>5003083</v>
      </c>
      <c r="C10" s="79" t="s">
        <v>956</v>
      </c>
      <c r="D10" s="17">
        <v>3000090</v>
      </c>
      <c r="E10" s="17" t="s">
        <v>950</v>
      </c>
      <c r="F10" s="53">
        <v>42</v>
      </c>
      <c r="G10" s="17" t="s">
        <v>648</v>
      </c>
      <c r="H10" s="18">
        <v>11.14433</v>
      </c>
      <c r="I10" s="19">
        <v>11.534222999999999</v>
      </c>
      <c r="J10" s="19">
        <v>0.65737366105895489</v>
      </c>
      <c r="K10" s="20">
        <f t="shared" si="0"/>
        <v>5.6993319884569162E-2</v>
      </c>
      <c r="L10" s="54">
        <v>0</v>
      </c>
      <c r="M10" s="19">
        <v>0</v>
      </c>
      <c r="N10" s="20" t="str">
        <f t="shared" si="1"/>
        <v>.</v>
      </c>
    </row>
    <row r="11" spans="1:14" ht="38.25" x14ac:dyDescent="0.25">
      <c r="A11" s="15"/>
      <c r="B11" s="17">
        <v>5004096</v>
      </c>
      <c r="C11" s="79" t="s">
        <v>957</v>
      </c>
      <c r="D11" s="17">
        <v>3000090</v>
      </c>
      <c r="E11" s="17" t="s">
        <v>950</v>
      </c>
      <c r="F11" s="53">
        <v>521</v>
      </c>
      <c r="G11" s="17" t="s">
        <v>964</v>
      </c>
      <c r="H11" s="18">
        <v>0.11</v>
      </c>
      <c r="I11" s="19">
        <v>9.3966999999999995E-2</v>
      </c>
      <c r="J11" s="19">
        <v>9.29660833789967E-2</v>
      </c>
      <c r="K11" s="20">
        <f t="shared" si="0"/>
        <v>0.98934821138268436</v>
      </c>
      <c r="L11" s="54">
        <v>0</v>
      </c>
      <c r="M11" s="19">
        <v>0</v>
      </c>
      <c r="N11" s="20" t="str">
        <f t="shared" si="1"/>
        <v>.</v>
      </c>
    </row>
    <row r="12" spans="1:14" ht="38.25" x14ac:dyDescent="0.25">
      <c r="A12" s="15"/>
      <c r="B12" s="17">
        <v>5004097</v>
      </c>
      <c r="C12" s="79" t="s">
        <v>958</v>
      </c>
      <c r="D12" s="17">
        <v>3000090</v>
      </c>
      <c r="E12" s="17" t="s">
        <v>950</v>
      </c>
      <c r="F12" s="53">
        <v>42</v>
      </c>
      <c r="G12" s="17" t="s">
        <v>648</v>
      </c>
      <c r="H12" s="18">
        <v>6.43</v>
      </c>
      <c r="I12" s="19">
        <v>7.0140329999999995</v>
      </c>
      <c r="J12" s="19">
        <v>1.9924020897597075</v>
      </c>
      <c r="K12" s="20">
        <f t="shared" si="0"/>
        <v>0.28405941200443563</v>
      </c>
      <c r="L12" s="54">
        <v>0</v>
      </c>
      <c r="M12" s="19">
        <v>0</v>
      </c>
      <c r="N12" s="20" t="str">
        <f t="shared" si="1"/>
        <v>.</v>
      </c>
    </row>
    <row r="13" spans="1:14" ht="38.25" x14ac:dyDescent="0.25">
      <c r="A13" s="15"/>
      <c r="B13" s="17">
        <v>5004098</v>
      </c>
      <c r="C13" s="79" t="s">
        <v>959</v>
      </c>
      <c r="D13" s="17">
        <v>3000090</v>
      </c>
      <c r="E13" s="17" t="s">
        <v>950</v>
      </c>
      <c r="F13" s="53">
        <v>112</v>
      </c>
      <c r="G13" s="17" t="s">
        <v>835</v>
      </c>
      <c r="H13" s="18">
        <v>3</v>
      </c>
      <c r="I13" s="19">
        <v>2.5026869999999999</v>
      </c>
      <c r="J13" s="19">
        <v>1.0946755483746529</v>
      </c>
      <c r="K13" s="20">
        <f t="shared" si="0"/>
        <v>0.43740010172053195</v>
      </c>
      <c r="L13" s="54">
        <v>0</v>
      </c>
      <c r="M13" s="19">
        <v>0</v>
      </c>
      <c r="N13" s="20" t="str">
        <f t="shared" si="1"/>
        <v>.</v>
      </c>
    </row>
    <row r="14" spans="1:14" ht="63.75" x14ac:dyDescent="0.25">
      <c r="A14" s="15"/>
      <c r="B14" s="17">
        <v>5003080</v>
      </c>
      <c r="C14" s="79" t="s">
        <v>960</v>
      </c>
      <c r="D14" s="17">
        <v>3000376</v>
      </c>
      <c r="E14" s="17" t="s">
        <v>951</v>
      </c>
      <c r="F14" s="53">
        <v>88</v>
      </c>
      <c r="G14" s="17" t="s">
        <v>466</v>
      </c>
      <c r="H14" s="18">
        <v>0.9486</v>
      </c>
      <c r="I14" s="19">
        <v>0.89045099999999999</v>
      </c>
      <c r="J14" s="19">
        <v>0.15974100260064006</v>
      </c>
      <c r="K14" s="20">
        <f t="shared" si="0"/>
        <v>0.17939336650825263</v>
      </c>
      <c r="L14" s="54">
        <v>0</v>
      </c>
      <c r="M14" s="19">
        <v>0</v>
      </c>
      <c r="N14" s="20" t="str">
        <f t="shared" si="1"/>
        <v>.</v>
      </c>
    </row>
    <row r="15" spans="1:14" ht="38.25" x14ac:dyDescent="0.25">
      <c r="A15" s="15"/>
      <c r="B15" s="17">
        <v>5001321</v>
      </c>
      <c r="C15" s="79" t="s">
        <v>961</v>
      </c>
      <c r="D15" s="17">
        <v>3000377</v>
      </c>
      <c r="E15" s="17" t="s">
        <v>952</v>
      </c>
      <c r="F15" s="53">
        <v>227</v>
      </c>
      <c r="G15" s="17" t="s">
        <v>891</v>
      </c>
      <c r="H15" s="18">
        <v>0.2326</v>
      </c>
      <c r="I15" s="19">
        <v>0.2326</v>
      </c>
      <c r="J15" s="19">
        <v>2.0087698940187693E-3</v>
      </c>
      <c r="K15" s="20">
        <f t="shared" si="0"/>
        <v>8.6361560361941925E-3</v>
      </c>
      <c r="L15" s="54">
        <v>0</v>
      </c>
      <c r="M15" s="19">
        <v>0</v>
      </c>
      <c r="N15" s="20" t="str">
        <f t="shared" si="1"/>
        <v>.</v>
      </c>
    </row>
    <row r="16" spans="1:14" ht="38.25" x14ac:dyDescent="0.25">
      <c r="A16" s="15"/>
      <c r="B16" s="17">
        <v>5001322</v>
      </c>
      <c r="C16" s="79" t="s">
        <v>962</v>
      </c>
      <c r="D16" s="17">
        <v>3000377</v>
      </c>
      <c r="E16" s="17" t="s">
        <v>952</v>
      </c>
      <c r="F16" s="53">
        <v>14</v>
      </c>
      <c r="G16" s="17" t="s">
        <v>809</v>
      </c>
      <c r="H16" s="18">
        <v>0.14300000000000002</v>
      </c>
      <c r="I16" s="19">
        <v>0.14300000000000002</v>
      </c>
      <c r="J16" s="19">
        <v>5.5703022808302194E-2</v>
      </c>
      <c r="K16" s="20">
        <f t="shared" si="0"/>
        <v>0.38953162803008523</v>
      </c>
      <c r="L16" s="54">
        <v>0</v>
      </c>
      <c r="M16" s="19">
        <v>0</v>
      </c>
      <c r="N16" s="20" t="str">
        <f t="shared" si="1"/>
        <v>.</v>
      </c>
    </row>
    <row r="17" spans="1:14" ht="38.25" x14ac:dyDescent="0.25">
      <c r="A17" s="15"/>
      <c r="B17" s="17">
        <v>5003086</v>
      </c>
      <c r="C17" s="79" t="s">
        <v>963</v>
      </c>
      <c r="D17" s="17">
        <v>3000377</v>
      </c>
      <c r="E17" s="17" t="s">
        <v>952</v>
      </c>
      <c r="F17" s="53">
        <v>63</v>
      </c>
      <c r="G17" s="17" t="s">
        <v>858</v>
      </c>
      <c r="H17" s="18">
        <v>0.11</v>
      </c>
      <c r="I17" s="19">
        <v>0.11</v>
      </c>
      <c r="J17" s="19">
        <v>9.399999980814755E-4</v>
      </c>
      <c r="K17" s="20">
        <f t="shared" si="0"/>
        <v>8.5454545280134134E-3</v>
      </c>
      <c r="L17" s="54">
        <v>0</v>
      </c>
      <c r="M17" s="19">
        <v>0</v>
      </c>
      <c r="N17" s="20" t="str">
        <f t="shared" si="1"/>
        <v>.</v>
      </c>
    </row>
    <row r="18" spans="1:14" ht="15.75" thickBot="1" x14ac:dyDescent="0.3">
      <c r="A18" s="33" t="s">
        <v>302</v>
      </c>
      <c r="B18" s="35"/>
      <c r="C18" s="35"/>
      <c r="D18" s="57"/>
      <c r="E18" s="35"/>
      <c r="F18" s="51"/>
      <c r="G18" s="35"/>
      <c r="H18" s="36">
        <f ca="1">OFFSET(H18,-MATCH("PROYECTOS",$A$8:$A$37,0)-1,0)-(OFFSET(H18,-MATCH("PROYECTOS",$A$8:$A$37,0),0))</f>
        <v>3.7025520000000043</v>
      </c>
      <c r="I18" s="37">
        <f ca="1">OFFSET(I18,-MATCH("PROYECTOS",$A$8:$A$37,0)-1,0)-(OFFSET(I18,-MATCH("PROYECTOS",$A$8:$A$37,0),0))</f>
        <v>15.630443</v>
      </c>
      <c r="J18" s="37">
        <f ca="1">OFFSET(J18,-MATCH("PROYECTOS",$A$8:$A$37,0)-1,0)-(OFFSET(J18,-MATCH("PROYECTOS",$A$8:$A$37,0),0))</f>
        <v>3.7582417158409953</v>
      </c>
      <c r="K18" s="38">
        <f t="shared" ca="1" si="0"/>
        <v>0.24044371076629084</v>
      </c>
      <c r="L18" s="52"/>
      <c r="M18" s="37"/>
      <c r="N18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/>
  <dimension ref="A1:K100"/>
  <sheetViews>
    <sheetView workbookViewId="0">
      <selection activeCell="A2" sqref="A2:K27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49</v>
      </c>
      <c r="B1" s="41" t="s">
        <v>228</v>
      </c>
      <c r="C1" s="40" t="s">
        <v>27</v>
      </c>
      <c r="D1" s="40"/>
      <c r="E1" s="40"/>
      <c r="F1" s="40"/>
      <c r="G1" s="40"/>
    </row>
    <row r="2" spans="1:11" ht="15.75" thickBot="1" x14ac:dyDescent="0.3">
      <c r="A2" s="2" t="s">
        <v>967</v>
      </c>
      <c r="I2" s="1" t="s">
        <v>978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1113.0443510000002</v>
      </c>
      <c r="E6" s="13">
        <f ca="1">SUM(E7:OFFSET(E7,50,0))</f>
        <v>1113.9199400000002</v>
      </c>
      <c r="F6" s="13">
        <f ca="1">SUM(F7:OFFSET(F7,50,0))</f>
        <v>535.2540616393344</v>
      </c>
      <c r="G6" s="14">
        <f ca="1">IFERROR(F6/E6,0)</f>
        <v>0.48051394217732946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50.325600000000009</v>
      </c>
      <c r="E7" s="19">
        <v>48.677155999999997</v>
      </c>
      <c r="F7" s="19">
        <v>23.583058171574521</v>
      </c>
      <c r="G7" s="20">
        <f t="shared" ref="G7:G27" si="0">IFERROR(F7/E7,0)</f>
        <v>0.48447896527838485</v>
      </c>
      <c r="I7" t="s">
        <v>253</v>
      </c>
      <c r="J7" s="6">
        <v>0.50730707636103034</v>
      </c>
      <c r="K7" s="65">
        <v>0.61590012232971647</v>
      </c>
    </row>
    <row r="8" spans="1:11" x14ac:dyDescent="0.25">
      <c r="A8" s="15"/>
      <c r="B8" s="44">
        <v>2</v>
      </c>
      <c r="C8" s="17" t="s">
        <v>241</v>
      </c>
      <c r="D8" s="18">
        <v>54.254027999999998</v>
      </c>
      <c r="E8" s="19">
        <v>56.725642000000001</v>
      </c>
      <c r="F8" s="19">
        <v>28.730754630807496</v>
      </c>
      <c r="G8" s="20">
        <f t="shared" si="0"/>
        <v>0.50648619597478506</v>
      </c>
      <c r="I8" t="s">
        <v>259</v>
      </c>
      <c r="J8" s="6">
        <v>52.682791509803792</v>
      </c>
      <c r="K8" s="65">
        <v>0.50704807612836633</v>
      </c>
    </row>
    <row r="9" spans="1:11" x14ac:dyDescent="0.25">
      <c r="A9" s="15"/>
      <c r="B9" s="44">
        <v>3</v>
      </c>
      <c r="C9" s="17" t="s">
        <v>242</v>
      </c>
      <c r="D9" s="18">
        <v>62.414216000000003</v>
      </c>
      <c r="E9" s="19">
        <v>61.031513999999987</v>
      </c>
      <c r="F9" s="19">
        <v>28.676735922512307</v>
      </c>
      <c r="G9" s="20">
        <f t="shared" si="0"/>
        <v>0.46986768053160721</v>
      </c>
      <c r="I9" t="s">
        <v>241</v>
      </c>
      <c r="J9" s="6">
        <v>28.730754630807496</v>
      </c>
      <c r="K9" s="65">
        <v>0.50648619597478506</v>
      </c>
    </row>
    <row r="10" spans="1:11" x14ac:dyDescent="0.25">
      <c r="A10" s="15"/>
      <c r="B10" s="44">
        <v>4</v>
      </c>
      <c r="C10" s="17" t="s">
        <v>243</v>
      </c>
      <c r="D10" s="18">
        <v>0.41597200000000001</v>
      </c>
      <c r="E10" s="19">
        <v>0.40166299999999999</v>
      </c>
      <c r="F10" s="19">
        <v>0.14841403346508741</v>
      </c>
      <c r="G10" s="20">
        <f t="shared" si="0"/>
        <v>0.36949889201914893</v>
      </c>
      <c r="I10" t="s">
        <v>251</v>
      </c>
      <c r="J10" s="6">
        <v>20.400593279071472</v>
      </c>
      <c r="K10" s="65">
        <v>0.50085615135038608</v>
      </c>
    </row>
    <row r="11" spans="1:11" x14ac:dyDescent="0.25">
      <c r="A11" s="15"/>
      <c r="B11" s="44">
        <v>5</v>
      </c>
      <c r="C11" s="17" t="s">
        <v>244</v>
      </c>
      <c r="D11" s="18">
        <v>84.63658300000003</v>
      </c>
      <c r="E11" s="19">
        <v>65.259315999999998</v>
      </c>
      <c r="F11" s="19">
        <v>32.545425924570736</v>
      </c>
      <c r="G11" s="20">
        <f t="shared" si="0"/>
        <v>0.4987092712490388</v>
      </c>
      <c r="I11" t="s">
        <v>244</v>
      </c>
      <c r="J11" s="6">
        <v>32.545425924570736</v>
      </c>
      <c r="K11" s="65">
        <v>0.4987092712490388</v>
      </c>
    </row>
    <row r="12" spans="1:11" x14ac:dyDescent="0.25">
      <c r="A12" s="15"/>
      <c r="B12" s="44">
        <v>6</v>
      </c>
      <c r="C12" s="17" t="s">
        <v>245</v>
      </c>
      <c r="D12" s="18">
        <v>156.93672999999998</v>
      </c>
      <c r="E12" s="19">
        <v>153.81251000000003</v>
      </c>
      <c r="F12" s="19">
        <v>73.649306251129019</v>
      </c>
      <c r="G12" s="20">
        <f t="shared" si="0"/>
        <v>0.47882520252175198</v>
      </c>
      <c r="I12" t="s">
        <v>255</v>
      </c>
      <c r="J12" s="6">
        <v>41.464161029649404</v>
      </c>
      <c r="K12" s="65">
        <v>0.49183138928767545</v>
      </c>
    </row>
    <row r="13" spans="1:11" x14ac:dyDescent="0.25">
      <c r="A13" s="15"/>
      <c r="B13" s="44">
        <v>8</v>
      </c>
      <c r="C13" s="17" t="s">
        <v>247</v>
      </c>
      <c r="D13" s="18">
        <v>79.707307999999998</v>
      </c>
      <c r="E13" s="19">
        <v>88.989106000000021</v>
      </c>
      <c r="F13" s="19">
        <v>41.646865662743949</v>
      </c>
      <c r="G13" s="20">
        <f t="shared" si="0"/>
        <v>0.46799959607127573</v>
      </c>
      <c r="I13" t="s">
        <v>254</v>
      </c>
      <c r="J13" s="6">
        <v>14.205529134633252</v>
      </c>
      <c r="K13" s="65">
        <v>0.48833201980636814</v>
      </c>
    </row>
    <row r="14" spans="1:11" x14ac:dyDescent="0.25">
      <c r="A14" s="15"/>
      <c r="B14" s="44">
        <v>9</v>
      </c>
      <c r="C14" s="17" t="s">
        <v>248</v>
      </c>
      <c r="D14" s="18">
        <v>77.239238999999998</v>
      </c>
      <c r="E14" s="19">
        <v>66.663621000000006</v>
      </c>
      <c r="F14" s="19">
        <v>30.07496019258906</v>
      </c>
      <c r="G14" s="20">
        <f t="shared" si="0"/>
        <v>0.45114501344877528</v>
      </c>
      <c r="I14" t="s">
        <v>240</v>
      </c>
      <c r="J14" s="6">
        <v>23.583058171574521</v>
      </c>
      <c r="K14" s="65">
        <v>0.48447896527838485</v>
      </c>
    </row>
    <row r="15" spans="1:11" x14ac:dyDescent="0.25">
      <c r="A15" s="15"/>
      <c r="B15" s="44">
        <v>10</v>
      </c>
      <c r="C15" s="17" t="s">
        <v>249</v>
      </c>
      <c r="D15" s="18">
        <v>81.426576000000011</v>
      </c>
      <c r="E15" s="19">
        <v>80.708714000000001</v>
      </c>
      <c r="F15" s="19">
        <v>38.127484606528014</v>
      </c>
      <c r="G15" s="20">
        <f t="shared" si="0"/>
        <v>0.47240852588145582</v>
      </c>
      <c r="I15" t="s">
        <v>252</v>
      </c>
      <c r="J15" s="6">
        <v>44.285497897340974</v>
      </c>
      <c r="K15" s="65">
        <v>0.48020545012301324</v>
      </c>
    </row>
    <row r="16" spans="1:11" x14ac:dyDescent="0.25">
      <c r="A16" s="15"/>
      <c r="B16" s="44">
        <v>11</v>
      </c>
      <c r="C16" s="17" t="s">
        <v>250</v>
      </c>
      <c r="D16" s="18">
        <v>9.3602000000000005E-2</v>
      </c>
      <c r="E16" s="19">
        <v>7.0929999999999993E-2</v>
      </c>
      <c r="F16" s="19">
        <v>3.2353979768231511E-2</v>
      </c>
      <c r="G16" s="20">
        <f t="shared" si="0"/>
        <v>0.4561395709605458</v>
      </c>
      <c r="I16" t="s">
        <v>245</v>
      </c>
      <c r="J16" s="6">
        <v>73.649306251129019</v>
      </c>
      <c r="K16" s="65">
        <v>0.47882520252175198</v>
      </c>
    </row>
    <row r="17" spans="1:11" x14ac:dyDescent="0.25">
      <c r="A17" s="15"/>
      <c r="B17" s="44">
        <v>12</v>
      </c>
      <c r="C17" s="17" t="s">
        <v>251</v>
      </c>
      <c r="D17" s="18">
        <v>40.283985000000001</v>
      </c>
      <c r="E17" s="19">
        <v>40.731442000000001</v>
      </c>
      <c r="F17" s="19">
        <v>20.400593279071472</v>
      </c>
      <c r="G17" s="20">
        <f t="shared" si="0"/>
        <v>0.50085615135038608</v>
      </c>
      <c r="I17" t="s">
        <v>249</v>
      </c>
      <c r="J17" s="6">
        <v>38.127484606528014</v>
      </c>
      <c r="K17" s="65">
        <v>0.47240852588145582</v>
      </c>
    </row>
    <row r="18" spans="1:11" x14ac:dyDescent="0.25">
      <c r="A18" s="15"/>
      <c r="B18" s="44">
        <v>13</v>
      </c>
      <c r="C18" s="17" t="s">
        <v>252</v>
      </c>
      <c r="D18" s="18">
        <v>84.873191000000006</v>
      </c>
      <c r="E18" s="19">
        <v>92.221981</v>
      </c>
      <c r="F18" s="19">
        <v>44.285497897340974</v>
      </c>
      <c r="G18" s="20">
        <f t="shared" si="0"/>
        <v>0.48020545012301324</v>
      </c>
      <c r="I18" t="s">
        <v>242</v>
      </c>
      <c r="J18" s="6">
        <v>28.676735922512307</v>
      </c>
      <c r="K18" s="65">
        <v>0.46986768053160721</v>
      </c>
    </row>
    <row r="19" spans="1:11" x14ac:dyDescent="0.25">
      <c r="A19" s="15"/>
      <c r="B19" s="44">
        <v>14</v>
      </c>
      <c r="C19" s="17" t="s">
        <v>253</v>
      </c>
      <c r="D19" s="18">
        <v>0.83272799999999991</v>
      </c>
      <c r="E19" s="19">
        <v>0.82368400000000019</v>
      </c>
      <c r="F19" s="19">
        <v>0.50730707636103034</v>
      </c>
      <c r="G19" s="20">
        <f t="shared" si="0"/>
        <v>0.61590012232971647</v>
      </c>
      <c r="I19" t="s">
        <v>247</v>
      </c>
      <c r="J19" s="6">
        <v>41.646865662743949</v>
      </c>
      <c r="K19" s="65">
        <v>0.46799959607127573</v>
      </c>
    </row>
    <row r="20" spans="1:11" x14ac:dyDescent="0.25">
      <c r="A20" s="15"/>
      <c r="B20" s="44">
        <v>15</v>
      </c>
      <c r="C20" s="17" t="s">
        <v>254</v>
      </c>
      <c r="D20" s="18">
        <v>21.788464000000001</v>
      </c>
      <c r="E20" s="19">
        <v>29.089899000000006</v>
      </c>
      <c r="F20" s="19">
        <v>14.205529134633252</v>
      </c>
      <c r="G20" s="20">
        <f t="shared" si="0"/>
        <v>0.48833201980636814</v>
      </c>
      <c r="I20" t="s">
        <v>260</v>
      </c>
      <c r="J20" s="6">
        <v>38.491836216431693</v>
      </c>
      <c r="K20" s="65">
        <v>0.46755959547385628</v>
      </c>
    </row>
    <row r="21" spans="1:11" x14ac:dyDescent="0.25">
      <c r="A21" s="15"/>
      <c r="B21" s="44">
        <v>16</v>
      </c>
      <c r="C21" s="17" t="s">
        <v>255</v>
      </c>
      <c r="D21" s="18">
        <v>77.716162000000011</v>
      </c>
      <c r="E21" s="19">
        <v>84.305642000000006</v>
      </c>
      <c r="F21" s="19">
        <v>41.464161029649404</v>
      </c>
      <c r="G21" s="20">
        <f t="shared" si="0"/>
        <v>0.49183138928767545</v>
      </c>
      <c r="I21" t="s">
        <v>261</v>
      </c>
      <c r="J21" s="6">
        <v>17.191751273796399</v>
      </c>
      <c r="K21" s="65">
        <v>0.4644153543847136</v>
      </c>
    </row>
    <row r="22" spans="1:11" x14ac:dyDescent="0.25">
      <c r="A22" s="15"/>
      <c r="B22" s="44">
        <v>17</v>
      </c>
      <c r="C22" s="17" t="s">
        <v>256</v>
      </c>
      <c r="D22" s="18">
        <v>0</v>
      </c>
      <c r="E22" s="19">
        <v>0.136653</v>
      </c>
      <c r="F22" s="19">
        <v>0</v>
      </c>
      <c r="G22" s="20">
        <f t="shared" si="0"/>
        <v>0</v>
      </c>
      <c r="I22" t="s">
        <v>250</v>
      </c>
      <c r="J22" s="6">
        <v>3.2353979768231511E-2</v>
      </c>
      <c r="K22" s="65">
        <v>0.4561395709605458</v>
      </c>
    </row>
    <row r="23" spans="1:11" x14ac:dyDescent="0.25">
      <c r="A23" s="15"/>
      <c r="B23" s="44">
        <v>19</v>
      </c>
      <c r="C23" s="17" t="s">
        <v>258</v>
      </c>
      <c r="D23" s="18">
        <v>31.409482000000001</v>
      </c>
      <c r="E23" s="19">
        <v>17.97345</v>
      </c>
      <c r="F23" s="19">
        <v>7.7790322654764168</v>
      </c>
      <c r="G23" s="20">
        <f t="shared" si="0"/>
        <v>0.43280684929584562</v>
      </c>
      <c r="I23" t="s">
        <v>248</v>
      </c>
      <c r="J23" s="6">
        <v>30.07496019258906</v>
      </c>
      <c r="K23" s="65">
        <v>0.45114501344877528</v>
      </c>
    </row>
    <row r="24" spans="1:11" x14ac:dyDescent="0.25">
      <c r="A24" s="15"/>
      <c r="B24" s="44">
        <v>20</v>
      </c>
      <c r="C24" s="17" t="s">
        <v>259</v>
      </c>
      <c r="D24" s="18">
        <v>98.105181999999999</v>
      </c>
      <c r="E24" s="19">
        <v>103.90097900000001</v>
      </c>
      <c r="F24" s="19">
        <v>52.682791509803792</v>
      </c>
      <c r="G24" s="20">
        <f t="shared" si="0"/>
        <v>0.50704807612836633</v>
      </c>
      <c r="I24" t="s">
        <v>258</v>
      </c>
      <c r="J24" s="6">
        <v>7.7790322654764168</v>
      </c>
      <c r="K24" s="65">
        <v>0.43280684929584562</v>
      </c>
    </row>
    <row r="25" spans="1:11" x14ac:dyDescent="0.25">
      <c r="A25" s="15"/>
      <c r="B25" s="44">
        <v>21</v>
      </c>
      <c r="C25" s="17" t="s">
        <v>260</v>
      </c>
      <c r="D25" s="18">
        <v>74.769658000000007</v>
      </c>
      <c r="E25" s="19">
        <v>82.324984000000001</v>
      </c>
      <c r="F25" s="19">
        <v>38.491836216431693</v>
      </c>
      <c r="G25" s="20">
        <f t="shared" si="0"/>
        <v>0.46755959547385628</v>
      </c>
      <c r="I25" t="s">
        <v>243</v>
      </c>
      <c r="J25" s="6">
        <v>0.14841403346508741</v>
      </c>
      <c r="K25" s="65">
        <v>0.36949889201914893</v>
      </c>
    </row>
    <row r="26" spans="1:11" x14ac:dyDescent="0.25">
      <c r="A26" s="15"/>
      <c r="B26" s="44">
        <v>22</v>
      </c>
      <c r="C26" s="17" t="s">
        <v>261</v>
      </c>
      <c r="D26" s="18">
        <v>33.262239999999998</v>
      </c>
      <c r="E26" s="19">
        <v>37.018050999999993</v>
      </c>
      <c r="F26" s="19">
        <v>17.191751273796399</v>
      </c>
      <c r="G26" s="20">
        <f t="shared" si="0"/>
        <v>0.4644153543847136</v>
      </c>
      <c r="I26" t="s">
        <v>264</v>
      </c>
      <c r="J26" s="6">
        <v>1.0302025810815394</v>
      </c>
      <c r="K26" s="65">
        <v>0.33743909884187445</v>
      </c>
    </row>
    <row r="27" spans="1:11" ht="15.75" thickBot="1" x14ac:dyDescent="0.3">
      <c r="A27" s="21"/>
      <c r="B27" s="45">
        <v>25</v>
      </c>
      <c r="C27" s="23" t="s">
        <v>264</v>
      </c>
      <c r="D27" s="24">
        <v>2.5534050000000001</v>
      </c>
      <c r="E27" s="25">
        <v>3.0530030000000004</v>
      </c>
      <c r="F27" s="25">
        <v>1.0302025810815394</v>
      </c>
      <c r="G27" s="26">
        <f t="shared" si="0"/>
        <v>0.33743909884187445</v>
      </c>
      <c r="I27" t="s">
        <v>256</v>
      </c>
      <c r="J27" s="6">
        <v>0</v>
      </c>
      <c r="K27" s="65">
        <v>0</v>
      </c>
    </row>
    <row r="28" spans="1:11" x14ac:dyDescent="0.25">
      <c r="J28" s="6"/>
      <c r="K28" s="65"/>
    </row>
    <row r="29" spans="1:11" x14ac:dyDescent="0.25">
      <c r="J29" s="6"/>
      <c r="K29" s="65"/>
    </row>
    <row r="30" spans="1:11" x14ac:dyDescent="0.25">
      <c r="J30" s="6"/>
      <c r="K30" s="65"/>
    </row>
    <row r="31" spans="1:11" x14ac:dyDescent="0.25">
      <c r="J31" s="6"/>
      <c r="K31" s="65"/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/>
  <dimension ref="A1:G11"/>
  <sheetViews>
    <sheetView workbookViewId="0">
      <selection activeCell="A2" sqref="A2:G10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49</v>
      </c>
      <c r="B1" s="46" t="s">
        <v>228</v>
      </c>
      <c r="C1" s="40" t="s">
        <v>27</v>
      </c>
      <c r="D1" s="40"/>
      <c r="E1" s="40"/>
      <c r="F1" s="40"/>
      <c r="G1" s="40"/>
    </row>
    <row r="2" spans="1:7" ht="15.75" thickBot="1" x14ac:dyDescent="0.3">
      <c r="A2" s="2" t="s">
        <v>968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1113.0443510000002</v>
      </c>
      <c r="E6" s="13">
        <v>1113.9199400000002</v>
      </c>
      <c r="F6" s="13">
        <v>535.2540616393344</v>
      </c>
      <c r="G6" s="14">
        <v>0.48051394217732946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1113.0443509999996</v>
      </c>
      <c r="E7" s="31">
        <f ca="1">SUM(E8:OFFSET(E6,MATCH("GOBIERNOS REGIONALES",$A$8:$A$50,0),0))</f>
        <v>1113.91994</v>
      </c>
      <c r="F7" s="31">
        <f ca="1">SUM(F8:OFFSET(F6,MATCH("GOBIERNOS REGIONALES",$A$8:$A$50,0),0))</f>
        <v>535.2540616393344</v>
      </c>
      <c r="G7" s="32">
        <f ca="1">IFERROR(F7/E7,0)</f>
        <v>0.48051394217732957</v>
      </c>
    </row>
    <row r="8" spans="1:7" ht="25.5" x14ac:dyDescent="0.25">
      <c r="A8" s="15"/>
      <c r="B8" s="16">
        <v>40</v>
      </c>
      <c r="C8" s="17" t="s">
        <v>122</v>
      </c>
      <c r="D8" s="18">
        <v>1113.0443509999996</v>
      </c>
      <c r="E8" s="19">
        <v>1113.91994</v>
      </c>
      <c r="F8" s="19">
        <v>535.2540616393344</v>
      </c>
      <c r="G8" s="20">
        <f>IFERROR(F8/E8,0)</f>
        <v>0.48051394217732957</v>
      </c>
    </row>
    <row r="9" spans="1:7" ht="15.75" thickBot="1" x14ac:dyDescent="0.3">
      <c r="A9" s="33" t="s">
        <v>200</v>
      </c>
      <c r="B9" s="34"/>
      <c r="C9" s="35"/>
      <c r="D9" s="36">
        <f ca="1">SUM(D10:OFFSET(D8,(MATCH("GOBIERNOS LOCALES",$A$8:$A$50,0)-MATCH("GOBIERNOS REGIONALES",$A$8:$A$50,0)),0))</f>
        <v>0</v>
      </c>
      <c r="E9" s="37">
        <f ca="1">SUM(E10:OFFSET(E8,(MATCH("GOBIERNOS LOCALES",$A$8:$A$50,0)-MATCH("GOBIERNOS REGIONALES",$A$8:$A$50,0)),0))</f>
        <v>0</v>
      </c>
      <c r="F9" s="37">
        <f ca="1">SUM(F10:OFFSET(F8,(MATCH("GOBIERNOS LOCALES",$A$8:$A$50,0)-MATCH("GOBIERNOS REGIONALES",$A$8:$A$50,0)),0))</f>
        <v>0</v>
      </c>
      <c r="G9" s="38">
        <f ca="1">IFERROR(F9/E9,0)</f>
        <v>0</v>
      </c>
    </row>
    <row r="10" spans="1:7" x14ac:dyDescent="0.25">
      <c r="A10" t="s">
        <v>227</v>
      </c>
      <c r="D10" s="6"/>
      <c r="E10" s="6"/>
      <c r="F10" s="6"/>
      <c r="G10" s="5">
        <f>IFERROR(F10/E10,0)</f>
        <v>0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/>
  <dimension ref="A1:L15"/>
  <sheetViews>
    <sheetView workbookViewId="0">
      <selection activeCell="A2" sqref="A2:L1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49</v>
      </c>
      <c r="B1" s="40" t="s">
        <v>228</v>
      </c>
      <c r="C1" s="40" t="s">
        <v>27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969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1113.0443510000002</v>
      </c>
      <c r="G6" s="13">
        <v>1113.9199400000002</v>
      </c>
      <c r="H6" s="13">
        <v>535.2540616393344</v>
      </c>
      <c r="I6" s="14">
        <v>0.48051394217732946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1113.044351</v>
      </c>
      <c r="G7" s="31">
        <f ca="1">SUM(G8:OFFSET(G6,MATCH("PROYECTOS",$A$8:$A$50,0),0))</f>
        <v>1113.9199400000002</v>
      </c>
      <c r="H7" s="31">
        <f ca="1">SUM(H8:OFFSET(H6,MATCH("PROYECTOS",$A$8:$A$50,0),0))</f>
        <v>535.2540616393344</v>
      </c>
      <c r="I7" s="32">
        <f ca="1">IFERROR(H7/G7,0)</f>
        <v>0.48051394217732946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48.046827000000015</v>
      </c>
      <c r="G8" s="19">
        <v>48.296169000000006</v>
      </c>
      <c r="H8" s="19">
        <v>20.455728144832392</v>
      </c>
      <c r="I8" s="20">
        <f>IFERROR(H8/G8,0)</f>
        <v>0.42354763469608508</v>
      </c>
      <c r="J8" s="54"/>
      <c r="K8" s="19"/>
      <c r="L8" s="20" t="str">
        <f>IFERROR(K8/J8,".")</f>
        <v>.</v>
      </c>
    </row>
    <row r="9" spans="1:12" ht="76.5" x14ac:dyDescent="0.25">
      <c r="A9" s="15"/>
      <c r="B9" s="17">
        <v>3000530</v>
      </c>
      <c r="C9" s="17" t="s">
        <v>970</v>
      </c>
      <c r="D9" s="53">
        <v>217</v>
      </c>
      <c r="E9" s="17" t="s">
        <v>900</v>
      </c>
      <c r="F9" s="18">
        <v>1064.9975239999999</v>
      </c>
      <c r="G9" s="19">
        <v>1065.6237710000003</v>
      </c>
      <c r="H9" s="19">
        <v>514.798333494502</v>
      </c>
      <c r="I9" s="20">
        <f>IFERROR(H9/G9,0)</f>
        <v>0.48309576747842825</v>
      </c>
      <c r="J9" s="54"/>
      <c r="K9" s="19"/>
      <c r="L9" s="20" t="str">
        <f>IFERROR(K9/J9,".")</f>
        <v>.</v>
      </c>
    </row>
    <row r="10" spans="1:12" ht="15.75" thickBot="1" x14ac:dyDescent="0.3">
      <c r="A10" s="33" t="s">
        <v>302</v>
      </c>
      <c r="B10" s="35"/>
      <c r="C10" s="35"/>
      <c r="D10" s="51"/>
      <c r="E10" s="35"/>
      <c r="F10" s="36">
        <f ca="1">OFFSET(F10,-MATCH("PROYECTOS",$A$8:$A$50,0)-1,0)-(OFFSET(F10,-MATCH("PROYECTOS",$A$8:$A$50,0),0))</f>
        <v>0</v>
      </c>
      <c r="G10" s="37">
        <f ca="1">OFFSET(G10,-MATCH("PROYECTOS",$A$8:$A$50,0)-1,0)-(OFFSET(G10,-MATCH("PROYECTOS",$A$8:$A$50,0),0))</f>
        <v>0</v>
      </c>
      <c r="H10" s="37">
        <f ca="1">OFFSET(H10,-MATCH("PROYECTOS",$A$8:$A$50,0)-1,0)-(OFFSET(H10,-MATCH("PROYECTOS",$A$8:$A$50,0),0))</f>
        <v>0</v>
      </c>
      <c r="I10" s="38">
        <f ca="1">IFERROR(H10/G10,0)</f>
        <v>0</v>
      </c>
      <c r="J10" s="52"/>
      <c r="K10" s="37"/>
      <c r="L10" s="38"/>
    </row>
    <row r="11" spans="1:12" ht="15.75" thickBot="1" x14ac:dyDescent="0.3"/>
    <row r="12" spans="1:12" ht="15.75" thickBot="1" x14ac:dyDescent="0.3">
      <c r="A12" s="108" t="s">
        <v>372</v>
      </c>
      <c r="B12" s="109"/>
      <c r="C12" s="109"/>
      <c r="D12" s="109"/>
      <c r="E12" s="109"/>
      <c r="F12" s="110"/>
    </row>
    <row r="13" spans="1:12" ht="15.75" thickBot="1" x14ac:dyDescent="0.3">
      <c r="A13" s="2" t="s">
        <v>979</v>
      </c>
    </row>
    <row r="14" spans="1:12" ht="45" customHeight="1" x14ac:dyDescent="0.25">
      <c r="A14" s="100" t="s">
        <v>374</v>
      </c>
      <c r="B14" s="101"/>
      <c r="C14" s="101"/>
      <c r="D14" s="101"/>
      <c r="E14" s="101"/>
      <c r="F14" s="111" t="s">
        <v>375</v>
      </c>
      <c r="G14" s="7"/>
      <c r="H14" s="7"/>
      <c r="I14" s="7"/>
      <c r="J14" s="7"/>
      <c r="K14" s="7"/>
    </row>
    <row r="15" spans="1:12" ht="15.75" thickBot="1" x14ac:dyDescent="0.3">
      <c r="A15" s="125"/>
      <c r="B15" s="126"/>
      <c r="C15" s="126"/>
      <c r="D15" s="126"/>
      <c r="E15" s="126"/>
      <c r="F15" s="112"/>
      <c r="G15" s="8"/>
      <c r="H15" s="8"/>
      <c r="I15" s="8"/>
      <c r="J15" s="8"/>
      <c r="K15" s="8"/>
    </row>
  </sheetData>
  <mergeCells count="15">
    <mergeCell ref="A14:E15"/>
    <mergeCell ref="F14:F15"/>
    <mergeCell ref="L4:L5"/>
    <mergeCell ref="H4:H5"/>
    <mergeCell ref="A4:C5"/>
    <mergeCell ref="J4:J5"/>
    <mergeCell ref="F4:F5"/>
    <mergeCell ref="K4:K5"/>
    <mergeCell ref="G4:G5"/>
    <mergeCell ref="D4:E5"/>
    <mergeCell ref="A3:E3"/>
    <mergeCell ref="F3:I3"/>
    <mergeCell ref="J3:L3"/>
    <mergeCell ref="I4:I5"/>
    <mergeCell ref="A12:F12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/>
  <dimension ref="A1:N14"/>
  <sheetViews>
    <sheetView workbookViewId="0">
      <selection activeCell="A2" sqref="A2:N14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49</v>
      </c>
      <c r="B1" s="40" t="s">
        <v>228</v>
      </c>
      <c r="C1" s="40" t="s">
        <v>27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971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1113.0443510000002</v>
      </c>
      <c r="I6" s="13">
        <v>1113.9199400000002</v>
      </c>
      <c r="J6" s="13">
        <v>535.2540616393344</v>
      </c>
      <c r="K6" s="14">
        <v>0.48051394217732946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 ca="1">SUM(H8:OFFSET(H6,MATCH("PROYECTOS",$A$8:$A$33,0),0))</f>
        <v>1113.044351</v>
      </c>
      <c r="I7" s="31">
        <f ca="1">SUM(I8:OFFSET(I6,MATCH("PROYECTOS",$A$8:$A$33,0),0))</f>
        <v>1113.91994</v>
      </c>
      <c r="J7" s="31">
        <f ca="1">SUM(J8:OFFSET(J6,MATCH("PROYECTOS",$A$8:$A$33,0),0))</f>
        <v>535.2540616393344</v>
      </c>
      <c r="K7" s="32">
        <f ca="1">IFERROR(J7/I7,0)</f>
        <v>0.48051394217732957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48.046827000000008</v>
      </c>
      <c r="I8" s="19">
        <v>48.296168999999985</v>
      </c>
      <c r="J8" s="19">
        <v>20.455728144832392</v>
      </c>
      <c r="K8" s="20">
        <f t="shared" ref="K8:K14" si="0">IFERROR(J8/I8,0)</f>
        <v>0.42354763469608531</v>
      </c>
      <c r="L8" s="54">
        <v>0</v>
      </c>
      <c r="M8" s="19">
        <v>0</v>
      </c>
      <c r="N8" s="20" t="str">
        <f t="shared" ref="N8:N13" si="1">IFERROR(M8/L8,".")</f>
        <v>.</v>
      </c>
    </row>
    <row r="9" spans="1:14" ht="76.5" x14ac:dyDescent="0.25">
      <c r="A9" s="15"/>
      <c r="B9" s="17">
        <v>5001325</v>
      </c>
      <c r="C9" s="79" t="s">
        <v>972</v>
      </c>
      <c r="D9" s="17">
        <v>3000530</v>
      </c>
      <c r="E9" s="17" t="s">
        <v>970</v>
      </c>
      <c r="F9" s="53">
        <v>217</v>
      </c>
      <c r="G9" s="17" t="s">
        <v>900</v>
      </c>
      <c r="H9" s="18">
        <v>54.19993199999999</v>
      </c>
      <c r="I9" s="19">
        <v>58.095814000000004</v>
      </c>
      <c r="J9" s="19">
        <v>26.118556351488223</v>
      </c>
      <c r="K9" s="20">
        <f t="shared" si="0"/>
        <v>0.44957725097867157</v>
      </c>
      <c r="L9" s="54">
        <v>0</v>
      </c>
      <c r="M9" s="19">
        <v>0</v>
      </c>
      <c r="N9" s="20" t="str">
        <f t="shared" si="1"/>
        <v>.</v>
      </c>
    </row>
    <row r="10" spans="1:14" ht="76.5" x14ac:dyDescent="0.25">
      <c r="A10" s="15"/>
      <c r="B10" s="17">
        <v>5004176</v>
      </c>
      <c r="C10" s="79" t="s">
        <v>973</v>
      </c>
      <c r="D10" s="17">
        <v>3000530</v>
      </c>
      <c r="E10" s="17" t="s">
        <v>970</v>
      </c>
      <c r="F10" s="53">
        <v>217</v>
      </c>
      <c r="G10" s="17" t="s">
        <v>900</v>
      </c>
      <c r="H10" s="18">
        <v>2.262813</v>
      </c>
      <c r="I10" s="19">
        <v>2.3697939999999997</v>
      </c>
      <c r="J10" s="19">
        <v>0.88399431807920337</v>
      </c>
      <c r="K10" s="20">
        <f t="shared" si="0"/>
        <v>0.37302580649592476</v>
      </c>
      <c r="L10" s="54">
        <v>0</v>
      </c>
      <c r="M10" s="19">
        <v>0</v>
      </c>
      <c r="N10" s="20" t="str">
        <f t="shared" si="1"/>
        <v>.</v>
      </c>
    </row>
    <row r="11" spans="1:14" ht="76.5" x14ac:dyDescent="0.25">
      <c r="A11" s="15"/>
      <c r="B11" s="17">
        <v>5004180</v>
      </c>
      <c r="C11" s="79" t="s">
        <v>974</v>
      </c>
      <c r="D11" s="17">
        <v>3000530</v>
      </c>
      <c r="E11" s="17" t="s">
        <v>970</v>
      </c>
      <c r="F11" s="53">
        <v>217</v>
      </c>
      <c r="G11" s="17" t="s">
        <v>900</v>
      </c>
      <c r="H11" s="18">
        <v>2.2289879999999993</v>
      </c>
      <c r="I11" s="19">
        <v>2.0136030000000003</v>
      </c>
      <c r="J11" s="19">
        <v>6.8142100717523135E-2</v>
      </c>
      <c r="K11" s="20">
        <f t="shared" si="0"/>
        <v>3.3840881602541874E-2</v>
      </c>
      <c r="L11" s="54">
        <v>2190</v>
      </c>
      <c r="M11" s="19">
        <v>0</v>
      </c>
      <c r="N11" s="20">
        <f t="shared" si="1"/>
        <v>0</v>
      </c>
    </row>
    <row r="12" spans="1:14" ht="76.5" x14ac:dyDescent="0.25">
      <c r="A12" s="15"/>
      <c r="B12" s="17">
        <v>5004902</v>
      </c>
      <c r="C12" s="79" t="s">
        <v>975</v>
      </c>
      <c r="D12" s="17">
        <v>3000530</v>
      </c>
      <c r="E12" s="17" t="s">
        <v>970</v>
      </c>
      <c r="F12" s="53">
        <v>217</v>
      </c>
      <c r="G12" s="17" t="s">
        <v>900</v>
      </c>
      <c r="H12" s="18">
        <v>1002.279888</v>
      </c>
      <c r="I12" s="19">
        <v>996.38878499999998</v>
      </c>
      <c r="J12" s="19">
        <v>481.43241134885466</v>
      </c>
      <c r="K12" s="20">
        <f t="shared" si="0"/>
        <v>0.48317726834797187</v>
      </c>
      <c r="L12" s="54">
        <v>0</v>
      </c>
      <c r="M12" s="19">
        <v>0</v>
      </c>
      <c r="N12" s="20" t="str">
        <f t="shared" si="1"/>
        <v>.</v>
      </c>
    </row>
    <row r="13" spans="1:14" ht="76.5" x14ac:dyDescent="0.25">
      <c r="A13" s="15"/>
      <c r="B13" s="17">
        <v>5004948</v>
      </c>
      <c r="C13" s="79" t="s">
        <v>976</v>
      </c>
      <c r="D13" s="17">
        <v>3000530</v>
      </c>
      <c r="E13" s="17" t="s">
        <v>970</v>
      </c>
      <c r="F13" s="53">
        <v>408</v>
      </c>
      <c r="G13" s="17" t="s">
        <v>977</v>
      </c>
      <c r="H13" s="18">
        <v>4.0259029999999996</v>
      </c>
      <c r="I13" s="19">
        <v>6.7557749999999999</v>
      </c>
      <c r="J13" s="19">
        <v>6.2952293753623962</v>
      </c>
      <c r="K13" s="20">
        <f t="shared" si="0"/>
        <v>0.93182934235707915</v>
      </c>
      <c r="L13" s="54">
        <v>2699</v>
      </c>
      <c r="M13" s="19">
        <v>0</v>
      </c>
      <c r="N13" s="20">
        <f t="shared" si="1"/>
        <v>0</v>
      </c>
    </row>
    <row r="14" spans="1:14" ht="15.75" thickBot="1" x14ac:dyDescent="0.3">
      <c r="A14" s="33" t="s">
        <v>302</v>
      </c>
      <c r="B14" s="35"/>
      <c r="C14" s="35"/>
      <c r="D14" s="57"/>
      <c r="E14" s="35"/>
      <c r="F14" s="51"/>
      <c r="G14" s="35"/>
      <c r="H14" s="36">
        <f ca="1">OFFSET(H14,-MATCH("PROYECTOS",$A$8:$A$33,0)-1,0)-(OFFSET(H14,-MATCH("PROYECTOS",$A$8:$A$33,0),0))</f>
        <v>0</v>
      </c>
      <c r="I14" s="37">
        <f ca="1">OFFSET(I14,-MATCH("PROYECTOS",$A$8:$A$33,0)-1,0)-(OFFSET(I14,-MATCH("PROYECTOS",$A$8:$A$33,0),0))</f>
        <v>0</v>
      </c>
      <c r="J14" s="37">
        <f ca="1">OFFSET(J14,-MATCH("PROYECTOS",$A$8:$A$33,0)-1,0)-(OFFSET(J14,-MATCH("PROYECTOS",$A$8:$A$33,0),0))</f>
        <v>0</v>
      </c>
      <c r="K14" s="38">
        <f t="shared" ca="1" si="0"/>
        <v>0</v>
      </c>
      <c r="L14" s="52"/>
      <c r="M14" s="37"/>
      <c r="N14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9"/>
  <dimension ref="A1:K100"/>
  <sheetViews>
    <sheetView workbookViewId="0">
      <selection activeCell="A2" sqref="A2:K28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51</v>
      </c>
      <c r="B1" s="41" t="s">
        <v>228</v>
      </c>
      <c r="C1" s="40" t="s">
        <v>28</v>
      </c>
      <c r="D1" s="40"/>
      <c r="E1" s="40"/>
      <c r="F1" s="40"/>
      <c r="G1" s="40"/>
    </row>
    <row r="2" spans="1:11" ht="15.75" thickBot="1" x14ac:dyDescent="0.3">
      <c r="A2" s="2" t="s">
        <v>980</v>
      </c>
      <c r="I2" s="1" t="s">
        <v>1004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33.741001000000004</v>
      </c>
      <c r="E6" s="13">
        <f ca="1">SUM(E7:OFFSET(E7,50,0))</f>
        <v>41.964022</v>
      </c>
      <c r="F6" s="13">
        <f ca="1">SUM(F7:OFFSET(F7,50,0))</f>
        <v>9.0687094670138322</v>
      </c>
      <c r="G6" s="14">
        <f ca="1">IFERROR(F6/E6,0)</f>
        <v>0.21610677515643834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0.57546600000000003</v>
      </c>
      <c r="E7" s="19">
        <v>0.57546600000000003</v>
      </c>
      <c r="F7" s="19">
        <v>0.2669061343985959</v>
      </c>
      <c r="G7" s="20">
        <f t="shared" ref="G7:G28" si="0">IFERROR(F7/E7,0)</f>
        <v>0.46380869486398135</v>
      </c>
      <c r="I7" t="s">
        <v>257</v>
      </c>
      <c r="J7" s="6">
        <v>1.4266871330401045</v>
      </c>
      <c r="K7" s="65">
        <v>0.4662790722051452</v>
      </c>
    </row>
    <row r="8" spans="1:11" x14ac:dyDescent="0.25">
      <c r="A8" s="15"/>
      <c r="B8" s="44">
        <v>2</v>
      </c>
      <c r="C8" s="17" t="s">
        <v>241</v>
      </c>
      <c r="D8" s="18">
        <v>0.67330500000000004</v>
      </c>
      <c r="E8" s="19">
        <v>0.80090600000000001</v>
      </c>
      <c r="F8" s="19">
        <v>0.14613929734332487</v>
      </c>
      <c r="G8" s="20">
        <f t="shared" si="0"/>
        <v>0.18246747726115783</v>
      </c>
      <c r="I8" t="s">
        <v>240</v>
      </c>
      <c r="J8" s="6">
        <v>0.2669061343985959</v>
      </c>
      <c r="K8" s="65">
        <v>0.46380869486398135</v>
      </c>
    </row>
    <row r="9" spans="1:11" x14ac:dyDescent="0.25">
      <c r="A9" s="15"/>
      <c r="B9" s="44">
        <v>3</v>
      </c>
      <c r="C9" s="17" t="s">
        <v>242</v>
      </c>
      <c r="D9" s="18">
        <v>0.61226500000000017</v>
      </c>
      <c r="E9" s="19">
        <v>0.61226500000000017</v>
      </c>
      <c r="F9" s="19">
        <v>0.20569341132068075</v>
      </c>
      <c r="G9" s="20">
        <f t="shared" si="0"/>
        <v>0.33595487463872781</v>
      </c>
      <c r="I9" t="s">
        <v>264</v>
      </c>
      <c r="J9" s="6">
        <v>0.41564203941379674</v>
      </c>
      <c r="K9" s="65">
        <v>0.42037291621285622</v>
      </c>
    </row>
    <row r="10" spans="1:11" x14ac:dyDescent="0.25">
      <c r="A10" s="15"/>
      <c r="B10" s="44">
        <v>4</v>
      </c>
      <c r="C10" s="17" t="s">
        <v>243</v>
      </c>
      <c r="D10" s="18">
        <v>1.289534</v>
      </c>
      <c r="E10" s="19">
        <v>1.391324</v>
      </c>
      <c r="F10" s="19">
        <v>0.27788453394896351</v>
      </c>
      <c r="G10" s="20">
        <f t="shared" si="0"/>
        <v>0.19972668763635465</v>
      </c>
      <c r="I10" t="s">
        <v>242</v>
      </c>
      <c r="J10" s="6">
        <v>0.20569341132068075</v>
      </c>
      <c r="K10" s="65">
        <v>0.33595487463872781</v>
      </c>
    </row>
    <row r="11" spans="1:11" x14ac:dyDescent="0.25">
      <c r="A11" s="15"/>
      <c r="B11" s="44">
        <v>5</v>
      </c>
      <c r="C11" s="17" t="s">
        <v>244</v>
      </c>
      <c r="D11" s="18">
        <v>0.73125000000000018</v>
      </c>
      <c r="E11" s="19">
        <v>1.2545660000000001</v>
      </c>
      <c r="F11" s="19">
        <v>0.33472614676793455</v>
      </c>
      <c r="G11" s="20">
        <f t="shared" si="0"/>
        <v>0.26680632726212455</v>
      </c>
      <c r="I11" t="s">
        <v>249</v>
      </c>
      <c r="J11" s="6">
        <v>0.24070710473461077</v>
      </c>
      <c r="K11" s="65">
        <v>0.30922840954996933</v>
      </c>
    </row>
    <row r="12" spans="1:11" x14ac:dyDescent="0.25">
      <c r="A12" s="15"/>
      <c r="B12" s="44">
        <v>7</v>
      </c>
      <c r="C12" s="17" t="s">
        <v>246</v>
      </c>
      <c r="D12" s="18">
        <v>1.7482920000000002</v>
      </c>
      <c r="E12" s="19">
        <v>2.068654</v>
      </c>
      <c r="F12" s="19">
        <v>0.45720551147678634</v>
      </c>
      <c r="G12" s="20">
        <f t="shared" si="0"/>
        <v>0.22101594151404069</v>
      </c>
      <c r="I12" t="s">
        <v>244</v>
      </c>
      <c r="J12" s="6">
        <v>0.33472614676793455</v>
      </c>
      <c r="K12" s="65">
        <v>0.26680632726212455</v>
      </c>
    </row>
    <row r="13" spans="1:11" x14ac:dyDescent="0.25">
      <c r="A13" s="15"/>
      <c r="B13" s="44">
        <v>8</v>
      </c>
      <c r="C13" s="17" t="s">
        <v>247</v>
      </c>
      <c r="D13" s="18">
        <v>0.92439800000000005</v>
      </c>
      <c r="E13" s="19">
        <v>0.92439800000000016</v>
      </c>
      <c r="F13" s="19">
        <v>8.5195182589814067E-2</v>
      </c>
      <c r="G13" s="20">
        <f t="shared" si="0"/>
        <v>9.2162880696208829E-2</v>
      </c>
      <c r="I13" t="s">
        <v>251</v>
      </c>
      <c r="J13" s="6">
        <v>0.17836986546171829</v>
      </c>
      <c r="K13" s="65">
        <v>0.2426381638298121</v>
      </c>
    </row>
    <row r="14" spans="1:11" x14ac:dyDescent="0.25">
      <c r="A14" s="15"/>
      <c r="B14" s="44">
        <v>9</v>
      </c>
      <c r="C14" s="17" t="s">
        <v>248</v>
      </c>
      <c r="D14" s="18">
        <v>0</v>
      </c>
      <c r="E14" s="19">
        <v>4</v>
      </c>
      <c r="F14" s="19">
        <v>0.24377300590276718</v>
      </c>
      <c r="G14" s="20">
        <f t="shared" si="0"/>
        <v>6.0943251475691795E-2</v>
      </c>
      <c r="I14" t="s">
        <v>261</v>
      </c>
      <c r="J14" s="6">
        <v>0.43398632961907424</v>
      </c>
      <c r="K14" s="65">
        <v>0.24255154920378785</v>
      </c>
    </row>
    <row r="15" spans="1:11" x14ac:dyDescent="0.25">
      <c r="A15" s="15"/>
      <c r="B15" s="44">
        <v>10</v>
      </c>
      <c r="C15" s="17" t="s">
        <v>249</v>
      </c>
      <c r="D15" s="18">
        <v>0.76745900000000011</v>
      </c>
      <c r="E15" s="19">
        <v>0.7784120000000001</v>
      </c>
      <c r="F15" s="19">
        <v>0.24070710473461077</v>
      </c>
      <c r="G15" s="20">
        <f t="shared" si="0"/>
        <v>0.30922840954996933</v>
      </c>
      <c r="I15" t="s">
        <v>259</v>
      </c>
      <c r="J15" s="6">
        <v>0.16994806670118123</v>
      </c>
      <c r="K15" s="65">
        <v>0.24161869548757378</v>
      </c>
    </row>
    <row r="16" spans="1:11" x14ac:dyDescent="0.25">
      <c r="A16" s="15"/>
      <c r="B16" s="44">
        <v>12</v>
      </c>
      <c r="C16" s="17" t="s">
        <v>251</v>
      </c>
      <c r="D16" s="18">
        <v>0.7501270000000001</v>
      </c>
      <c r="E16" s="19">
        <v>0.73512700000000009</v>
      </c>
      <c r="F16" s="19">
        <v>0.17836986546171829</v>
      </c>
      <c r="G16" s="20">
        <f t="shared" si="0"/>
        <v>0.2426381638298121</v>
      </c>
      <c r="I16" t="s">
        <v>246</v>
      </c>
      <c r="J16" s="6">
        <v>0.45720551147678634</v>
      </c>
      <c r="K16" s="65">
        <v>0.22101594151404069</v>
      </c>
    </row>
    <row r="17" spans="1:11" x14ac:dyDescent="0.25">
      <c r="A17" s="15"/>
      <c r="B17" s="44">
        <v>13</v>
      </c>
      <c r="C17" s="17" t="s">
        <v>252</v>
      </c>
      <c r="D17" s="18">
        <v>1.3047899999999999</v>
      </c>
      <c r="E17" s="19">
        <v>1.3158950000000003</v>
      </c>
      <c r="F17" s="19">
        <v>0.23762247047852725</v>
      </c>
      <c r="G17" s="20">
        <f t="shared" si="0"/>
        <v>0.18057859516034883</v>
      </c>
      <c r="I17" t="s">
        <v>256</v>
      </c>
      <c r="J17" s="6">
        <v>2.3683000064920634E-2</v>
      </c>
      <c r="K17" s="65">
        <v>0.21599708208236248</v>
      </c>
    </row>
    <row r="18" spans="1:11" x14ac:dyDescent="0.25">
      <c r="A18" s="15"/>
      <c r="B18" s="44">
        <v>14</v>
      </c>
      <c r="C18" s="17" t="s">
        <v>253</v>
      </c>
      <c r="D18" s="18">
        <v>0.51564699999999997</v>
      </c>
      <c r="E18" s="19">
        <v>0.51564700000000008</v>
      </c>
      <c r="F18" s="19">
        <v>7.7484520967118442E-2</v>
      </c>
      <c r="G18" s="20">
        <f t="shared" si="0"/>
        <v>0.15026659898558206</v>
      </c>
      <c r="I18" t="s">
        <v>243</v>
      </c>
      <c r="J18" s="6">
        <v>0.27788453394896351</v>
      </c>
      <c r="K18" s="65">
        <v>0.19972668763635465</v>
      </c>
    </row>
    <row r="19" spans="1:11" x14ac:dyDescent="0.25">
      <c r="A19" s="15"/>
      <c r="B19" s="44">
        <v>15</v>
      </c>
      <c r="C19" s="17" t="s">
        <v>254</v>
      </c>
      <c r="D19" s="18">
        <v>16.388131000000001</v>
      </c>
      <c r="E19" s="19">
        <v>18.656775</v>
      </c>
      <c r="F19" s="19">
        <v>3.6375094983486633</v>
      </c>
      <c r="G19" s="20">
        <f t="shared" si="0"/>
        <v>0.19496989690601207</v>
      </c>
      <c r="I19" t="s">
        <v>254</v>
      </c>
      <c r="J19" s="6">
        <v>3.6375094983486633</v>
      </c>
      <c r="K19" s="65">
        <v>0.19496989690601207</v>
      </c>
    </row>
    <row r="20" spans="1:11" x14ac:dyDescent="0.25">
      <c r="A20" s="15"/>
      <c r="B20" s="44">
        <v>16</v>
      </c>
      <c r="C20" s="17" t="s">
        <v>255</v>
      </c>
      <c r="D20" s="18">
        <v>0.46818199999999999</v>
      </c>
      <c r="E20" s="19">
        <v>0.71818199999999999</v>
      </c>
      <c r="F20" s="19">
        <v>2.4280000012367964E-2</v>
      </c>
      <c r="G20" s="20">
        <f t="shared" si="0"/>
        <v>3.3807586395047447E-2</v>
      </c>
      <c r="I20" t="s">
        <v>262</v>
      </c>
      <c r="J20" s="6">
        <v>0.1852662144228816</v>
      </c>
      <c r="K20" s="65">
        <v>0.19436176178933723</v>
      </c>
    </row>
    <row r="21" spans="1:11" x14ac:dyDescent="0.25">
      <c r="A21" s="15"/>
      <c r="B21" s="44">
        <v>17</v>
      </c>
      <c r="C21" s="17" t="s">
        <v>256</v>
      </c>
      <c r="D21" s="18">
        <v>0.10964500000000002</v>
      </c>
      <c r="E21" s="19">
        <v>0.10964499999999999</v>
      </c>
      <c r="F21" s="19">
        <v>2.3683000064920634E-2</v>
      </c>
      <c r="G21" s="20">
        <f t="shared" si="0"/>
        <v>0.21599708208236248</v>
      </c>
      <c r="I21" t="s">
        <v>241</v>
      </c>
      <c r="J21" s="6">
        <v>0.14613929734332487</v>
      </c>
      <c r="K21" s="65">
        <v>0.18246747726115783</v>
      </c>
    </row>
    <row r="22" spans="1:11" x14ac:dyDescent="0.25">
      <c r="A22" s="15"/>
      <c r="B22" s="44">
        <v>18</v>
      </c>
      <c r="C22" s="17" t="s">
        <v>257</v>
      </c>
      <c r="D22" s="18">
        <v>2.5189000000000004</v>
      </c>
      <c r="E22" s="19">
        <v>3.0597280000000002</v>
      </c>
      <c r="F22" s="19">
        <v>1.4266871330401045</v>
      </c>
      <c r="G22" s="20">
        <f t="shared" si="0"/>
        <v>0.4662790722051452</v>
      </c>
      <c r="I22" t="s">
        <v>252</v>
      </c>
      <c r="J22" s="6">
        <v>0.23762247047852725</v>
      </c>
      <c r="K22" s="65">
        <v>0.18057859516034883</v>
      </c>
    </row>
    <row r="23" spans="1:11" x14ac:dyDescent="0.25">
      <c r="A23" s="15"/>
      <c r="B23" s="44">
        <v>20</v>
      </c>
      <c r="C23" s="17" t="s">
        <v>259</v>
      </c>
      <c r="D23" s="18">
        <v>0.70337300000000003</v>
      </c>
      <c r="E23" s="19">
        <v>0.70337300000000003</v>
      </c>
      <c r="F23" s="19">
        <v>0.16994806670118123</v>
      </c>
      <c r="G23" s="20">
        <f t="shared" si="0"/>
        <v>0.24161869548757378</v>
      </c>
      <c r="I23" t="s">
        <v>253</v>
      </c>
      <c r="J23" s="6">
        <v>7.7484520967118442E-2</v>
      </c>
      <c r="K23" s="65">
        <v>0.15026659898558206</v>
      </c>
    </row>
    <row r="24" spans="1:11" x14ac:dyDescent="0.25">
      <c r="A24" s="15"/>
      <c r="B24" s="44">
        <v>21</v>
      </c>
      <c r="C24" s="17" t="s">
        <v>260</v>
      </c>
      <c r="D24" s="18">
        <v>0.8</v>
      </c>
      <c r="E24" s="19">
        <v>0</v>
      </c>
      <c r="F24" s="19">
        <v>0</v>
      </c>
      <c r="G24" s="20">
        <f t="shared" si="0"/>
        <v>0</v>
      </c>
      <c r="I24" t="s">
        <v>247</v>
      </c>
      <c r="J24" s="6">
        <v>8.5195182589814067E-2</v>
      </c>
      <c r="K24" s="65">
        <v>9.2162880696208829E-2</v>
      </c>
    </row>
    <row r="25" spans="1:11" x14ac:dyDescent="0.25">
      <c r="A25" s="15"/>
      <c r="B25" s="44">
        <v>22</v>
      </c>
      <c r="C25" s="17" t="s">
        <v>261</v>
      </c>
      <c r="D25" s="18">
        <v>1.1728560000000001</v>
      </c>
      <c r="E25" s="19">
        <v>1.7892540000000001</v>
      </c>
      <c r="F25" s="19">
        <v>0.43398632961907424</v>
      </c>
      <c r="G25" s="20">
        <f t="shared" si="0"/>
        <v>0.24255154920378785</v>
      </c>
      <c r="I25" t="s">
        <v>248</v>
      </c>
      <c r="J25" s="6">
        <v>0.24377300590276718</v>
      </c>
      <c r="K25" s="65">
        <v>6.0943251475691795E-2</v>
      </c>
    </row>
    <row r="26" spans="1:11" x14ac:dyDescent="0.25">
      <c r="A26" s="15"/>
      <c r="B26" s="44">
        <v>23</v>
      </c>
      <c r="C26" s="17" t="s">
        <v>262</v>
      </c>
      <c r="D26" s="18">
        <v>0.84064800000000006</v>
      </c>
      <c r="E26" s="19">
        <v>0.95320299999999991</v>
      </c>
      <c r="F26" s="19">
        <v>0.1852662144228816</v>
      </c>
      <c r="G26" s="20">
        <f t="shared" si="0"/>
        <v>0.19436176178933723</v>
      </c>
      <c r="I26" t="s">
        <v>255</v>
      </c>
      <c r="J26" s="6">
        <v>2.4280000012367964E-2</v>
      </c>
      <c r="K26" s="65">
        <v>3.3807586395047447E-2</v>
      </c>
    </row>
    <row r="27" spans="1:11" x14ac:dyDescent="0.25">
      <c r="A27" s="15"/>
      <c r="B27" s="44">
        <v>24</v>
      </c>
      <c r="C27" s="17" t="s">
        <v>263</v>
      </c>
      <c r="D27" s="18">
        <v>0</v>
      </c>
      <c r="E27" s="19">
        <v>1.2456E-2</v>
      </c>
      <c r="F27" s="19">
        <v>0</v>
      </c>
      <c r="G27" s="20">
        <f t="shared" si="0"/>
        <v>0</v>
      </c>
      <c r="I27" t="s">
        <v>260</v>
      </c>
      <c r="J27" s="6">
        <v>0</v>
      </c>
      <c r="K27" s="65">
        <v>0</v>
      </c>
    </row>
    <row r="28" spans="1:11" ht="15.75" thickBot="1" x14ac:dyDescent="0.3">
      <c r="A28" s="21"/>
      <c r="B28" s="45">
        <v>25</v>
      </c>
      <c r="C28" s="23" t="s">
        <v>264</v>
      </c>
      <c r="D28" s="24">
        <v>0.84673300000000007</v>
      </c>
      <c r="E28" s="25">
        <v>0.98874600000000001</v>
      </c>
      <c r="F28" s="25">
        <v>0.41564203941379674</v>
      </c>
      <c r="G28" s="26">
        <f t="shared" si="0"/>
        <v>0.42037291621285622</v>
      </c>
      <c r="I28" t="s">
        <v>263</v>
      </c>
      <c r="J28" s="6">
        <v>0</v>
      </c>
      <c r="K28" s="65">
        <v>0</v>
      </c>
    </row>
    <row r="29" spans="1:11" x14ac:dyDescent="0.25">
      <c r="J29" s="6"/>
      <c r="K29" s="65"/>
    </row>
    <row r="30" spans="1:11" x14ac:dyDescent="0.25">
      <c r="J30" s="6"/>
      <c r="K30" s="65"/>
    </row>
    <row r="31" spans="1:11" x14ac:dyDescent="0.25">
      <c r="J31" s="6"/>
      <c r="K31" s="65"/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K100"/>
  <sheetViews>
    <sheetView workbookViewId="0">
      <selection activeCell="A2" sqref="A2:K31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2</v>
      </c>
      <c r="B1" s="41" t="s">
        <v>228</v>
      </c>
      <c r="C1" s="40" t="s">
        <v>9</v>
      </c>
      <c r="D1" s="40"/>
      <c r="E1" s="40"/>
      <c r="F1" s="40"/>
      <c r="G1" s="40"/>
    </row>
    <row r="2" spans="1:11" ht="15.75" thickBot="1" x14ac:dyDescent="0.3">
      <c r="A2" s="2" t="s">
        <v>376</v>
      </c>
      <c r="I2" s="1" t="s">
        <v>431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1439.382564</v>
      </c>
      <c r="E6" s="13">
        <f ca="1">SUM(E7:OFFSET(E7,50,0))</f>
        <v>1864.1250450000005</v>
      </c>
      <c r="F6" s="13">
        <f ca="1">SUM(F7:OFFSET(F7,50,0))</f>
        <v>932.47122340450119</v>
      </c>
      <c r="G6" s="14">
        <f ca="1">IFERROR(F6/E6,0)</f>
        <v>0.5002192454339891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36.680231000000013</v>
      </c>
      <c r="E7" s="19">
        <v>58.319172999999992</v>
      </c>
      <c r="F7" s="19">
        <v>25.323816052464281</v>
      </c>
      <c r="G7" s="20">
        <f t="shared" ref="G7:G31" si="0">IFERROR(F7/E7,0)</f>
        <v>0.43422796911856559</v>
      </c>
      <c r="I7" t="s">
        <v>246</v>
      </c>
      <c r="J7" s="6">
        <v>42.102224432373987</v>
      </c>
      <c r="K7" s="65">
        <v>0.61808051646213769</v>
      </c>
    </row>
    <row r="8" spans="1:11" x14ac:dyDescent="0.25">
      <c r="A8" s="15"/>
      <c r="B8" s="44">
        <v>2</v>
      </c>
      <c r="C8" s="17" t="s">
        <v>241</v>
      </c>
      <c r="D8" s="18">
        <v>37.202326000000006</v>
      </c>
      <c r="E8" s="19">
        <v>53.404961999999976</v>
      </c>
      <c r="F8" s="19">
        <v>30.343454217596559</v>
      </c>
      <c r="G8" s="20">
        <f t="shared" si="0"/>
        <v>0.56817668398671595</v>
      </c>
      <c r="I8" t="s">
        <v>241</v>
      </c>
      <c r="J8" s="6">
        <v>30.343454217596559</v>
      </c>
      <c r="K8" s="65">
        <v>0.56817668398671595</v>
      </c>
    </row>
    <row r="9" spans="1:11" x14ac:dyDescent="0.25">
      <c r="A9" s="15"/>
      <c r="B9" s="44">
        <v>3</v>
      </c>
      <c r="C9" s="17" t="s">
        <v>242</v>
      </c>
      <c r="D9" s="18">
        <v>41.541893000000016</v>
      </c>
      <c r="E9" s="19">
        <v>62.954437000000006</v>
      </c>
      <c r="F9" s="19">
        <v>35.627149268151697</v>
      </c>
      <c r="G9" s="20">
        <f t="shared" si="0"/>
        <v>0.56591959146821846</v>
      </c>
      <c r="I9" t="s">
        <v>242</v>
      </c>
      <c r="J9" s="6">
        <v>35.627149268151697</v>
      </c>
      <c r="K9" s="65">
        <v>0.56591959146821846</v>
      </c>
    </row>
    <row r="10" spans="1:11" x14ac:dyDescent="0.25">
      <c r="A10" s="15"/>
      <c r="B10" s="44">
        <v>4</v>
      </c>
      <c r="C10" s="17" t="s">
        <v>243</v>
      </c>
      <c r="D10" s="18">
        <v>40.224471000000015</v>
      </c>
      <c r="E10" s="19">
        <v>62.763528000000001</v>
      </c>
      <c r="F10" s="19">
        <v>31.901379143231679</v>
      </c>
      <c r="G10" s="20">
        <f t="shared" si="0"/>
        <v>0.5082789345944938</v>
      </c>
      <c r="I10" t="s">
        <v>261</v>
      </c>
      <c r="J10" s="6">
        <v>33.038920653943705</v>
      </c>
      <c r="K10" s="65">
        <v>0.56411419625312997</v>
      </c>
    </row>
    <row r="11" spans="1:11" x14ac:dyDescent="0.25">
      <c r="A11" s="15"/>
      <c r="B11" s="44">
        <v>5</v>
      </c>
      <c r="C11" s="17" t="s">
        <v>244</v>
      </c>
      <c r="D11" s="18">
        <v>54.540931999999998</v>
      </c>
      <c r="E11" s="19">
        <v>81.650844000000006</v>
      </c>
      <c r="F11" s="19">
        <v>42.112032191736944</v>
      </c>
      <c r="G11" s="20">
        <f t="shared" si="0"/>
        <v>0.51575746347137508</v>
      </c>
      <c r="I11" t="s">
        <v>263</v>
      </c>
      <c r="J11" s="6">
        <v>14.037316531015676</v>
      </c>
      <c r="K11" s="65">
        <v>0.56207848191762078</v>
      </c>
    </row>
    <row r="12" spans="1:11" x14ac:dyDescent="0.25">
      <c r="A12" s="15"/>
      <c r="B12" s="44">
        <v>6</v>
      </c>
      <c r="C12" s="17" t="s">
        <v>245</v>
      </c>
      <c r="D12" s="18">
        <v>78.287947000000031</v>
      </c>
      <c r="E12" s="19">
        <v>135.994506</v>
      </c>
      <c r="F12" s="19">
        <v>60.081267555927298</v>
      </c>
      <c r="G12" s="20">
        <f t="shared" si="0"/>
        <v>0.44179187323881525</v>
      </c>
      <c r="I12" t="s">
        <v>262</v>
      </c>
      <c r="J12" s="6">
        <v>8.4553772550589201</v>
      </c>
      <c r="K12" s="65">
        <v>0.54751121797899482</v>
      </c>
    </row>
    <row r="13" spans="1:11" x14ac:dyDescent="0.25">
      <c r="A13" s="15"/>
      <c r="B13" s="44">
        <v>7</v>
      </c>
      <c r="C13" s="17" t="s">
        <v>246</v>
      </c>
      <c r="D13" s="18">
        <v>55.679008999999994</v>
      </c>
      <c r="E13" s="19">
        <v>68.117701999999994</v>
      </c>
      <c r="F13" s="19">
        <v>42.102224432373987</v>
      </c>
      <c r="G13" s="20">
        <f t="shared" si="0"/>
        <v>0.61808051646213769</v>
      </c>
      <c r="I13" t="s">
        <v>255</v>
      </c>
      <c r="J13" s="6">
        <v>38.205810107374418</v>
      </c>
      <c r="K13" s="65">
        <v>0.54094958301571283</v>
      </c>
    </row>
    <row r="14" spans="1:11" x14ac:dyDescent="0.25">
      <c r="A14" s="15"/>
      <c r="B14" s="44">
        <v>8</v>
      </c>
      <c r="C14" s="17" t="s">
        <v>247</v>
      </c>
      <c r="D14" s="18">
        <v>57.108797000000003</v>
      </c>
      <c r="E14" s="19">
        <v>75.110324000000034</v>
      </c>
      <c r="F14" s="19">
        <v>33.557604542506155</v>
      </c>
      <c r="G14" s="20">
        <f t="shared" si="0"/>
        <v>0.44677752345344884</v>
      </c>
      <c r="I14" t="s">
        <v>256</v>
      </c>
      <c r="J14" s="6">
        <v>5.5900567919961759</v>
      </c>
      <c r="K14" s="65">
        <v>0.54047720190700244</v>
      </c>
    </row>
    <row r="15" spans="1:11" x14ac:dyDescent="0.25">
      <c r="A15" s="15"/>
      <c r="B15" s="44">
        <v>9</v>
      </c>
      <c r="C15" s="17" t="s">
        <v>248</v>
      </c>
      <c r="D15" s="18">
        <v>44.750900000000009</v>
      </c>
      <c r="E15" s="19">
        <v>56.084966000000016</v>
      </c>
      <c r="F15" s="19">
        <v>27.83001758842147</v>
      </c>
      <c r="G15" s="20">
        <f t="shared" si="0"/>
        <v>0.49621172255719048</v>
      </c>
      <c r="I15" t="s">
        <v>264</v>
      </c>
      <c r="J15" s="6">
        <v>19.591459044720068</v>
      </c>
      <c r="K15" s="65">
        <v>0.52994059142213323</v>
      </c>
    </row>
    <row r="16" spans="1:11" x14ac:dyDescent="0.25">
      <c r="A16" s="15"/>
      <c r="B16" s="44">
        <v>10</v>
      </c>
      <c r="C16" s="17" t="s">
        <v>249</v>
      </c>
      <c r="D16" s="18">
        <v>46.670145000000034</v>
      </c>
      <c r="E16" s="19">
        <v>63.707385999999993</v>
      </c>
      <c r="F16" s="19">
        <v>27.106191211518308</v>
      </c>
      <c r="G16" s="20">
        <f t="shared" si="0"/>
        <v>0.42547957016347071</v>
      </c>
      <c r="I16" t="s">
        <v>254</v>
      </c>
      <c r="J16" s="6">
        <v>251.33256771342445</v>
      </c>
      <c r="K16" s="65">
        <v>0.52789989932475279</v>
      </c>
    </row>
    <row r="17" spans="1:11" x14ac:dyDescent="0.25">
      <c r="A17" s="15"/>
      <c r="B17" s="44">
        <v>11</v>
      </c>
      <c r="C17" s="17" t="s">
        <v>250</v>
      </c>
      <c r="D17" s="18">
        <v>26.502881000000006</v>
      </c>
      <c r="E17" s="19">
        <v>30.601615000000006</v>
      </c>
      <c r="F17" s="19">
        <v>15.576340251962392</v>
      </c>
      <c r="G17" s="20">
        <f t="shared" si="0"/>
        <v>0.50900386309553891</v>
      </c>
      <c r="I17" t="s">
        <v>244</v>
      </c>
      <c r="J17" s="6">
        <v>42.112032191736944</v>
      </c>
      <c r="K17" s="65">
        <v>0.51575746347137508</v>
      </c>
    </row>
    <row r="18" spans="1:11" x14ac:dyDescent="0.25">
      <c r="A18" s="15"/>
      <c r="B18" s="44">
        <v>12</v>
      </c>
      <c r="C18" s="17" t="s">
        <v>251</v>
      </c>
      <c r="D18" s="18">
        <v>59.589308000000017</v>
      </c>
      <c r="E18" s="19">
        <v>75.833480000000009</v>
      </c>
      <c r="F18" s="19">
        <v>34.624048070629215</v>
      </c>
      <c r="G18" s="20">
        <f t="shared" si="0"/>
        <v>0.4565799706228596</v>
      </c>
      <c r="I18" t="s">
        <v>250</v>
      </c>
      <c r="J18" s="6">
        <v>15.576340251962392</v>
      </c>
      <c r="K18" s="65">
        <v>0.50900386309553891</v>
      </c>
    </row>
    <row r="19" spans="1:11" x14ac:dyDescent="0.25">
      <c r="A19" s="15"/>
      <c r="B19" s="44">
        <v>13</v>
      </c>
      <c r="C19" s="17" t="s">
        <v>252</v>
      </c>
      <c r="D19" s="18">
        <v>67.883602999999994</v>
      </c>
      <c r="E19" s="19">
        <v>77.562801999999948</v>
      </c>
      <c r="F19" s="19">
        <v>36.769348802390255</v>
      </c>
      <c r="G19" s="20">
        <f t="shared" si="0"/>
        <v>0.47405905736090193</v>
      </c>
      <c r="I19" t="s">
        <v>243</v>
      </c>
      <c r="J19" s="6">
        <v>31.901379143231679</v>
      </c>
      <c r="K19" s="65">
        <v>0.5082789345944938</v>
      </c>
    </row>
    <row r="20" spans="1:11" x14ac:dyDescent="0.25">
      <c r="A20" s="15"/>
      <c r="B20" s="44">
        <v>14</v>
      </c>
      <c r="C20" s="17" t="s">
        <v>253</v>
      </c>
      <c r="D20" s="18">
        <v>44.473064999999977</v>
      </c>
      <c r="E20" s="19">
        <v>50.565012000000003</v>
      </c>
      <c r="F20" s="19">
        <v>24.971104158535127</v>
      </c>
      <c r="G20" s="20">
        <f t="shared" si="0"/>
        <v>0.49384155507636635</v>
      </c>
      <c r="I20" t="s">
        <v>248</v>
      </c>
      <c r="J20" s="6">
        <v>27.83001758842147</v>
      </c>
      <c r="K20" s="65">
        <v>0.49621172255719048</v>
      </c>
    </row>
    <row r="21" spans="1:11" x14ac:dyDescent="0.25">
      <c r="A21" s="15"/>
      <c r="B21" s="44">
        <v>15</v>
      </c>
      <c r="C21" s="17" t="s">
        <v>254</v>
      </c>
      <c r="D21" s="18">
        <v>403.47154899999987</v>
      </c>
      <c r="E21" s="19">
        <v>476.09891200000027</v>
      </c>
      <c r="F21" s="19">
        <v>251.33256771342445</v>
      </c>
      <c r="G21" s="20">
        <f t="shared" si="0"/>
        <v>0.52789989932475279</v>
      </c>
      <c r="I21" t="s">
        <v>253</v>
      </c>
      <c r="J21" s="6">
        <v>24.971104158535127</v>
      </c>
      <c r="K21" s="65">
        <v>0.49384155507636635</v>
      </c>
    </row>
    <row r="22" spans="1:11" x14ac:dyDescent="0.25">
      <c r="A22" s="15"/>
      <c r="B22" s="44">
        <v>16</v>
      </c>
      <c r="C22" s="17" t="s">
        <v>255</v>
      </c>
      <c r="D22" s="18">
        <v>42.860183999999983</v>
      </c>
      <c r="E22" s="19">
        <v>70.627303000000026</v>
      </c>
      <c r="F22" s="19">
        <v>38.205810107374418</v>
      </c>
      <c r="G22" s="20">
        <f t="shared" si="0"/>
        <v>0.54094958301571283</v>
      </c>
      <c r="I22" t="s">
        <v>252</v>
      </c>
      <c r="J22" s="6">
        <v>36.769348802390255</v>
      </c>
      <c r="K22" s="65">
        <v>0.47405905736090193</v>
      </c>
    </row>
    <row r="23" spans="1:11" x14ac:dyDescent="0.25">
      <c r="A23" s="15"/>
      <c r="B23" s="44">
        <v>17</v>
      </c>
      <c r="C23" s="17" t="s">
        <v>256</v>
      </c>
      <c r="D23" s="18">
        <v>6.347452999999998</v>
      </c>
      <c r="E23" s="19">
        <v>10.342816999999998</v>
      </c>
      <c r="F23" s="19">
        <v>5.5900567919961759</v>
      </c>
      <c r="G23" s="20">
        <f t="shared" si="0"/>
        <v>0.54047720190700244</v>
      </c>
      <c r="I23" t="s">
        <v>251</v>
      </c>
      <c r="J23" s="6">
        <v>34.624048070629215</v>
      </c>
      <c r="K23" s="65">
        <v>0.4565799706228596</v>
      </c>
    </row>
    <row r="24" spans="1:11" x14ac:dyDescent="0.25">
      <c r="A24" s="15"/>
      <c r="B24" s="44">
        <v>18</v>
      </c>
      <c r="C24" s="17" t="s">
        <v>257</v>
      </c>
      <c r="D24" s="18">
        <v>10.535839999999999</v>
      </c>
      <c r="E24" s="19">
        <v>11.533672000000001</v>
      </c>
      <c r="F24" s="19">
        <v>5.0776973497686413</v>
      </c>
      <c r="G24" s="20">
        <f t="shared" si="0"/>
        <v>0.44024984842369724</v>
      </c>
      <c r="I24" t="s">
        <v>259</v>
      </c>
      <c r="J24" s="6">
        <v>41.379273673469925</v>
      </c>
      <c r="K24" s="65">
        <v>0.44895910155424756</v>
      </c>
    </row>
    <row r="25" spans="1:11" x14ac:dyDescent="0.25">
      <c r="A25" s="15"/>
      <c r="B25" s="44">
        <v>19</v>
      </c>
      <c r="C25" s="17" t="s">
        <v>258</v>
      </c>
      <c r="D25" s="18">
        <v>15.641691999999999</v>
      </c>
      <c r="E25" s="19">
        <v>17.382287000000005</v>
      </c>
      <c r="F25" s="19">
        <v>7.7600737342509092</v>
      </c>
      <c r="G25" s="20">
        <f t="shared" si="0"/>
        <v>0.44643571552183592</v>
      </c>
      <c r="I25" t="s">
        <v>247</v>
      </c>
      <c r="J25" s="6">
        <v>33.557604542506155</v>
      </c>
      <c r="K25" s="65">
        <v>0.44677752345344884</v>
      </c>
    </row>
    <row r="26" spans="1:11" x14ac:dyDescent="0.25">
      <c r="A26" s="15"/>
      <c r="B26" s="44">
        <v>20</v>
      </c>
      <c r="C26" s="17" t="s">
        <v>259</v>
      </c>
      <c r="D26" s="18">
        <v>101.45839199999996</v>
      </c>
      <c r="E26" s="19">
        <v>92.167133999999962</v>
      </c>
      <c r="F26" s="19">
        <v>41.379273673469925</v>
      </c>
      <c r="G26" s="20">
        <f t="shared" si="0"/>
        <v>0.44895910155424756</v>
      </c>
      <c r="I26" t="s">
        <v>258</v>
      </c>
      <c r="J26" s="6">
        <v>7.7600737342509092</v>
      </c>
      <c r="K26" s="65">
        <v>0.44643571552183592</v>
      </c>
    </row>
    <row r="27" spans="1:11" x14ac:dyDescent="0.25">
      <c r="A27" s="15"/>
      <c r="B27" s="44">
        <v>21</v>
      </c>
      <c r="C27" s="17" t="s">
        <v>260</v>
      </c>
      <c r="D27" s="18">
        <v>75.101192999999952</v>
      </c>
      <c r="E27" s="19">
        <v>97.347994999999983</v>
      </c>
      <c r="F27" s="19">
        <v>40.076693062032973</v>
      </c>
      <c r="G27" s="20">
        <f t="shared" si="0"/>
        <v>0.4116848329750703</v>
      </c>
      <c r="I27" t="s">
        <v>245</v>
      </c>
      <c r="J27" s="6">
        <v>60.081267555927298</v>
      </c>
      <c r="K27" s="65">
        <v>0.44179187323881525</v>
      </c>
    </row>
    <row r="28" spans="1:11" x14ac:dyDescent="0.25">
      <c r="A28" s="15"/>
      <c r="B28" s="44">
        <v>22</v>
      </c>
      <c r="C28" s="17" t="s">
        <v>261</v>
      </c>
      <c r="D28" s="18">
        <v>36.721404000000007</v>
      </c>
      <c r="E28" s="19">
        <v>58.567787999999993</v>
      </c>
      <c r="F28" s="19">
        <v>33.038920653943705</v>
      </c>
      <c r="G28" s="20">
        <f t="shared" si="0"/>
        <v>0.56411419625312997</v>
      </c>
      <c r="I28" t="s">
        <v>257</v>
      </c>
      <c r="J28" s="6">
        <v>5.0776973497686413</v>
      </c>
      <c r="K28" s="65">
        <v>0.44024984842369724</v>
      </c>
    </row>
    <row r="29" spans="1:11" x14ac:dyDescent="0.25">
      <c r="A29" s="15"/>
      <c r="B29" s="44">
        <v>23</v>
      </c>
      <c r="C29" s="17" t="s">
        <v>262</v>
      </c>
      <c r="D29" s="18">
        <v>14.013076000000002</v>
      </c>
      <c r="E29" s="19">
        <v>15.443294999999999</v>
      </c>
      <c r="F29" s="19">
        <v>8.4553772550589201</v>
      </c>
      <c r="G29" s="20">
        <f t="shared" si="0"/>
        <v>0.54751121797899482</v>
      </c>
      <c r="I29" t="s">
        <v>240</v>
      </c>
      <c r="J29" s="6">
        <v>25.323816052464281</v>
      </c>
      <c r="K29" s="65">
        <v>0.43422796911856559</v>
      </c>
    </row>
    <row r="30" spans="1:11" x14ac:dyDescent="0.25">
      <c r="A30" s="15"/>
      <c r="B30" s="44">
        <v>24</v>
      </c>
      <c r="C30" s="17" t="s">
        <v>263</v>
      </c>
      <c r="D30" s="18">
        <v>19.80199</v>
      </c>
      <c r="E30" s="19">
        <v>24.973944000000003</v>
      </c>
      <c r="F30" s="19">
        <v>14.037316531015676</v>
      </c>
      <c r="G30" s="20">
        <f t="shared" si="0"/>
        <v>0.56207848191762078</v>
      </c>
      <c r="I30" t="s">
        <v>249</v>
      </c>
      <c r="J30" s="6">
        <v>27.106191211518308</v>
      </c>
      <c r="K30" s="65">
        <v>0.42547957016347071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22.294283000000004</v>
      </c>
      <c r="E31" s="25">
        <v>36.969161000000007</v>
      </c>
      <c r="F31" s="25">
        <v>19.591459044720068</v>
      </c>
      <c r="G31" s="26">
        <f t="shared" si="0"/>
        <v>0.52994059142213323</v>
      </c>
      <c r="I31" t="s">
        <v>260</v>
      </c>
      <c r="J31" s="6">
        <v>40.076693062032973</v>
      </c>
      <c r="K31" s="65">
        <v>0.4116848329750703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/>
  <dimension ref="A1:G35"/>
  <sheetViews>
    <sheetView workbookViewId="0">
      <selection activeCell="A2" sqref="A2:G34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51</v>
      </c>
      <c r="B1" s="46" t="s">
        <v>228</v>
      </c>
      <c r="C1" s="40" t="s">
        <v>28</v>
      </c>
      <c r="D1" s="40"/>
      <c r="E1" s="40"/>
      <c r="F1" s="40"/>
      <c r="G1" s="40"/>
    </row>
    <row r="2" spans="1:7" ht="15.75" thickBot="1" x14ac:dyDescent="0.3">
      <c r="A2" s="2" t="s">
        <v>981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33.741001000000004</v>
      </c>
      <c r="E6" s="13">
        <v>41.964022</v>
      </c>
      <c r="F6" s="13">
        <v>9.0687094670138322</v>
      </c>
      <c r="G6" s="14">
        <v>0.21610677515643834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14.862521999999998</v>
      </c>
      <c r="E7" s="31">
        <f ca="1">SUM(E8:OFFSET(E6,MATCH("GOBIERNOS REGIONALES",$A$8:$A$50,0),0))</f>
        <v>16.099897000000002</v>
      </c>
      <c r="F7" s="31">
        <f ca="1">SUM(F8:OFFSET(F6,MATCH("GOBIERNOS REGIONALES",$A$8:$A$50,0),0))</f>
        <v>3.3080751679626701</v>
      </c>
      <c r="G7" s="32">
        <f ca="1">IFERROR(F7/E7,0)</f>
        <v>0.20547182183604465</v>
      </c>
    </row>
    <row r="8" spans="1:7" x14ac:dyDescent="0.25">
      <c r="A8" s="15"/>
      <c r="B8" s="16">
        <v>4</v>
      </c>
      <c r="C8" s="17" t="s">
        <v>98</v>
      </c>
      <c r="D8" s="18">
        <v>0.75353999999999999</v>
      </c>
      <c r="E8" s="19">
        <v>0.25</v>
      </c>
      <c r="F8" s="19">
        <v>5.5261739296838641E-2</v>
      </c>
      <c r="G8" s="20">
        <f t="shared" ref="G8:G34" si="0">IFERROR(F8/E8,0)</f>
        <v>0.22104695718735456</v>
      </c>
    </row>
    <row r="9" spans="1:7" x14ac:dyDescent="0.25">
      <c r="A9" s="15"/>
      <c r="B9" s="16">
        <v>10</v>
      </c>
      <c r="C9" s="17" t="s">
        <v>105</v>
      </c>
      <c r="D9" s="18">
        <v>2.3620160000000001</v>
      </c>
      <c r="E9" s="19">
        <v>2.3620160000000001</v>
      </c>
      <c r="F9" s="19">
        <v>0.17122201010352001</v>
      </c>
      <c r="G9" s="20">
        <f t="shared" si="0"/>
        <v>7.2489775726972211E-2</v>
      </c>
    </row>
    <row r="10" spans="1:7" ht="25.5" x14ac:dyDescent="0.25">
      <c r="A10" s="15"/>
      <c r="B10" s="16">
        <v>12</v>
      </c>
      <c r="C10" s="17" t="s">
        <v>108</v>
      </c>
      <c r="D10" s="18">
        <v>9.5261689999999994</v>
      </c>
      <c r="E10" s="19">
        <v>11.012485000000002</v>
      </c>
      <c r="F10" s="19">
        <v>2.8755730950251746</v>
      </c>
      <c r="G10" s="20">
        <f t="shared" si="0"/>
        <v>0.26111936543161457</v>
      </c>
    </row>
    <row r="11" spans="1:7" ht="25.5" x14ac:dyDescent="0.25">
      <c r="A11" s="15"/>
      <c r="B11" s="16">
        <v>39</v>
      </c>
      <c r="C11" s="17" t="s">
        <v>121</v>
      </c>
      <c r="D11" s="18">
        <v>0.2</v>
      </c>
      <c r="E11" s="19">
        <v>0.2</v>
      </c>
      <c r="F11" s="19">
        <v>1.6190039663342759E-2</v>
      </c>
      <c r="G11" s="20">
        <f t="shared" si="0"/>
        <v>8.0950198316713795E-2</v>
      </c>
    </row>
    <row r="12" spans="1:7" x14ac:dyDescent="0.25">
      <c r="A12" s="15"/>
      <c r="B12" s="16">
        <v>61</v>
      </c>
      <c r="C12" s="17" t="s">
        <v>130</v>
      </c>
      <c r="D12" s="18">
        <v>0.4</v>
      </c>
      <c r="E12" s="19">
        <v>0.63978599999999997</v>
      </c>
      <c r="F12" s="19">
        <v>0.14567983333108714</v>
      </c>
      <c r="G12" s="20">
        <f t="shared" si="0"/>
        <v>0.22770087706059081</v>
      </c>
    </row>
    <row r="13" spans="1:7" ht="25.5" x14ac:dyDescent="0.25">
      <c r="A13" s="15"/>
      <c r="B13" s="16">
        <v>137</v>
      </c>
      <c r="C13" s="17" t="s">
        <v>141</v>
      </c>
      <c r="D13" s="18">
        <v>1.620797</v>
      </c>
      <c r="E13" s="19">
        <v>1.6356099999999998</v>
      </c>
      <c r="F13" s="19">
        <v>4.4148450542706996E-2</v>
      </c>
      <c r="G13" s="20">
        <f t="shared" si="0"/>
        <v>2.6992039998964913E-2</v>
      </c>
    </row>
    <row r="14" spans="1:7" x14ac:dyDescent="0.25">
      <c r="A14" s="27" t="s">
        <v>200</v>
      </c>
      <c r="B14" s="28"/>
      <c r="C14" s="29"/>
      <c r="D14" s="30">
        <f ca="1">SUM(D15:OFFSET(D13,(MATCH("GOBIERNOS LOCALES",$A$8:$A$50,0)-MATCH("GOBIERNOS REGIONALES",$A$8:$A$50,0)),0))</f>
        <v>17.898073</v>
      </c>
      <c r="E14" s="31">
        <f ca="1">SUM(E15:OFFSET(E13,(MATCH("GOBIERNOS LOCALES",$A$8:$A$50,0)-MATCH("GOBIERNOS REGIONALES",$A$8:$A$50,0)),0))</f>
        <v>18.473325000000003</v>
      </c>
      <c r="F14" s="31">
        <f ca="1">SUM(F15:OFFSET(F13,(MATCH("GOBIERNOS LOCALES",$A$8:$A$50,0)-MATCH("GOBIERNOS REGIONALES",$A$8:$A$50,0)),0))</f>
        <v>5.1072947141292389</v>
      </c>
      <c r="G14" s="32">
        <f t="shared" ca="1" si="0"/>
        <v>0.27646862241254555</v>
      </c>
    </row>
    <row r="15" spans="1:7" x14ac:dyDescent="0.25">
      <c r="A15" s="15"/>
      <c r="B15" s="16">
        <v>440</v>
      </c>
      <c r="C15" s="17" t="s">
        <v>201</v>
      </c>
      <c r="D15" s="18">
        <v>0.57546600000000003</v>
      </c>
      <c r="E15" s="19">
        <v>0.57546600000000003</v>
      </c>
      <c r="F15" s="19">
        <v>0.2669061343985959</v>
      </c>
      <c r="G15" s="20">
        <f t="shared" si="0"/>
        <v>0.46380869486398135</v>
      </c>
    </row>
    <row r="16" spans="1:7" x14ac:dyDescent="0.25">
      <c r="A16" s="15"/>
      <c r="B16" s="16">
        <v>441</v>
      </c>
      <c r="C16" s="17" t="s">
        <v>202</v>
      </c>
      <c r="D16" s="18">
        <v>0.67330499999999993</v>
      </c>
      <c r="E16" s="19">
        <v>0.69772899999999993</v>
      </c>
      <c r="F16" s="19">
        <v>0.13999708741903305</v>
      </c>
      <c r="G16" s="20">
        <f t="shared" si="0"/>
        <v>0.20064679469970872</v>
      </c>
    </row>
    <row r="17" spans="1:7" x14ac:dyDescent="0.25">
      <c r="A17" s="15"/>
      <c r="B17" s="16">
        <v>442</v>
      </c>
      <c r="C17" s="17" t="s">
        <v>203</v>
      </c>
      <c r="D17" s="18">
        <v>0.61226500000000006</v>
      </c>
      <c r="E17" s="19">
        <v>0.61226500000000006</v>
      </c>
      <c r="F17" s="19">
        <v>0.20569341132068075</v>
      </c>
      <c r="G17" s="20">
        <f t="shared" si="0"/>
        <v>0.33595487463872792</v>
      </c>
    </row>
    <row r="18" spans="1:7" x14ac:dyDescent="0.25">
      <c r="A18" s="15"/>
      <c r="B18" s="16">
        <v>443</v>
      </c>
      <c r="C18" s="17" t="s">
        <v>204</v>
      </c>
      <c r="D18" s="18">
        <v>1.2895340000000002</v>
      </c>
      <c r="E18" s="19">
        <v>1.2895340000000002</v>
      </c>
      <c r="F18" s="19">
        <v>0.27788453394896351</v>
      </c>
      <c r="G18" s="20">
        <f t="shared" si="0"/>
        <v>0.21549221187573456</v>
      </c>
    </row>
    <row r="19" spans="1:7" x14ac:dyDescent="0.25">
      <c r="A19" s="15"/>
      <c r="B19" s="16">
        <v>444</v>
      </c>
      <c r="C19" s="17" t="s">
        <v>205</v>
      </c>
      <c r="D19" s="18">
        <v>0.73125000000000018</v>
      </c>
      <c r="E19" s="19">
        <v>0.73124999999999996</v>
      </c>
      <c r="F19" s="19">
        <v>0.21162933736923151</v>
      </c>
      <c r="G19" s="20">
        <f t="shared" si="0"/>
        <v>0.28940764084681231</v>
      </c>
    </row>
    <row r="20" spans="1:7" x14ac:dyDescent="0.25">
      <c r="A20" s="15"/>
      <c r="B20" s="16">
        <v>446</v>
      </c>
      <c r="C20" s="17" t="s">
        <v>207</v>
      </c>
      <c r="D20" s="18">
        <v>0.92439800000000005</v>
      </c>
      <c r="E20" s="19">
        <v>0.92439800000000016</v>
      </c>
      <c r="F20" s="19">
        <v>8.5195182589814067E-2</v>
      </c>
      <c r="G20" s="20">
        <f t="shared" si="0"/>
        <v>9.2162880696208829E-2</v>
      </c>
    </row>
    <row r="21" spans="1:7" x14ac:dyDescent="0.25">
      <c r="A21" s="15"/>
      <c r="B21" s="16">
        <v>448</v>
      </c>
      <c r="C21" s="17" t="s">
        <v>209</v>
      </c>
      <c r="D21" s="18">
        <v>0.76745900000000011</v>
      </c>
      <c r="E21" s="19">
        <v>0.76745900000000011</v>
      </c>
      <c r="F21" s="19">
        <v>0.24070710473461077</v>
      </c>
      <c r="G21" s="20">
        <f t="shared" si="0"/>
        <v>0.31364164696043795</v>
      </c>
    </row>
    <row r="22" spans="1:7" x14ac:dyDescent="0.25">
      <c r="A22" s="15"/>
      <c r="B22" s="16">
        <v>450</v>
      </c>
      <c r="C22" s="17" t="s">
        <v>211</v>
      </c>
      <c r="D22" s="18">
        <v>0.73512700000000009</v>
      </c>
      <c r="E22" s="19">
        <v>0.73512700000000009</v>
      </c>
      <c r="F22" s="19">
        <v>0.17836986546171829</v>
      </c>
      <c r="G22" s="20">
        <f t="shared" si="0"/>
        <v>0.2426381638298121</v>
      </c>
    </row>
    <row r="23" spans="1:7" x14ac:dyDescent="0.25">
      <c r="A23" s="15"/>
      <c r="B23" s="16">
        <v>451</v>
      </c>
      <c r="C23" s="17" t="s">
        <v>212</v>
      </c>
      <c r="D23" s="18">
        <v>1.3047900000000001</v>
      </c>
      <c r="E23" s="19">
        <v>1.3047900000000001</v>
      </c>
      <c r="F23" s="19">
        <v>0.23762247047852725</v>
      </c>
      <c r="G23" s="20">
        <f t="shared" si="0"/>
        <v>0.18211549021568776</v>
      </c>
    </row>
    <row r="24" spans="1:7" x14ac:dyDescent="0.25">
      <c r="A24" s="15"/>
      <c r="B24" s="16">
        <v>452</v>
      </c>
      <c r="C24" s="17" t="s">
        <v>213</v>
      </c>
      <c r="D24" s="18">
        <v>0.51564699999999997</v>
      </c>
      <c r="E24" s="19">
        <v>0.51564699999999997</v>
      </c>
      <c r="F24" s="19">
        <v>7.7484520967118442E-2</v>
      </c>
      <c r="G24" s="20">
        <f t="shared" si="0"/>
        <v>0.15026659898558209</v>
      </c>
    </row>
    <row r="25" spans="1:7" x14ac:dyDescent="0.25">
      <c r="A25" s="15"/>
      <c r="B25" s="16">
        <v>453</v>
      </c>
      <c r="C25" s="17" t="s">
        <v>214</v>
      </c>
      <c r="D25" s="18">
        <v>0.46818199999999999</v>
      </c>
      <c r="E25" s="19">
        <v>0.46818199999999999</v>
      </c>
      <c r="F25" s="19">
        <v>2.4280000012367964E-2</v>
      </c>
      <c r="G25" s="20">
        <f t="shared" si="0"/>
        <v>5.1860174061300869E-2</v>
      </c>
    </row>
    <row r="26" spans="1:7" x14ac:dyDescent="0.25">
      <c r="A26" s="15"/>
      <c r="B26" s="16">
        <v>454</v>
      </c>
      <c r="C26" s="17" t="s">
        <v>215</v>
      </c>
      <c r="D26" s="18">
        <v>0.10964500000000002</v>
      </c>
      <c r="E26" s="19">
        <v>0.10964499999999999</v>
      </c>
      <c r="F26" s="19">
        <v>2.3683000064920634E-2</v>
      </c>
      <c r="G26" s="20">
        <f t="shared" si="0"/>
        <v>0.21599708208236248</v>
      </c>
    </row>
    <row r="27" spans="1:7" x14ac:dyDescent="0.25">
      <c r="A27" s="15"/>
      <c r="B27" s="16">
        <v>455</v>
      </c>
      <c r="C27" s="17" t="s">
        <v>216</v>
      </c>
      <c r="D27" s="18">
        <v>2.5189000000000004</v>
      </c>
      <c r="E27" s="19">
        <v>3.0597280000000007</v>
      </c>
      <c r="F27" s="19">
        <v>1.4266871330401045</v>
      </c>
      <c r="G27" s="20">
        <f t="shared" si="0"/>
        <v>0.46627907220514508</v>
      </c>
    </row>
    <row r="28" spans="1:7" x14ac:dyDescent="0.25">
      <c r="A28" s="15"/>
      <c r="B28" s="16">
        <v>457</v>
      </c>
      <c r="C28" s="17" t="s">
        <v>218</v>
      </c>
      <c r="D28" s="18">
        <v>0.70337300000000003</v>
      </c>
      <c r="E28" s="19">
        <v>0.70337299999999991</v>
      </c>
      <c r="F28" s="19">
        <v>0.16994806670118123</v>
      </c>
      <c r="G28" s="20">
        <f t="shared" si="0"/>
        <v>0.24161869548757381</v>
      </c>
    </row>
    <row r="29" spans="1:7" x14ac:dyDescent="0.25">
      <c r="A29" s="15"/>
      <c r="B29" s="16">
        <v>459</v>
      </c>
      <c r="C29" s="17" t="s">
        <v>220</v>
      </c>
      <c r="D29" s="18">
        <v>1.1566830000000001</v>
      </c>
      <c r="E29" s="19">
        <v>1.1566830000000001</v>
      </c>
      <c r="F29" s="19">
        <v>0.35334443828469375</v>
      </c>
      <c r="G29" s="20">
        <f t="shared" si="0"/>
        <v>0.30548079143956791</v>
      </c>
    </row>
    <row r="30" spans="1:7" x14ac:dyDescent="0.25">
      <c r="A30" s="15"/>
      <c r="B30" s="16">
        <v>460</v>
      </c>
      <c r="C30" s="17" t="s">
        <v>221</v>
      </c>
      <c r="D30" s="18">
        <v>0.83564800000000006</v>
      </c>
      <c r="E30" s="19">
        <v>0.83564800000000006</v>
      </c>
      <c r="F30" s="19">
        <v>0.17633197404211387</v>
      </c>
      <c r="G30" s="20">
        <f t="shared" si="0"/>
        <v>0.21101226119384461</v>
      </c>
    </row>
    <row r="31" spans="1:7" x14ac:dyDescent="0.25">
      <c r="A31" s="15"/>
      <c r="B31" s="16">
        <v>462</v>
      </c>
      <c r="C31" s="17" t="s">
        <v>223</v>
      </c>
      <c r="D31" s="18">
        <v>0.75249999999999995</v>
      </c>
      <c r="E31" s="19">
        <v>0.75249999999999995</v>
      </c>
      <c r="F31" s="19">
        <v>0.33362278029380832</v>
      </c>
      <c r="G31" s="20">
        <f t="shared" si="0"/>
        <v>0.44335253195190477</v>
      </c>
    </row>
    <row r="32" spans="1:7" x14ac:dyDescent="0.25">
      <c r="A32" s="15"/>
      <c r="B32" s="16">
        <v>463</v>
      </c>
      <c r="C32" s="17" t="s">
        <v>224</v>
      </c>
      <c r="D32" s="18">
        <v>1.4756089999999999</v>
      </c>
      <c r="E32" s="19">
        <v>1.4756089999999999</v>
      </c>
      <c r="F32" s="19">
        <v>0.25667803164105862</v>
      </c>
      <c r="G32" s="20">
        <f t="shared" si="0"/>
        <v>0.17394718495282871</v>
      </c>
    </row>
    <row r="33" spans="1:7" x14ac:dyDescent="0.25">
      <c r="A33" s="15"/>
      <c r="B33" s="16">
        <v>464</v>
      </c>
      <c r="C33" s="17" t="s">
        <v>225</v>
      </c>
      <c r="D33" s="18">
        <v>1.7482920000000002</v>
      </c>
      <c r="E33" s="19">
        <v>1.758292</v>
      </c>
      <c r="F33" s="19">
        <v>0.42122964136069641</v>
      </c>
      <c r="G33" s="20">
        <f t="shared" si="0"/>
        <v>0.23956751288221548</v>
      </c>
    </row>
    <row r="34" spans="1:7" ht="15.75" thickBot="1" x14ac:dyDescent="0.3">
      <c r="A34" s="33" t="s">
        <v>227</v>
      </c>
      <c r="B34" s="34"/>
      <c r="C34" s="35"/>
      <c r="D34" s="36">
        <v>0.98040600000000011</v>
      </c>
      <c r="E34" s="37">
        <v>7.3908000000000005</v>
      </c>
      <c r="F34" s="37">
        <v>0.65333958492192323</v>
      </c>
      <c r="G34" s="38">
        <f t="shared" si="0"/>
        <v>8.83990346000329E-2</v>
      </c>
    </row>
    <row r="35" spans="1:7" x14ac:dyDescent="0.25">
      <c r="D35" s="6"/>
      <c r="E35" s="6"/>
      <c r="F35" s="6"/>
      <c r="G35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"/>
  <dimension ref="A1:L23"/>
  <sheetViews>
    <sheetView topLeftCell="A10" workbookViewId="0">
      <selection activeCell="A17" sqref="A17:F23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51</v>
      </c>
      <c r="B1" s="40" t="s">
        <v>228</v>
      </c>
      <c r="C1" s="40" t="s">
        <v>28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982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33.741001000000004</v>
      </c>
      <c r="G6" s="13">
        <v>41.964022</v>
      </c>
      <c r="H6" s="13">
        <v>9.0687094670138322</v>
      </c>
      <c r="I6" s="14">
        <v>0.21610677515643834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31.091000999999999</v>
      </c>
      <c r="G7" s="31">
        <f ca="1">SUM(G8:OFFSET(G6,MATCH("PROYECTOS",$A$8:$A$50,0),0))</f>
        <v>34.608677</v>
      </c>
      <c r="H7" s="31">
        <f ca="1">SUM(H8:OFFSET(H6,MATCH("PROYECTOS",$A$8:$A$50,0),0))</f>
        <v>7.3607305457699113</v>
      </c>
      <c r="I7" s="32">
        <f ca="1">IFERROR(H7/G7,0)</f>
        <v>0.21268453994268291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6.0961689999999997</v>
      </c>
      <c r="G8" s="19">
        <v>7.582485000000001</v>
      </c>
      <c r="H8" s="19">
        <v>2.5402948459122854</v>
      </c>
      <c r="I8" s="20">
        <f t="shared" ref="I8:I13" si="0">IFERROR(H8/G8,0)</f>
        <v>0.33502141394441071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3000098</v>
      </c>
      <c r="C9" s="17" t="s">
        <v>983</v>
      </c>
      <c r="D9" s="53">
        <v>87</v>
      </c>
      <c r="E9" s="17" t="s">
        <v>461</v>
      </c>
      <c r="F9" s="18">
        <v>0.39205500000000004</v>
      </c>
      <c r="G9" s="19">
        <v>4.5999999999999999E-3</v>
      </c>
      <c r="H9" s="19">
        <v>0</v>
      </c>
      <c r="I9" s="20">
        <f t="shared" si="0"/>
        <v>0</v>
      </c>
      <c r="J9" s="54"/>
      <c r="K9" s="19"/>
      <c r="L9" s="20" t="str">
        <f>IFERROR(K9/J9,".")</f>
        <v>.</v>
      </c>
    </row>
    <row r="10" spans="1:12" ht="38.25" x14ac:dyDescent="0.25">
      <c r="A10" s="15"/>
      <c r="B10" s="17">
        <v>3000501</v>
      </c>
      <c r="C10" s="17" t="s">
        <v>984</v>
      </c>
      <c r="D10" s="53">
        <v>19</v>
      </c>
      <c r="E10" s="17" t="s">
        <v>294</v>
      </c>
      <c r="F10" s="18">
        <v>0.18040600000000001</v>
      </c>
      <c r="G10" s="19">
        <v>1.0167819999999999</v>
      </c>
      <c r="H10" s="19">
        <v>5.1527897958294488E-3</v>
      </c>
      <c r="I10" s="20">
        <f t="shared" si="0"/>
        <v>5.0677429339125299E-3</v>
      </c>
      <c r="J10" s="54"/>
      <c r="K10" s="19"/>
      <c r="L10" s="20" t="str">
        <f>IFERROR(K10/J10,".")</f>
        <v>.</v>
      </c>
    </row>
    <row r="11" spans="1:12" ht="38.25" x14ac:dyDescent="0.25">
      <c r="A11" s="15"/>
      <c r="B11" s="17">
        <v>3000712</v>
      </c>
      <c r="C11" s="17" t="s">
        <v>985</v>
      </c>
      <c r="D11" s="53">
        <v>87</v>
      </c>
      <c r="E11" s="17" t="s">
        <v>461</v>
      </c>
      <c r="F11" s="18">
        <v>16.303830999999999</v>
      </c>
      <c r="G11" s="19">
        <v>17.722342000000001</v>
      </c>
      <c r="H11" s="19">
        <v>3.5752004176138144</v>
      </c>
      <c r="I11" s="20">
        <f t="shared" si="0"/>
        <v>0.20173408331775869</v>
      </c>
      <c r="J11" s="54"/>
      <c r="K11" s="19"/>
      <c r="L11" s="20" t="str">
        <f>IFERROR(K11/J11,".")</f>
        <v>.</v>
      </c>
    </row>
    <row r="12" spans="1:12" ht="25.5" x14ac:dyDescent="0.25">
      <c r="A12" s="15"/>
      <c r="B12" s="17">
        <v>3000713</v>
      </c>
      <c r="C12" s="17" t="s">
        <v>986</v>
      </c>
      <c r="D12" s="53">
        <v>87</v>
      </c>
      <c r="E12" s="17" t="s">
        <v>461</v>
      </c>
      <c r="F12" s="18">
        <v>8.1185400000000012</v>
      </c>
      <c r="G12" s="19">
        <v>8.2824679999999997</v>
      </c>
      <c r="H12" s="19">
        <v>1.2400824924479821</v>
      </c>
      <c r="I12" s="20">
        <f t="shared" si="0"/>
        <v>0.14972378914690429</v>
      </c>
      <c r="J12" s="54"/>
      <c r="K12" s="19"/>
      <c r="L12" s="20" t="str">
        <f>IFERROR(K12/J12,".")</f>
        <v>.</v>
      </c>
    </row>
    <row r="13" spans="1:12" ht="15.75" thickBot="1" x14ac:dyDescent="0.3">
      <c r="A13" s="33" t="s">
        <v>302</v>
      </c>
      <c r="B13" s="35"/>
      <c r="C13" s="35"/>
      <c r="D13" s="51"/>
      <c r="E13" s="35"/>
      <c r="F13" s="36">
        <f ca="1">OFFSET(F13,-MATCH("PROYECTOS",$A$8:$A$50,0)-1,0)-(OFFSET(F13,-MATCH("PROYECTOS",$A$8:$A$50,0),0))</f>
        <v>2.6500000000000057</v>
      </c>
      <c r="G13" s="37">
        <f ca="1">OFFSET(G13,-MATCH("PROYECTOS",$A$8:$A$50,0)-1,0)-(OFFSET(G13,-MATCH("PROYECTOS",$A$8:$A$50,0),0))</f>
        <v>7.3553449999999998</v>
      </c>
      <c r="H13" s="37">
        <f ca="1">OFFSET(H13,-MATCH("PROYECTOS",$A$8:$A$50,0)-1,0)-(OFFSET(H13,-MATCH("PROYECTOS",$A$8:$A$50,0),0))</f>
        <v>1.7079789212439209</v>
      </c>
      <c r="I13" s="38">
        <f t="shared" ca="1" si="0"/>
        <v>0.23220921945115028</v>
      </c>
      <c r="J13" s="52"/>
      <c r="K13" s="37"/>
      <c r="L13" s="38"/>
    </row>
    <row r="14" spans="1:12" ht="15.75" thickBot="1" x14ac:dyDescent="0.3"/>
    <row r="15" spans="1:12" ht="15.75" thickBot="1" x14ac:dyDescent="0.3">
      <c r="A15" s="108" t="s">
        <v>372</v>
      </c>
      <c r="B15" s="109"/>
      <c r="C15" s="109"/>
      <c r="D15" s="109"/>
      <c r="E15" s="109"/>
      <c r="F15" s="110"/>
    </row>
    <row r="16" spans="1:12" ht="15.75" thickBot="1" x14ac:dyDescent="0.3">
      <c r="A16" s="2" t="s">
        <v>1005</v>
      </c>
    </row>
    <row r="17" spans="1:6" ht="45" customHeight="1" x14ac:dyDescent="0.25">
      <c r="A17" s="100" t="s">
        <v>374</v>
      </c>
      <c r="B17" s="101"/>
      <c r="C17" s="101"/>
      <c r="D17" s="101"/>
      <c r="E17" s="101"/>
      <c r="F17" s="111" t="s">
        <v>375</v>
      </c>
    </row>
    <row r="18" spans="1:6" ht="15.75" thickBot="1" x14ac:dyDescent="0.3">
      <c r="A18" s="125"/>
      <c r="B18" s="126"/>
      <c r="C18" s="104"/>
      <c r="D18" s="104"/>
      <c r="E18" s="104"/>
      <c r="F18" s="112"/>
    </row>
    <row r="19" spans="1:6" x14ac:dyDescent="0.25">
      <c r="A19" s="15"/>
      <c r="B19" s="17">
        <v>3000001</v>
      </c>
      <c r="C19" s="123" t="s">
        <v>271</v>
      </c>
      <c r="D19" s="123"/>
      <c r="E19" s="124"/>
      <c r="F19" s="69">
        <v>0.33502141394441071</v>
      </c>
    </row>
    <row r="20" spans="1:6" ht="25.5" customHeight="1" x14ac:dyDescent="0.25">
      <c r="A20" s="15"/>
      <c r="B20" s="17">
        <v>3000098</v>
      </c>
      <c r="C20" s="119" t="s">
        <v>983</v>
      </c>
      <c r="D20" s="119">
        <v>87</v>
      </c>
      <c r="E20" s="120" t="s">
        <v>461</v>
      </c>
      <c r="F20" s="69">
        <v>0</v>
      </c>
    </row>
    <row r="21" spans="1:6" ht="27" customHeight="1" x14ac:dyDescent="0.25">
      <c r="A21" s="15"/>
      <c r="B21" s="17">
        <v>3000501</v>
      </c>
      <c r="C21" s="119" t="s">
        <v>984</v>
      </c>
      <c r="D21" s="119">
        <v>19</v>
      </c>
      <c r="E21" s="120" t="s">
        <v>294</v>
      </c>
      <c r="F21" s="69">
        <v>5.0677429339125299E-3</v>
      </c>
    </row>
    <row r="22" spans="1:6" ht="30.75" customHeight="1" x14ac:dyDescent="0.25">
      <c r="A22" s="15"/>
      <c r="B22" s="17">
        <v>3000712</v>
      </c>
      <c r="C22" s="119" t="s">
        <v>985</v>
      </c>
      <c r="D22" s="119">
        <v>87</v>
      </c>
      <c r="E22" s="120" t="s">
        <v>461</v>
      </c>
      <c r="F22" s="69">
        <v>0.20173408331775869</v>
      </c>
    </row>
    <row r="23" spans="1:6" ht="30.75" customHeight="1" thickBot="1" x14ac:dyDescent="0.3">
      <c r="A23" s="21"/>
      <c r="B23" s="23">
        <v>3000713</v>
      </c>
      <c r="C23" s="121" t="s">
        <v>986</v>
      </c>
      <c r="D23" s="121">
        <v>87</v>
      </c>
      <c r="E23" s="122" t="s">
        <v>461</v>
      </c>
      <c r="F23" s="70">
        <v>0.14972378914690429</v>
      </c>
    </row>
  </sheetData>
  <mergeCells count="20">
    <mergeCell ref="A17:E18"/>
    <mergeCell ref="F17:F18"/>
    <mergeCell ref="L4:L5"/>
    <mergeCell ref="H4:H5"/>
    <mergeCell ref="A4:C5"/>
    <mergeCell ref="J4:J5"/>
    <mergeCell ref="F4:F5"/>
    <mergeCell ref="K4:K5"/>
    <mergeCell ref="G4:G5"/>
    <mergeCell ref="D4:E5"/>
    <mergeCell ref="A3:E3"/>
    <mergeCell ref="F3:I3"/>
    <mergeCell ref="J3:L3"/>
    <mergeCell ref="I4:I5"/>
    <mergeCell ref="A15:F15"/>
    <mergeCell ref="C19:E19"/>
    <mergeCell ref="C20:E20"/>
    <mergeCell ref="C21:E21"/>
    <mergeCell ref="C22:E22"/>
    <mergeCell ref="C23:E23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/>
  <dimension ref="A1:N22"/>
  <sheetViews>
    <sheetView workbookViewId="0">
      <selection activeCell="A2" sqref="A2:N2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51</v>
      </c>
      <c r="B1" s="40" t="s">
        <v>228</v>
      </c>
      <c r="C1" s="40" t="s">
        <v>28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987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33.741001000000004</v>
      </c>
      <c r="I6" s="13">
        <v>41.964022</v>
      </c>
      <c r="J6" s="13">
        <v>9.0687094670138322</v>
      </c>
      <c r="K6" s="14">
        <v>0.21610677515643834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 ca="1">SUM(H8:OFFSET(H6,MATCH("PROYECTOS",$A$8:$A$41,0),0))</f>
        <v>31.091001000000002</v>
      </c>
      <c r="I7" s="31">
        <f ca="1">SUM(I8:OFFSET(I6,MATCH("PROYECTOS",$A$8:$A$41,0),0))</f>
        <v>34.608677</v>
      </c>
      <c r="J7" s="31">
        <f ca="1">SUM(J8:OFFSET(J6,MATCH("PROYECTOS",$A$8:$A$41,0),0))</f>
        <v>7.3607305457699113</v>
      </c>
      <c r="K7" s="32">
        <f ca="1">IFERROR(J7/I7,0)</f>
        <v>0.21268453994268291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3.7181159999999998</v>
      </c>
      <c r="I8" s="19">
        <v>5.5266520000000012</v>
      </c>
      <c r="J8" s="19">
        <v>1.0936918457482534</v>
      </c>
      <c r="K8" s="20">
        <f t="shared" ref="K8:K22" si="0">IFERROR(J8/I8,0)</f>
        <v>0.19789410401600338</v>
      </c>
      <c r="L8" s="54">
        <v>0</v>
      </c>
      <c r="M8" s="19">
        <v>0</v>
      </c>
      <c r="N8" s="20" t="str">
        <f>IFERROR(M8/L8,".")</f>
        <v>.</v>
      </c>
    </row>
    <row r="9" spans="1:14" ht="25.5" x14ac:dyDescent="0.25">
      <c r="A9" s="15"/>
      <c r="B9" s="17">
        <v>5001253</v>
      </c>
      <c r="C9" s="79" t="s">
        <v>988</v>
      </c>
      <c r="D9" s="17">
        <v>3000001</v>
      </c>
      <c r="E9" s="17" t="s">
        <v>271</v>
      </c>
      <c r="F9" s="53">
        <v>177</v>
      </c>
      <c r="G9" s="17" t="s">
        <v>1000</v>
      </c>
      <c r="H9" s="18">
        <v>0.81704299999999996</v>
      </c>
      <c r="I9" s="19">
        <v>0.81704299999999996</v>
      </c>
      <c r="J9" s="19">
        <v>0.8170430064201355</v>
      </c>
      <c r="K9" s="20">
        <f t="shared" si="0"/>
        <v>1.0000000078577695</v>
      </c>
      <c r="L9" s="54">
        <v>0</v>
      </c>
      <c r="M9" s="19">
        <v>0</v>
      </c>
      <c r="N9" s="20" t="str">
        <f t="shared" ref="N9:N21" si="1">IFERROR(M9/L9,".")</f>
        <v>.</v>
      </c>
    </row>
    <row r="10" spans="1:14" ht="25.5" x14ac:dyDescent="0.25">
      <c r="A10" s="15"/>
      <c r="B10" s="17">
        <v>5001254</v>
      </c>
      <c r="C10" s="79" t="s">
        <v>989</v>
      </c>
      <c r="D10" s="17">
        <v>3000001</v>
      </c>
      <c r="E10" s="17" t="s">
        <v>271</v>
      </c>
      <c r="F10" s="53">
        <v>177</v>
      </c>
      <c r="G10" s="17" t="s">
        <v>1000</v>
      </c>
      <c r="H10" s="18">
        <v>1.56101</v>
      </c>
      <c r="I10" s="19">
        <v>1.2387900000000001</v>
      </c>
      <c r="J10" s="19">
        <v>0.62955999374389648</v>
      </c>
      <c r="K10" s="20">
        <f t="shared" si="0"/>
        <v>0.50820558266041582</v>
      </c>
      <c r="L10" s="54">
        <v>0</v>
      </c>
      <c r="M10" s="19">
        <v>0</v>
      </c>
      <c r="N10" s="20" t="str">
        <f t="shared" si="1"/>
        <v>.</v>
      </c>
    </row>
    <row r="11" spans="1:14" ht="51" x14ac:dyDescent="0.25">
      <c r="A11" s="15"/>
      <c r="B11" s="17">
        <v>5004102</v>
      </c>
      <c r="C11" s="79" t="s">
        <v>990</v>
      </c>
      <c r="D11" s="17">
        <v>3000098</v>
      </c>
      <c r="E11" s="17" t="s">
        <v>983</v>
      </c>
      <c r="F11" s="53">
        <v>87</v>
      </c>
      <c r="G11" s="17" t="s">
        <v>461</v>
      </c>
      <c r="H11" s="18">
        <v>0.39205500000000004</v>
      </c>
      <c r="I11" s="19">
        <v>4.5999999999999999E-3</v>
      </c>
      <c r="J11" s="19">
        <v>0</v>
      </c>
      <c r="K11" s="20">
        <f t="shared" si="0"/>
        <v>0</v>
      </c>
      <c r="L11" s="54">
        <v>0</v>
      </c>
      <c r="M11" s="19">
        <v>0</v>
      </c>
      <c r="N11" s="20" t="str">
        <f t="shared" si="1"/>
        <v>.</v>
      </c>
    </row>
    <row r="12" spans="1:14" ht="38.25" x14ac:dyDescent="0.25">
      <c r="A12" s="15"/>
      <c r="B12" s="17">
        <v>5004107</v>
      </c>
      <c r="C12" s="79" t="s">
        <v>991</v>
      </c>
      <c r="D12" s="17">
        <v>3000501</v>
      </c>
      <c r="E12" s="17" t="s">
        <v>984</v>
      </c>
      <c r="F12" s="53">
        <v>19</v>
      </c>
      <c r="G12" s="17" t="s">
        <v>294</v>
      </c>
      <c r="H12" s="18">
        <v>0.18040599999999996</v>
      </c>
      <c r="I12" s="19">
        <v>1.0167819999999999</v>
      </c>
      <c r="J12" s="19">
        <v>5.1527897958294488E-3</v>
      </c>
      <c r="K12" s="20">
        <f t="shared" si="0"/>
        <v>5.0677429339125299E-3</v>
      </c>
      <c r="L12" s="54">
        <v>0</v>
      </c>
      <c r="M12" s="19">
        <v>0</v>
      </c>
      <c r="N12" s="20" t="str">
        <f t="shared" si="1"/>
        <v>.</v>
      </c>
    </row>
    <row r="13" spans="1:14" ht="38.25" x14ac:dyDescent="0.25">
      <c r="A13" s="15"/>
      <c r="B13" s="17">
        <v>5004099</v>
      </c>
      <c r="C13" s="79" t="s">
        <v>992</v>
      </c>
      <c r="D13" s="17">
        <v>3000712</v>
      </c>
      <c r="E13" s="17" t="s">
        <v>985</v>
      </c>
      <c r="F13" s="53">
        <v>87</v>
      </c>
      <c r="G13" s="17" t="s">
        <v>461</v>
      </c>
      <c r="H13" s="18">
        <v>2.0000000000000004</v>
      </c>
      <c r="I13" s="19">
        <v>1.9999999999999998</v>
      </c>
      <c r="J13" s="19">
        <v>0.22736625233665109</v>
      </c>
      <c r="K13" s="20">
        <f t="shared" si="0"/>
        <v>0.11368312616832556</v>
      </c>
      <c r="L13" s="54">
        <v>13000</v>
      </c>
      <c r="M13" s="19">
        <v>0</v>
      </c>
      <c r="N13" s="20">
        <f t="shared" si="1"/>
        <v>0</v>
      </c>
    </row>
    <row r="14" spans="1:14" ht="38.25" x14ac:dyDescent="0.25">
      <c r="A14" s="15"/>
      <c r="B14" s="17">
        <v>5005064</v>
      </c>
      <c r="C14" s="79" t="s">
        <v>993</v>
      </c>
      <c r="D14" s="17">
        <v>3000712</v>
      </c>
      <c r="E14" s="17" t="s">
        <v>985</v>
      </c>
      <c r="F14" s="53">
        <v>14</v>
      </c>
      <c r="G14" s="17" t="s">
        <v>809</v>
      </c>
      <c r="H14" s="18">
        <v>1</v>
      </c>
      <c r="I14" s="19">
        <v>1</v>
      </c>
      <c r="J14" s="19">
        <v>7.1999996900558472E-2</v>
      </c>
      <c r="K14" s="20">
        <f t="shared" si="0"/>
        <v>7.1999996900558472E-2</v>
      </c>
      <c r="L14" s="54">
        <v>0</v>
      </c>
      <c r="M14" s="19">
        <v>0</v>
      </c>
      <c r="N14" s="20" t="str">
        <f t="shared" si="1"/>
        <v>.</v>
      </c>
    </row>
    <row r="15" spans="1:14" ht="38.25" x14ac:dyDescent="0.25">
      <c r="A15" s="15"/>
      <c r="B15" s="17">
        <v>5005229</v>
      </c>
      <c r="C15" s="79" t="s">
        <v>994</v>
      </c>
      <c r="D15" s="17">
        <v>3000712</v>
      </c>
      <c r="E15" s="17" t="s">
        <v>985</v>
      </c>
      <c r="F15" s="53">
        <v>87</v>
      </c>
      <c r="G15" s="17" t="s">
        <v>461</v>
      </c>
      <c r="H15" s="18">
        <v>4.1837370000000007</v>
      </c>
      <c r="I15" s="19">
        <v>4.1588610000000008</v>
      </c>
      <c r="J15" s="19">
        <v>0.9123748256242834</v>
      </c>
      <c r="K15" s="20">
        <f t="shared" si="0"/>
        <v>0.21938093762313365</v>
      </c>
      <c r="L15" s="54">
        <v>4974</v>
      </c>
      <c r="M15" s="19">
        <v>0</v>
      </c>
      <c r="N15" s="20">
        <f t="shared" si="1"/>
        <v>0</v>
      </c>
    </row>
    <row r="16" spans="1:14" ht="38.25" x14ac:dyDescent="0.25">
      <c r="A16" s="15"/>
      <c r="B16" s="17">
        <v>5005230</v>
      </c>
      <c r="C16" s="79" t="s">
        <v>995</v>
      </c>
      <c r="D16" s="17">
        <v>3000712</v>
      </c>
      <c r="E16" s="17" t="s">
        <v>985</v>
      </c>
      <c r="F16" s="53">
        <v>87</v>
      </c>
      <c r="G16" s="17" t="s">
        <v>461</v>
      </c>
      <c r="H16" s="18">
        <v>9.1200939999999999</v>
      </c>
      <c r="I16" s="19">
        <v>9.1539799999999989</v>
      </c>
      <c r="J16" s="19">
        <v>2.197554923077405</v>
      </c>
      <c r="K16" s="20">
        <f t="shared" si="0"/>
        <v>0.24006551500848869</v>
      </c>
      <c r="L16" s="54">
        <v>59137</v>
      </c>
      <c r="M16" s="19">
        <v>0</v>
      </c>
      <c r="N16" s="20">
        <f t="shared" si="1"/>
        <v>0</v>
      </c>
    </row>
    <row r="17" spans="1:14" ht="38.25" x14ac:dyDescent="0.25">
      <c r="A17" s="15"/>
      <c r="B17" s="17">
        <v>5005231</v>
      </c>
      <c r="C17" s="79" t="s">
        <v>996</v>
      </c>
      <c r="D17" s="17">
        <v>3000712</v>
      </c>
      <c r="E17" s="17" t="s">
        <v>985</v>
      </c>
      <c r="F17" s="53">
        <v>87</v>
      </c>
      <c r="G17" s="17" t="s">
        <v>461</v>
      </c>
      <c r="H17" s="18">
        <v>0</v>
      </c>
      <c r="I17" s="19">
        <v>1.4095010000000001</v>
      </c>
      <c r="J17" s="19">
        <v>0.16590441967491643</v>
      </c>
      <c r="K17" s="20">
        <f t="shared" si="0"/>
        <v>0.11770436464742942</v>
      </c>
      <c r="L17" s="54">
        <v>0</v>
      </c>
      <c r="M17" s="19">
        <v>0</v>
      </c>
      <c r="N17" s="20" t="str">
        <f t="shared" si="1"/>
        <v>.</v>
      </c>
    </row>
    <row r="18" spans="1:14" ht="51" x14ac:dyDescent="0.25">
      <c r="A18" s="15"/>
      <c r="B18" s="17">
        <v>5004102</v>
      </c>
      <c r="C18" s="79" t="s">
        <v>990</v>
      </c>
      <c r="D18" s="17">
        <v>3000713</v>
      </c>
      <c r="E18" s="17" t="s">
        <v>986</v>
      </c>
      <c r="F18" s="53">
        <v>87</v>
      </c>
      <c r="G18" s="17" t="s">
        <v>461</v>
      </c>
      <c r="H18" s="18">
        <v>6.7650000000000006</v>
      </c>
      <c r="I18" s="19">
        <v>7.1926820000000005</v>
      </c>
      <c r="J18" s="19">
        <v>1.0229508801567135</v>
      </c>
      <c r="K18" s="20">
        <f t="shared" si="0"/>
        <v>0.14222106304111784</v>
      </c>
      <c r="L18" s="54">
        <v>4410</v>
      </c>
      <c r="M18" s="19">
        <v>0</v>
      </c>
      <c r="N18" s="20">
        <f t="shared" si="1"/>
        <v>0</v>
      </c>
    </row>
    <row r="19" spans="1:14" ht="38.25" x14ac:dyDescent="0.25">
      <c r="A19" s="15"/>
      <c r="B19" s="17">
        <v>5004103</v>
      </c>
      <c r="C19" s="79" t="s">
        <v>997</v>
      </c>
      <c r="D19" s="17">
        <v>3000713</v>
      </c>
      <c r="E19" s="17" t="s">
        <v>986</v>
      </c>
      <c r="F19" s="53">
        <v>87</v>
      </c>
      <c r="G19" s="17" t="s">
        <v>461</v>
      </c>
      <c r="H19" s="18">
        <v>0.4</v>
      </c>
      <c r="I19" s="19">
        <v>0.63978599999999997</v>
      </c>
      <c r="J19" s="19">
        <v>0.14567983333108714</v>
      </c>
      <c r="K19" s="20">
        <f t="shared" si="0"/>
        <v>0.22770087706059081</v>
      </c>
      <c r="L19" s="54">
        <v>635</v>
      </c>
      <c r="M19" s="19">
        <v>0</v>
      </c>
      <c r="N19" s="20">
        <f t="shared" si="1"/>
        <v>0</v>
      </c>
    </row>
    <row r="20" spans="1:14" ht="51" x14ac:dyDescent="0.25">
      <c r="A20" s="15"/>
      <c r="B20" s="17">
        <v>5005232</v>
      </c>
      <c r="C20" s="79" t="s">
        <v>998</v>
      </c>
      <c r="D20" s="17">
        <v>3000713</v>
      </c>
      <c r="E20" s="17" t="s">
        <v>986</v>
      </c>
      <c r="F20" s="53">
        <v>87</v>
      </c>
      <c r="G20" s="17" t="s">
        <v>461</v>
      </c>
      <c r="H20" s="18">
        <v>0.75353999999999999</v>
      </c>
      <c r="I20" s="19">
        <v>0.25</v>
      </c>
      <c r="J20" s="19">
        <v>5.5261739296838641E-2</v>
      </c>
      <c r="K20" s="20">
        <f t="shared" si="0"/>
        <v>0.22104695718735456</v>
      </c>
      <c r="L20" s="54">
        <v>0</v>
      </c>
      <c r="M20" s="19">
        <v>0</v>
      </c>
      <c r="N20" s="20" t="str">
        <f t="shared" si="1"/>
        <v>.</v>
      </c>
    </row>
    <row r="21" spans="1:14" ht="38.25" x14ac:dyDescent="0.25">
      <c r="A21" s="15"/>
      <c r="B21" s="17">
        <v>5005233</v>
      </c>
      <c r="C21" s="79" t="s">
        <v>999</v>
      </c>
      <c r="D21" s="17">
        <v>3000713</v>
      </c>
      <c r="E21" s="17" t="s">
        <v>986</v>
      </c>
      <c r="F21" s="53">
        <v>87</v>
      </c>
      <c r="G21" s="17" t="s">
        <v>461</v>
      </c>
      <c r="H21" s="18">
        <v>0.2</v>
      </c>
      <c r="I21" s="19">
        <v>0.2</v>
      </c>
      <c r="J21" s="19">
        <v>1.6190039663342759E-2</v>
      </c>
      <c r="K21" s="20">
        <f t="shared" si="0"/>
        <v>8.0950198316713795E-2</v>
      </c>
      <c r="L21" s="54">
        <v>0</v>
      </c>
      <c r="M21" s="19">
        <v>0</v>
      </c>
      <c r="N21" s="20" t="str">
        <f t="shared" si="1"/>
        <v>.</v>
      </c>
    </row>
    <row r="22" spans="1:14" ht="15.75" thickBot="1" x14ac:dyDescent="0.3">
      <c r="A22" s="33" t="s">
        <v>302</v>
      </c>
      <c r="B22" s="35"/>
      <c r="C22" s="35"/>
      <c r="D22" s="57"/>
      <c r="E22" s="35"/>
      <c r="F22" s="51"/>
      <c r="G22" s="35"/>
      <c r="H22" s="36">
        <f ca="1">OFFSET(H22,-MATCH("PROYECTOS",$A$8:$A$41,0)-1,0)-(OFFSET(H22,-MATCH("PROYECTOS",$A$8:$A$41,0),0))</f>
        <v>2.6500000000000021</v>
      </c>
      <c r="I22" s="37">
        <f ca="1">OFFSET(I22,-MATCH("PROYECTOS",$A$8:$A$41,0)-1,0)-(OFFSET(I22,-MATCH("PROYECTOS",$A$8:$A$41,0),0))</f>
        <v>7.3553449999999998</v>
      </c>
      <c r="J22" s="37">
        <f ca="1">OFFSET(J22,-MATCH("PROYECTOS",$A$8:$A$41,0)-1,0)-(OFFSET(J22,-MATCH("PROYECTOS",$A$8:$A$41,0),0))</f>
        <v>1.7079789212439209</v>
      </c>
      <c r="K22" s="38">
        <f t="shared" ca="1" si="0"/>
        <v>0.23220921945115028</v>
      </c>
      <c r="L22" s="52"/>
      <c r="M22" s="37"/>
      <c r="N22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/>
  <dimension ref="A1:P7"/>
  <sheetViews>
    <sheetView workbookViewId="0">
      <selection activeCell="L6" sqref="L6:P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39">
        <v>51</v>
      </c>
      <c r="B1" s="40" t="s">
        <v>228</v>
      </c>
      <c r="C1" s="40" t="s">
        <v>28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1001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14"/>
      <c r="J4" s="114" t="s">
        <v>234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76.5" x14ac:dyDescent="0.25">
      <c r="A6" s="15"/>
      <c r="B6" s="17">
        <v>3000001</v>
      </c>
      <c r="C6" s="17" t="s">
        <v>271</v>
      </c>
      <c r="D6" s="17"/>
      <c r="E6" s="17" t="s">
        <v>334</v>
      </c>
      <c r="F6" s="17">
        <v>12</v>
      </c>
      <c r="G6" s="17" t="s">
        <v>108</v>
      </c>
      <c r="H6" s="17">
        <v>1</v>
      </c>
      <c r="I6" s="17" t="s">
        <v>1002</v>
      </c>
      <c r="J6" s="17">
        <v>2</v>
      </c>
      <c r="K6" s="17" t="s">
        <v>326</v>
      </c>
      <c r="L6" s="59">
        <v>0</v>
      </c>
      <c r="M6" s="60">
        <v>0.1</v>
      </c>
      <c r="N6" s="61">
        <v>0</v>
      </c>
      <c r="O6" s="60"/>
      <c r="P6" s="61"/>
    </row>
    <row r="7" spans="1:16" ht="77.25" thickBot="1" x14ac:dyDescent="0.3">
      <c r="A7" s="21"/>
      <c r="B7" s="23">
        <v>3000001</v>
      </c>
      <c r="C7" s="23" t="s">
        <v>271</v>
      </c>
      <c r="D7" s="23"/>
      <c r="E7" s="23" t="s">
        <v>334</v>
      </c>
      <c r="F7" s="23">
        <v>12</v>
      </c>
      <c r="G7" s="23" t="s">
        <v>108</v>
      </c>
      <c r="H7" s="23">
        <v>1</v>
      </c>
      <c r="I7" s="23" t="s">
        <v>1002</v>
      </c>
      <c r="J7" s="23">
        <v>3</v>
      </c>
      <c r="K7" s="23" t="s">
        <v>652</v>
      </c>
      <c r="L7" s="62">
        <v>2.378053</v>
      </c>
      <c r="M7" s="63">
        <v>1.9558329999999999</v>
      </c>
      <c r="N7" s="64">
        <v>1.446603000164032</v>
      </c>
      <c r="O7" s="63"/>
      <c r="P7" s="64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/>
  <dimension ref="A1:R8"/>
  <sheetViews>
    <sheetView workbookViewId="0">
      <selection activeCell="N6" sqref="N6:R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39">
        <v>51</v>
      </c>
      <c r="B1" s="40" t="s">
        <v>228</v>
      </c>
      <c r="C1" s="40" t="s">
        <v>28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.75" thickBot="1" x14ac:dyDescent="0.3">
      <c r="A2" s="2" t="s">
        <v>1003</v>
      </c>
    </row>
    <row r="3" spans="1:18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0" t="s">
        <v>2</v>
      </c>
      <c r="O3" s="101"/>
      <c r="P3" s="102"/>
      <c r="Q3" s="101" t="s">
        <v>235</v>
      </c>
      <c r="R3" s="102"/>
    </row>
    <row r="4" spans="1:18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14"/>
      <c r="L4" s="114" t="s">
        <v>234</v>
      </c>
      <c r="M4" s="129"/>
      <c r="N4" s="98" t="s">
        <v>3</v>
      </c>
      <c r="O4" s="96" t="s">
        <v>4</v>
      </c>
      <c r="P4" s="105" t="s">
        <v>5</v>
      </c>
      <c r="Q4" s="117" t="s">
        <v>236</v>
      </c>
      <c r="R4" s="105" t="s">
        <v>237</v>
      </c>
    </row>
    <row r="5" spans="1:18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30"/>
      <c r="N5" s="133"/>
      <c r="O5" s="134"/>
      <c r="P5" s="127"/>
      <c r="Q5" s="132"/>
      <c r="R5" s="127"/>
    </row>
    <row r="6" spans="1:18" ht="76.5" x14ac:dyDescent="0.25">
      <c r="A6" s="15"/>
      <c r="B6" s="17">
        <v>5001253</v>
      </c>
      <c r="C6" s="17" t="s">
        <v>988</v>
      </c>
      <c r="D6" s="17">
        <v>3000001</v>
      </c>
      <c r="E6" s="17" t="s">
        <v>271</v>
      </c>
      <c r="F6" s="17">
        <v>177</v>
      </c>
      <c r="G6" s="17" t="s">
        <v>1000</v>
      </c>
      <c r="H6" s="17">
        <v>12</v>
      </c>
      <c r="I6" s="17" t="s">
        <v>108</v>
      </c>
      <c r="J6" s="17">
        <v>1</v>
      </c>
      <c r="K6" s="17" t="s">
        <v>1002</v>
      </c>
      <c r="L6" s="17">
        <v>3</v>
      </c>
      <c r="M6" s="17" t="s">
        <v>652</v>
      </c>
      <c r="N6" s="59">
        <v>0.81704299999999996</v>
      </c>
      <c r="O6" s="60">
        <v>0.81704299999999996</v>
      </c>
      <c r="P6" s="61">
        <v>0.8170430064201355</v>
      </c>
      <c r="Q6" s="60">
        <v>0</v>
      </c>
      <c r="R6" s="61">
        <v>0</v>
      </c>
    </row>
    <row r="7" spans="1:18" ht="76.5" x14ac:dyDescent="0.25">
      <c r="A7" s="15"/>
      <c r="B7" s="17">
        <v>5001254</v>
      </c>
      <c r="C7" s="17" t="s">
        <v>989</v>
      </c>
      <c r="D7" s="17">
        <v>3000001</v>
      </c>
      <c r="E7" s="17" t="s">
        <v>271</v>
      </c>
      <c r="F7" s="17">
        <v>177</v>
      </c>
      <c r="G7" s="17" t="s">
        <v>1000</v>
      </c>
      <c r="H7" s="17">
        <v>12</v>
      </c>
      <c r="I7" s="17" t="s">
        <v>108</v>
      </c>
      <c r="J7" s="17">
        <v>1</v>
      </c>
      <c r="K7" s="17" t="s">
        <v>1002</v>
      </c>
      <c r="L7" s="17">
        <v>2</v>
      </c>
      <c r="M7" s="17" t="s">
        <v>326</v>
      </c>
      <c r="N7" s="59">
        <v>0</v>
      </c>
      <c r="O7" s="60">
        <v>0.1</v>
      </c>
      <c r="P7" s="61">
        <v>0</v>
      </c>
      <c r="Q7" s="60">
        <v>0</v>
      </c>
      <c r="R7" s="61">
        <v>0</v>
      </c>
    </row>
    <row r="8" spans="1:18" ht="77.25" thickBot="1" x14ac:dyDescent="0.3">
      <c r="A8" s="21"/>
      <c r="B8" s="23">
        <v>5001254</v>
      </c>
      <c r="C8" s="23" t="s">
        <v>989</v>
      </c>
      <c r="D8" s="23">
        <v>3000001</v>
      </c>
      <c r="E8" s="23" t="s">
        <v>271</v>
      </c>
      <c r="F8" s="23">
        <v>177</v>
      </c>
      <c r="G8" s="23" t="s">
        <v>1000</v>
      </c>
      <c r="H8" s="23">
        <v>12</v>
      </c>
      <c r="I8" s="23" t="s">
        <v>108</v>
      </c>
      <c r="J8" s="23">
        <v>1</v>
      </c>
      <c r="K8" s="23" t="s">
        <v>1002</v>
      </c>
      <c r="L8" s="23">
        <v>3</v>
      </c>
      <c r="M8" s="23" t="s">
        <v>652</v>
      </c>
      <c r="N8" s="62">
        <v>1.56101</v>
      </c>
      <c r="O8" s="63">
        <v>1.13879</v>
      </c>
      <c r="P8" s="64">
        <v>0.62955999374389648</v>
      </c>
      <c r="Q8" s="63">
        <v>0</v>
      </c>
      <c r="R8" s="64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/>
  <dimension ref="A1:K100"/>
  <sheetViews>
    <sheetView workbookViewId="0">
      <selection activeCell="A2" sqref="A2:K28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57</v>
      </c>
      <c r="B1" s="41" t="s">
        <v>228</v>
      </c>
      <c r="C1" s="40" t="s">
        <v>29</v>
      </c>
      <c r="D1" s="40"/>
      <c r="E1" s="40"/>
      <c r="F1" s="40"/>
      <c r="G1" s="40"/>
    </row>
    <row r="2" spans="1:11" ht="15.75" thickBot="1" x14ac:dyDescent="0.3">
      <c r="A2" s="2" t="s">
        <v>1006</v>
      </c>
      <c r="I2" s="1" t="s">
        <v>1032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65.552451000000005</v>
      </c>
      <c r="E6" s="13">
        <f ca="1">SUM(E7:OFFSET(E7,50,0))</f>
        <v>61.647210999999999</v>
      </c>
      <c r="F6" s="13">
        <f ca="1">SUM(F7:OFFSET(F7,50,0))</f>
        <v>21.668141771025148</v>
      </c>
      <c r="G6" s="14">
        <f ca="1">IFERROR(F6/E6,0)</f>
        <v>0.35148616489763257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1.500934</v>
      </c>
      <c r="E7" s="19">
        <v>1.5818510000000001</v>
      </c>
      <c r="F7" s="19">
        <v>0.69443889719514118</v>
      </c>
      <c r="G7" s="20">
        <f t="shared" ref="G7:G28" si="0">IFERROR(F7/E7,0)</f>
        <v>0.43900398785672046</v>
      </c>
      <c r="I7" t="s">
        <v>261</v>
      </c>
      <c r="J7" s="6">
        <v>1.0298950616324873</v>
      </c>
      <c r="K7" s="65">
        <v>0.53101251803047889</v>
      </c>
    </row>
    <row r="8" spans="1:11" x14ac:dyDescent="0.25">
      <c r="A8" s="15"/>
      <c r="B8" s="44">
        <v>2</v>
      </c>
      <c r="C8" s="17" t="s">
        <v>241</v>
      </c>
      <c r="D8" s="18">
        <v>1.6781469999999998</v>
      </c>
      <c r="E8" s="19">
        <v>1.8200340000000002</v>
      </c>
      <c r="F8" s="19">
        <v>0.8361436703507934</v>
      </c>
      <c r="G8" s="20">
        <f t="shared" si="0"/>
        <v>0.45941101669023399</v>
      </c>
      <c r="I8" t="s">
        <v>252</v>
      </c>
      <c r="J8" s="6">
        <v>0.26735270946664969</v>
      </c>
      <c r="K8" s="65">
        <v>0.51729833012460635</v>
      </c>
    </row>
    <row r="9" spans="1:11" x14ac:dyDescent="0.25">
      <c r="A9" s="15"/>
      <c r="B9" s="44">
        <v>3</v>
      </c>
      <c r="C9" s="17" t="s">
        <v>242</v>
      </c>
      <c r="D9" s="18">
        <v>0.41818299999999992</v>
      </c>
      <c r="E9" s="19">
        <v>0.42169000000000001</v>
      </c>
      <c r="F9" s="19">
        <v>0.18543688228237443</v>
      </c>
      <c r="G9" s="20">
        <f t="shared" si="0"/>
        <v>0.43974692850761088</v>
      </c>
      <c r="I9" t="s">
        <v>253</v>
      </c>
      <c r="J9" s="6">
        <v>0.42499228150700219</v>
      </c>
      <c r="K9" s="65">
        <v>0.47533979752058508</v>
      </c>
    </row>
    <row r="10" spans="1:11" x14ac:dyDescent="0.25">
      <c r="A10" s="15"/>
      <c r="B10" s="44">
        <v>4</v>
      </c>
      <c r="C10" s="17" t="s">
        <v>243</v>
      </c>
      <c r="D10" s="18">
        <v>0.79777699999999996</v>
      </c>
      <c r="E10" s="19">
        <v>0.86226200000000008</v>
      </c>
      <c r="F10" s="19">
        <v>0.37357922199225868</v>
      </c>
      <c r="G10" s="20">
        <f t="shared" si="0"/>
        <v>0.43325488307760129</v>
      </c>
      <c r="I10" t="s">
        <v>260</v>
      </c>
      <c r="J10" s="6">
        <v>0.54399497501799488</v>
      </c>
      <c r="K10" s="65">
        <v>0.47429123757850722</v>
      </c>
    </row>
    <row r="11" spans="1:11" x14ac:dyDescent="0.25">
      <c r="A11" s="15"/>
      <c r="B11" s="44">
        <v>5</v>
      </c>
      <c r="C11" s="17" t="s">
        <v>244</v>
      </c>
      <c r="D11" s="18">
        <v>0.25918300000000005</v>
      </c>
      <c r="E11" s="19">
        <v>0.33895400000000009</v>
      </c>
      <c r="F11" s="19">
        <v>0.14265840427106014</v>
      </c>
      <c r="G11" s="20">
        <f t="shared" si="0"/>
        <v>0.42087836187523997</v>
      </c>
      <c r="I11" t="s">
        <v>241</v>
      </c>
      <c r="J11" s="6">
        <v>0.8361436703507934</v>
      </c>
      <c r="K11" s="65">
        <v>0.45941101669023399</v>
      </c>
    </row>
    <row r="12" spans="1:11" x14ac:dyDescent="0.25">
      <c r="A12" s="15"/>
      <c r="B12" s="44">
        <v>6</v>
      </c>
      <c r="C12" s="17" t="s">
        <v>245</v>
      </c>
      <c r="D12" s="18">
        <v>2.1787489999999998</v>
      </c>
      <c r="E12" s="19">
        <v>2.6820300000000001</v>
      </c>
      <c r="F12" s="19">
        <v>0.56666495561876218</v>
      </c>
      <c r="G12" s="20">
        <f t="shared" si="0"/>
        <v>0.21128210930480351</v>
      </c>
      <c r="I12" t="s">
        <v>249</v>
      </c>
      <c r="J12" s="6">
        <v>0.56564188957418082</v>
      </c>
      <c r="K12" s="65">
        <v>0.44314125144772581</v>
      </c>
    </row>
    <row r="13" spans="1:11" x14ac:dyDescent="0.25">
      <c r="A13" s="15"/>
      <c r="B13" s="44">
        <v>8</v>
      </c>
      <c r="C13" s="17" t="s">
        <v>247</v>
      </c>
      <c r="D13" s="18">
        <v>8.3091359999999987</v>
      </c>
      <c r="E13" s="19">
        <v>7.450988999999999</v>
      </c>
      <c r="F13" s="19">
        <v>1.9348119864516775</v>
      </c>
      <c r="G13" s="20">
        <f t="shared" si="0"/>
        <v>0.25967183503447366</v>
      </c>
      <c r="I13" t="s">
        <v>256</v>
      </c>
      <c r="J13" s="6">
        <v>1.9032604637613986</v>
      </c>
      <c r="K13" s="65">
        <v>0.44165610760950752</v>
      </c>
    </row>
    <row r="14" spans="1:11" x14ac:dyDescent="0.25">
      <c r="A14" s="15"/>
      <c r="B14" s="44">
        <v>9</v>
      </c>
      <c r="C14" s="17" t="s">
        <v>248</v>
      </c>
      <c r="D14" s="18">
        <v>1.389985</v>
      </c>
      <c r="E14" s="19">
        <v>1.4389849999999997</v>
      </c>
      <c r="F14" s="19">
        <v>0.61060722375987098</v>
      </c>
      <c r="G14" s="20">
        <f t="shared" si="0"/>
        <v>0.42433188932467752</v>
      </c>
      <c r="I14" t="s">
        <v>242</v>
      </c>
      <c r="J14" s="6">
        <v>0.18543688228237443</v>
      </c>
      <c r="K14" s="65">
        <v>0.43974692850761088</v>
      </c>
    </row>
    <row r="15" spans="1:11" x14ac:dyDescent="0.25">
      <c r="A15" s="15"/>
      <c r="B15" s="44">
        <v>10</v>
      </c>
      <c r="C15" s="17" t="s">
        <v>249</v>
      </c>
      <c r="D15" s="18">
        <v>1.2006730000000001</v>
      </c>
      <c r="E15" s="19">
        <v>1.276437</v>
      </c>
      <c r="F15" s="19">
        <v>0.56564188957418082</v>
      </c>
      <c r="G15" s="20">
        <f t="shared" si="0"/>
        <v>0.44314125144772581</v>
      </c>
      <c r="I15" t="s">
        <v>240</v>
      </c>
      <c r="J15" s="6">
        <v>0.69443889719514118</v>
      </c>
      <c r="K15" s="65">
        <v>0.43900398785672046</v>
      </c>
    </row>
    <row r="16" spans="1:11" x14ac:dyDescent="0.25">
      <c r="A16" s="15"/>
      <c r="B16" s="44">
        <v>11</v>
      </c>
      <c r="C16" s="17" t="s">
        <v>250</v>
      </c>
      <c r="D16" s="18">
        <v>2.8980160000000006</v>
      </c>
      <c r="E16" s="19">
        <v>2.8561450000000006</v>
      </c>
      <c r="F16" s="19">
        <v>0.68427484225685475</v>
      </c>
      <c r="G16" s="20">
        <f t="shared" si="0"/>
        <v>0.23957986805881865</v>
      </c>
      <c r="I16" t="s">
        <v>243</v>
      </c>
      <c r="J16" s="6">
        <v>0.37357922199225868</v>
      </c>
      <c r="K16" s="65">
        <v>0.43325488307760129</v>
      </c>
    </row>
    <row r="17" spans="1:11" x14ac:dyDescent="0.25">
      <c r="A17" s="15"/>
      <c r="B17" s="44">
        <v>12</v>
      </c>
      <c r="C17" s="17" t="s">
        <v>251</v>
      </c>
      <c r="D17" s="18">
        <v>1.8761939999999999</v>
      </c>
      <c r="E17" s="19">
        <v>2.0733619999999999</v>
      </c>
      <c r="F17" s="19">
        <v>0.89689444011310115</v>
      </c>
      <c r="G17" s="20">
        <f t="shared" si="0"/>
        <v>0.43257976181347069</v>
      </c>
      <c r="I17" t="s">
        <v>251</v>
      </c>
      <c r="J17" s="6">
        <v>0.89689444011310115</v>
      </c>
      <c r="K17" s="65">
        <v>0.43257976181347069</v>
      </c>
    </row>
    <row r="18" spans="1:11" x14ac:dyDescent="0.25">
      <c r="A18" s="15"/>
      <c r="B18" s="44">
        <v>13</v>
      </c>
      <c r="C18" s="17" t="s">
        <v>252</v>
      </c>
      <c r="D18" s="18">
        <v>0.51266899999999993</v>
      </c>
      <c r="E18" s="19">
        <v>0.51682499999999998</v>
      </c>
      <c r="F18" s="19">
        <v>0.26735270946664969</v>
      </c>
      <c r="G18" s="20">
        <f t="shared" si="0"/>
        <v>0.51729833012460635</v>
      </c>
      <c r="I18" t="s">
        <v>248</v>
      </c>
      <c r="J18" s="6">
        <v>0.61060722375987098</v>
      </c>
      <c r="K18" s="65">
        <v>0.42433188932467752</v>
      </c>
    </row>
    <row r="19" spans="1:11" x14ac:dyDescent="0.25">
      <c r="A19" s="15"/>
      <c r="B19" s="44">
        <v>14</v>
      </c>
      <c r="C19" s="17" t="s">
        <v>253</v>
      </c>
      <c r="D19" s="18">
        <v>0.84311800000000003</v>
      </c>
      <c r="E19" s="19">
        <v>0.8940809999999999</v>
      </c>
      <c r="F19" s="19">
        <v>0.42499228150700219</v>
      </c>
      <c r="G19" s="20">
        <f t="shared" si="0"/>
        <v>0.47533979752058508</v>
      </c>
      <c r="I19" t="s">
        <v>244</v>
      </c>
      <c r="J19" s="6">
        <v>0.14265840427106014</v>
      </c>
      <c r="K19" s="65">
        <v>0.42087836187523997</v>
      </c>
    </row>
    <row r="20" spans="1:11" x14ac:dyDescent="0.25">
      <c r="A20" s="15"/>
      <c r="B20" s="44">
        <v>15</v>
      </c>
      <c r="C20" s="17" t="s">
        <v>254</v>
      </c>
      <c r="D20" s="18">
        <v>12.066890999999998</v>
      </c>
      <c r="E20" s="19">
        <v>15.150544</v>
      </c>
      <c r="F20" s="19">
        <v>4.5344374911392151</v>
      </c>
      <c r="G20" s="20">
        <f t="shared" si="0"/>
        <v>0.29929205783892743</v>
      </c>
      <c r="I20" t="s">
        <v>255</v>
      </c>
      <c r="J20" s="6">
        <v>2.4639459063873801</v>
      </c>
      <c r="K20" s="65">
        <v>0.41466734607869554</v>
      </c>
    </row>
    <row r="21" spans="1:11" x14ac:dyDescent="0.25">
      <c r="A21" s="15"/>
      <c r="B21" s="44">
        <v>16</v>
      </c>
      <c r="C21" s="17" t="s">
        <v>255</v>
      </c>
      <c r="D21" s="18">
        <v>4.9240900000000014</v>
      </c>
      <c r="E21" s="19">
        <v>5.9419820000000012</v>
      </c>
      <c r="F21" s="19">
        <v>2.4639459063873801</v>
      </c>
      <c r="G21" s="20">
        <f t="shared" si="0"/>
        <v>0.41466734607869554</v>
      </c>
      <c r="I21" t="s">
        <v>263</v>
      </c>
      <c r="J21" s="6">
        <v>0.60829090198967606</v>
      </c>
      <c r="K21" s="65">
        <v>0.3987354737567933</v>
      </c>
    </row>
    <row r="22" spans="1:11" x14ac:dyDescent="0.25">
      <c r="A22" s="15"/>
      <c r="B22" s="44">
        <v>17</v>
      </c>
      <c r="C22" s="17" t="s">
        <v>256</v>
      </c>
      <c r="D22" s="18">
        <v>3.3421629999999998</v>
      </c>
      <c r="E22" s="19">
        <v>4.3093719999999998</v>
      </c>
      <c r="F22" s="19">
        <v>1.9032604637613986</v>
      </c>
      <c r="G22" s="20">
        <f t="shared" si="0"/>
        <v>0.44165610760950752</v>
      </c>
      <c r="I22" t="s">
        <v>258</v>
      </c>
      <c r="J22" s="6">
        <v>0.84346317524614278</v>
      </c>
      <c r="K22" s="65">
        <v>0.36904376312706494</v>
      </c>
    </row>
    <row r="23" spans="1:11" x14ac:dyDescent="0.25">
      <c r="A23" s="15"/>
      <c r="B23" s="44">
        <v>19</v>
      </c>
      <c r="C23" s="17" t="s">
        <v>258</v>
      </c>
      <c r="D23" s="18">
        <v>3.7472240000000001</v>
      </c>
      <c r="E23" s="19">
        <v>2.2855370000000006</v>
      </c>
      <c r="F23" s="19">
        <v>0.84346317524614278</v>
      </c>
      <c r="G23" s="20">
        <f t="shared" si="0"/>
        <v>0.36904376312706494</v>
      </c>
      <c r="I23" t="s">
        <v>259</v>
      </c>
      <c r="J23" s="6">
        <v>0.55845603594571003</v>
      </c>
      <c r="K23" s="65">
        <v>0.32673743860141274</v>
      </c>
    </row>
    <row r="24" spans="1:11" x14ac:dyDescent="0.25">
      <c r="A24" s="15"/>
      <c r="B24" s="44">
        <v>20</v>
      </c>
      <c r="C24" s="17" t="s">
        <v>259</v>
      </c>
      <c r="D24" s="18">
        <v>6.1988540000000008</v>
      </c>
      <c r="E24" s="19">
        <v>1.7091889999999998</v>
      </c>
      <c r="F24" s="19">
        <v>0.55845603594571003</v>
      </c>
      <c r="G24" s="20">
        <f t="shared" si="0"/>
        <v>0.32673743860141274</v>
      </c>
      <c r="I24" t="s">
        <v>254</v>
      </c>
      <c r="J24" s="6">
        <v>4.5344374911392151</v>
      </c>
      <c r="K24" s="65">
        <v>0.29929205783892743</v>
      </c>
    </row>
    <row r="25" spans="1:11" x14ac:dyDescent="0.25">
      <c r="A25" s="15"/>
      <c r="B25" s="44">
        <v>21</v>
      </c>
      <c r="C25" s="17" t="s">
        <v>260</v>
      </c>
      <c r="D25" s="18">
        <v>1.059623</v>
      </c>
      <c r="E25" s="19">
        <v>1.1469639999999999</v>
      </c>
      <c r="F25" s="19">
        <v>0.54399497501799488</v>
      </c>
      <c r="G25" s="20">
        <f t="shared" si="0"/>
        <v>0.47429123757850722</v>
      </c>
      <c r="I25" t="s">
        <v>264</v>
      </c>
      <c r="J25" s="6">
        <v>0.99890035506541608</v>
      </c>
      <c r="K25" s="65">
        <v>0.29165527376882072</v>
      </c>
    </row>
    <row r="26" spans="1:11" x14ac:dyDescent="0.25">
      <c r="A26" s="15"/>
      <c r="B26" s="44">
        <v>22</v>
      </c>
      <c r="C26" s="17" t="s">
        <v>261</v>
      </c>
      <c r="D26" s="18">
        <v>1.4944659999999999</v>
      </c>
      <c r="E26" s="19">
        <v>1.9394929999999997</v>
      </c>
      <c r="F26" s="19">
        <v>1.0298950616324873</v>
      </c>
      <c r="G26" s="20">
        <f t="shared" si="0"/>
        <v>0.53101251803047889</v>
      </c>
      <c r="I26" t="s">
        <v>247</v>
      </c>
      <c r="J26" s="6">
        <v>1.9348119864516775</v>
      </c>
      <c r="K26" s="65">
        <v>0.25967183503447366</v>
      </c>
    </row>
    <row r="27" spans="1:11" x14ac:dyDescent="0.25">
      <c r="A27" s="15"/>
      <c r="B27" s="44">
        <v>24</v>
      </c>
      <c r="C27" s="17" t="s">
        <v>263</v>
      </c>
      <c r="D27" s="18">
        <v>0.84514600000000006</v>
      </c>
      <c r="E27" s="19">
        <v>1.5255500000000002</v>
      </c>
      <c r="F27" s="19">
        <v>0.60829090198967606</v>
      </c>
      <c r="G27" s="20">
        <f t="shared" si="0"/>
        <v>0.3987354737567933</v>
      </c>
      <c r="I27" t="s">
        <v>250</v>
      </c>
      <c r="J27" s="6">
        <v>0.68427484225685475</v>
      </c>
      <c r="K27" s="65">
        <v>0.23957986805881865</v>
      </c>
    </row>
    <row r="28" spans="1:11" ht="15.75" thickBot="1" x14ac:dyDescent="0.3">
      <c r="A28" s="21"/>
      <c r="B28" s="45">
        <v>25</v>
      </c>
      <c r="C28" s="23" t="s">
        <v>264</v>
      </c>
      <c r="D28" s="24">
        <v>8.0112300000000012</v>
      </c>
      <c r="E28" s="25">
        <v>3.4249350000000001</v>
      </c>
      <c r="F28" s="25">
        <v>0.99890035506541608</v>
      </c>
      <c r="G28" s="26">
        <f t="shared" si="0"/>
        <v>0.29165527376882072</v>
      </c>
      <c r="I28" t="s">
        <v>245</v>
      </c>
      <c r="J28" s="6">
        <v>0.56666495561876218</v>
      </c>
      <c r="K28" s="65">
        <v>0.21128210930480351</v>
      </c>
    </row>
    <row r="29" spans="1:11" x14ac:dyDescent="0.25">
      <c r="J29" s="6"/>
      <c r="K29" s="65"/>
    </row>
    <row r="30" spans="1:11" x14ac:dyDescent="0.25">
      <c r="J30" s="6"/>
      <c r="K30" s="65"/>
    </row>
    <row r="31" spans="1:11" x14ac:dyDescent="0.25">
      <c r="J31" s="6"/>
      <c r="K31" s="65"/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6"/>
  <dimension ref="A1:G20"/>
  <sheetViews>
    <sheetView workbookViewId="0">
      <selection activeCell="A2" sqref="A2:G19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57</v>
      </c>
      <c r="B1" s="46" t="s">
        <v>228</v>
      </c>
      <c r="C1" s="40" t="s">
        <v>29</v>
      </c>
      <c r="D1" s="40"/>
      <c r="E1" s="40"/>
      <c r="F1" s="40"/>
      <c r="G1" s="40"/>
    </row>
    <row r="2" spans="1:7" ht="15.75" thickBot="1" x14ac:dyDescent="0.3">
      <c r="A2" s="2" t="s">
        <v>1007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65.552451000000005</v>
      </c>
      <c r="E6" s="13">
        <v>61.647210999999999</v>
      </c>
      <c r="F6" s="13">
        <v>21.668141771025148</v>
      </c>
      <c r="G6" s="14">
        <v>0.35148616489763257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52.212524000000002</v>
      </c>
      <c r="E7" s="31">
        <f ca="1">SUM(E8:OFFSET(E6,MATCH("GOBIERNOS REGIONALES",$A$8:$A$50,0),0))</f>
        <v>54.787068999999995</v>
      </c>
      <c r="F7" s="31">
        <f ca="1">SUM(F8:OFFSET(F6,MATCH("GOBIERNOS REGIONALES",$A$8:$A$50,0),0))</f>
        <v>19.472985497971422</v>
      </c>
      <c r="G7" s="32">
        <f ca="1">IFERROR(F7/E7,0)</f>
        <v>0.35543032057384605</v>
      </c>
    </row>
    <row r="8" spans="1:7" ht="25.5" x14ac:dyDescent="0.25">
      <c r="A8" s="15"/>
      <c r="B8" s="16">
        <v>50</v>
      </c>
      <c r="C8" s="17" t="s">
        <v>123</v>
      </c>
      <c r="D8" s="18">
        <v>52.212524000000002</v>
      </c>
      <c r="E8" s="19">
        <v>54.787068999999995</v>
      </c>
      <c r="F8" s="19">
        <v>19.472985497971422</v>
      </c>
      <c r="G8" s="20">
        <f t="shared" ref="G8:G19" si="0">IFERROR(F8/E8,0)</f>
        <v>0.35543032057384605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13.339927000000001</v>
      </c>
      <c r="E9" s="31">
        <f ca="1">SUM(E10:OFFSET(E8,(MATCH("GOBIERNOS LOCALES",$A$8:$A$50,0)-MATCH("GOBIERNOS REGIONALES",$A$8:$A$50,0)),0))</f>
        <v>6.8601419999999989</v>
      </c>
      <c r="F9" s="31">
        <f ca="1">SUM(F10:OFFSET(F8,(MATCH("GOBIERNOS LOCALES",$A$8:$A$50,0)-MATCH("GOBIERNOS REGIONALES",$A$8:$A$50,0)),0))</f>
        <v>2.1951562730537262</v>
      </c>
      <c r="G9" s="32">
        <f t="shared" ca="1" si="0"/>
        <v>0.31998700217192683</v>
      </c>
    </row>
    <row r="10" spans="1:7" x14ac:dyDescent="0.25">
      <c r="A10" s="15"/>
      <c r="B10" s="16">
        <v>440</v>
      </c>
      <c r="C10" s="17" t="s">
        <v>201</v>
      </c>
      <c r="D10" s="18">
        <v>0</v>
      </c>
      <c r="E10" s="19">
        <v>3.2711999999999998E-2</v>
      </c>
      <c r="F10" s="19">
        <v>2.2891999687999487E-2</v>
      </c>
      <c r="G10" s="20">
        <f t="shared" si="0"/>
        <v>0.69980434360477772</v>
      </c>
    </row>
    <row r="11" spans="1:7" x14ac:dyDescent="0.25">
      <c r="A11" s="15"/>
      <c r="B11" s="16">
        <v>445</v>
      </c>
      <c r="C11" s="17" t="s">
        <v>206</v>
      </c>
      <c r="D11" s="18">
        <v>0.35</v>
      </c>
      <c r="E11" s="19">
        <v>0.601383</v>
      </c>
      <c r="F11" s="19">
        <v>3.8578700041398406E-3</v>
      </c>
      <c r="G11" s="20">
        <f t="shared" si="0"/>
        <v>6.4149967726720583E-3</v>
      </c>
    </row>
    <row r="12" spans="1:7" x14ac:dyDescent="0.25">
      <c r="A12" s="15"/>
      <c r="B12" s="16">
        <v>447</v>
      </c>
      <c r="C12" s="17" t="s">
        <v>208</v>
      </c>
      <c r="D12" s="18">
        <v>1.389985</v>
      </c>
      <c r="E12" s="19">
        <v>1.4389849999999997</v>
      </c>
      <c r="F12" s="19">
        <v>0.61060722375987098</v>
      </c>
      <c r="G12" s="20">
        <f t="shared" si="0"/>
        <v>0.42433188932467752</v>
      </c>
    </row>
    <row r="13" spans="1:7" x14ac:dyDescent="0.25">
      <c r="A13" s="15"/>
      <c r="B13" s="16">
        <v>453</v>
      </c>
      <c r="C13" s="17" t="s">
        <v>214</v>
      </c>
      <c r="D13" s="18">
        <v>0</v>
      </c>
      <c r="E13" s="19">
        <v>0.55170600000000003</v>
      </c>
      <c r="F13" s="19">
        <v>3.0400000978261232E-3</v>
      </c>
      <c r="G13" s="20">
        <f t="shared" si="0"/>
        <v>5.5101813245208913E-3</v>
      </c>
    </row>
    <row r="14" spans="1:7" x14ac:dyDescent="0.25">
      <c r="A14" s="15"/>
      <c r="B14" s="16">
        <v>454</v>
      </c>
      <c r="C14" s="17" t="s">
        <v>215</v>
      </c>
      <c r="D14" s="18">
        <v>0</v>
      </c>
      <c r="E14" s="19">
        <v>0.82617299999999994</v>
      </c>
      <c r="F14" s="19">
        <v>0.35377960873302072</v>
      </c>
      <c r="G14" s="20">
        <f t="shared" si="0"/>
        <v>0.42821492439600511</v>
      </c>
    </row>
    <row r="15" spans="1:7" x14ac:dyDescent="0.25">
      <c r="A15" s="15"/>
      <c r="B15" s="16">
        <v>457</v>
      </c>
      <c r="C15" s="17" t="s">
        <v>218</v>
      </c>
      <c r="D15" s="18">
        <v>5.6805840000000005</v>
      </c>
      <c r="E15" s="19">
        <v>1.1095929999999998</v>
      </c>
      <c r="F15" s="19">
        <v>0.2541502449021209</v>
      </c>
      <c r="G15" s="20">
        <f t="shared" si="0"/>
        <v>0.22904816892511123</v>
      </c>
    </row>
    <row r="16" spans="1:7" x14ac:dyDescent="0.25">
      <c r="A16" s="15"/>
      <c r="B16" s="16">
        <v>461</v>
      </c>
      <c r="C16" s="17" t="s">
        <v>222</v>
      </c>
      <c r="D16" s="18">
        <v>0</v>
      </c>
      <c r="E16" s="19">
        <v>0.32962199999999997</v>
      </c>
      <c r="F16" s="19">
        <v>0.14560337550938129</v>
      </c>
      <c r="G16" s="20">
        <f t="shared" si="0"/>
        <v>0.4417283297515982</v>
      </c>
    </row>
    <row r="17" spans="1:7" x14ac:dyDescent="0.25">
      <c r="A17" s="15"/>
      <c r="B17" s="16">
        <v>462</v>
      </c>
      <c r="C17" s="17" t="s">
        <v>223</v>
      </c>
      <c r="D17" s="18">
        <v>5.9193580000000008</v>
      </c>
      <c r="E17" s="19">
        <v>1.3252929999999998</v>
      </c>
      <c r="F17" s="19">
        <v>0.48944463417865336</v>
      </c>
      <c r="G17" s="20">
        <f t="shared" si="0"/>
        <v>0.36931051033896156</v>
      </c>
    </row>
    <row r="18" spans="1:7" ht="15.75" thickBot="1" x14ac:dyDescent="0.3">
      <c r="A18" s="21"/>
      <c r="B18" s="22">
        <v>463</v>
      </c>
      <c r="C18" s="23" t="s">
        <v>224</v>
      </c>
      <c r="D18" s="24">
        <v>0</v>
      </c>
      <c r="E18" s="25">
        <v>0.644675</v>
      </c>
      <c r="F18" s="25">
        <v>0.31178131618071347</v>
      </c>
      <c r="G18" s="26">
        <f t="shared" si="0"/>
        <v>0.48362557285564584</v>
      </c>
    </row>
    <row r="19" spans="1:7" x14ac:dyDescent="0.25">
      <c r="A19" t="s">
        <v>227</v>
      </c>
      <c r="D19" s="6"/>
      <c r="E19" s="6"/>
      <c r="F19" s="6"/>
      <c r="G19" s="5">
        <f t="shared" si="0"/>
        <v>0</v>
      </c>
    </row>
    <row r="20" spans="1:7" x14ac:dyDescent="0.25">
      <c r="D20" s="6"/>
      <c r="E20" s="6"/>
      <c r="F20" s="6"/>
      <c r="G20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/>
  <dimension ref="A1:L23"/>
  <sheetViews>
    <sheetView topLeftCell="A10" workbookViewId="0">
      <selection activeCell="A18" sqref="A18:F23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57</v>
      </c>
      <c r="B1" s="40" t="s">
        <v>228</v>
      </c>
      <c r="C1" s="40" t="s">
        <v>29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1008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65.552451000000005</v>
      </c>
      <c r="G6" s="13">
        <v>61.647210999999999</v>
      </c>
      <c r="H6" s="13">
        <v>21.668141771025148</v>
      </c>
      <c r="I6" s="14">
        <v>0.35148616489763257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43.976638999999992</v>
      </c>
      <c r="G7" s="31">
        <f ca="1">SUM(G8:OFFSET(G6,MATCH("PROYECTOS",$A$8:$A$50,0),0))</f>
        <v>47.183582999999999</v>
      </c>
      <c r="H7" s="31">
        <f ca="1">SUM(H8:OFFSET(H6,MATCH("PROYECTOS",$A$8:$A$50,0),0))</f>
        <v>19.354465397399508</v>
      </c>
      <c r="I7" s="32">
        <f ca="1">IFERROR(H7/G7,0)</f>
        <v>0.4101949060841672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10.590865000000001</v>
      </c>
      <c r="G8" s="19">
        <v>12.567409</v>
      </c>
      <c r="H8" s="19">
        <v>5.073906673905185</v>
      </c>
      <c r="I8" s="20">
        <f t="shared" ref="I8:I14" si="0">IFERROR(H8/G8,0)</f>
        <v>0.40373530247206763</v>
      </c>
      <c r="J8" s="54"/>
      <c r="K8" s="19"/>
      <c r="L8" s="20" t="str">
        <f t="shared" ref="L8:L13" si="1">IFERROR(K8/J8,".")</f>
        <v>.</v>
      </c>
    </row>
    <row r="9" spans="1:12" ht="25.5" x14ac:dyDescent="0.25">
      <c r="A9" s="15"/>
      <c r="B9" s="17">
        <v>3000341</v>
      </c>
      <c r="C9" s="17" t="s">
        <v>1009</v>
      </c>
      <c r="D9" s="53">
        <v>577</v>
      </c>
      <c r="E9" s="17" t="s">
        <v>1014</v>
      </c>
      <c r="F9" s="18">
        <v>0.15599099999999999</v>
      </c>
      <c r="G9" s="19">
        <v>0.27151500000000001</v>
      </c>
      <c r="H9" s="19">
        <v>3.7435080710565671E-2</v>
      </c>
      <c r="I9" s="20">
        <f t="shared" si="0"/>
        <v>0.13787481616325312</v>
      </c>
      <c r="J9" s="54"/>
      <c r="K9" s="19"/>
      <c r="L9" s="20" t="str">
        <f t="shared" si="1"/>
        <v>.</v>
      </c>
    </row>
    <row r="10" spans="1:12" ht="25.5" x14ac:dyDescent="0.25">
      <c r="A10" s="15"/>
      <c r="B10" s="17">
        <v>3000475</v>
      </c>
      <c r="C10" s="17" t="s">
        <v>1010</v>
      </c>
      <c r="D10" s="53">
        <v>288</v>
      </c>
      <c r="E10" s="17" t="s">
        <v>1015</v>
      </c>
      <c r="F10" s="18">
        <v>32.761734999999994</v>
      </c>
      <c r="G10" s="19">
        <v>33.494371000000001</v>
      </c>
      <c r="H10" s="19">
        <v>13.986547357719246</v>
      </c>
      <c r="I10" s="20">
        <f t="shared" si="0"/>
        <v>0.41757904209394603</v>
      </c>
      <c r="J10" s="54"/>
      <c r="K10" s="19"/>
      <c r="L10" s="20" t="str">
        <f t="shared" si="1"/>
        <v>.</v>
      </c>
    </row>
    <row r="11" spans="1:12" ht="38.25" x14ac:dyDescent="0.25">
      <c r="A11" s="15"/>
      <c r="B11" s="17">
        <v>3000506</v>
      </c>
      <c r="C11" s="17" t="s">
        <v>1011</v>
      </c>
      <c r="D11" s="53">
        <v>581</v>
      </c>
      <c r="E11" s="17" t="s">
        <v>1016</v>
      </c>
      <c r="F11" s="18">
        <v>9.4983000000000012E-2</v>
      </c>
      <c r="G11" s="19">
        <v>0.38331799999999994</v>
      </c>
      <c r="H11" s="19">
        <v>9.2226380773354322E-2</v>
      </c>
      <c r="I11" s="20">
        <f t="shared" si="0"/>
        <v>0.24060018254648707</v>
      </c>
      <c r="J11" s="54"/>
      <c r="K11" s="19"/>
      <c r="L11" s="20" t="str">
        <f t="shared" si="1"/>
        <v>.</v>
      </c>
    </row>
    <row r="12" spans="1:12" x14ac:dyDescent="0.25">
      <c r="A12" s="15"/>
      <c r="B12" s="17">
        <v>3000507</v>
      </c>
      <c r="C12" s="17" t="s">
        <v>1012</v>
      </c>
      <c r="D12" s="53">
        <v>59</v>
      </c>
      <c r="E12" s="17" t="s">
        <v>665</v>
      </c>
      <c r="F12" s="18">
        <v>0.37206500000000003</v>
      </c>
      <c r="G12" s="19">
        <v>0.46597000000000005</v>
      </c>
      <c r="H12" s="19">
        <v>0.16434990429115715</v>
      </c>
      <c r="I12" s="20">
        <f t="shared" si="0"/>
        <v>0.35270490437400931</v>
      </c>
      <c r="J12" s="54"/>
      <c r="K12" s="19"/>
      <c r="L12" s="20" t="str">
        <f t="shared" si="1"/>
        <v>.</v>
      </c>
    </row>
    <row r="13" spans="1:12" ht="38.25" x14ac:dyDescent="0.25">
      <c r="A13" s="15"/>
      <c r="B13" s="17">
        <v>3000676</v>
      </c>
      <c r="C13" s="17" t="s">
        <v>1013</v>
      </c>
      <c r="D13" s="53">
        <v>59</v>
      </c>
      <c r="E13" s="17" t="s">
        <v>665</v>
      </c>
      <c r="F13" s="18">
        <v>1E-3</v>
      </c>
      <c r="G13" s="19">
        <v>1E-3</v>
      </c>
      <c r="H13" s="19">
        <v>0</v>
      </c>
      <c r="I13" s="20">
        <f t="shared" si="0"/>
        <v>0</v>
      </c>
      <c r="J13" s="54"/>
      <c r="K13" s="19"/>
      <c r="L13" s="20" t="str">
        <f t="shared" si="1"/>
        <v>.</v>
      </c>
    </row>
    <row r="14" spans="1:12" ht="15.75" thickBot="1" x14ac:dyDescent="0.3">
      <c r="A14" s="33" t="s">
        <v>302</v>
      </c>
      <c r="B14" s="35"/>
      <c r="C14" s="35"/>
      <c r="D14" s="51"/>
      <c r="E14" s="35"/>
      <c r="F14" s="36">
        <f ca="1">OFFSET(F14,-MATCH("PROYECTOS",$A$8:$A$50,0)-1,0)-(OFFSET(F14,-MATCH("PROYECTOS",$A$8:$A$50,0),0))</f>
        <v>21.575812000000013</v>
      </c>
      <c r="G14" s="37">
        <f ca="1">OFFSET(G14,-MATCH("PROYECTOS",$A$8:$A$50,0)-1,0)-(OFFSET(G14,-MATCH("PROYECTOS",$A$8:$A$50,0),0))</f>
        <v>14.463628</v>
      </c>
      <c r="H14" s="37">
        <f ca="1">OFFSET(H14,-MATCH("PROYECTOS",$A$8:$A$50,0)-1,0)-(OFFSET(H14,-MATCH("PROYECTOS",$A$8:$A$50,0),0))</f>
        <v>2.3136763736256398</v>
      </c>
      <c r="I14" s="38">
        <f t="shared" ca="1" si="0"/>
        <v>0.15996514661643951</v>
      </c>
      <c r="J14" s="52"/>
      <c r="K14" s="37"/>
      <c r="L14" s="38"/>
    </row>
    <row r="15" spans="1:12" ht="15.75" thickBot="1" x14ac:dyDescent="0.3"/>
    <row r="16" spans="1:12" ht="15.75" thickBot="1" x14ac:dyDescent="0.3">
      <c r="A16" s="108" t="s">
        <v>372</v>
      </c>
      <c r="B16" s="109"/>
      <c r="C16" s="109"/>
      <c r="D16" s="109"/>
      <c r="E16" s="109"/>
      <c r="F16" s="110"/>
    </row>
    <row r="17" spans="1:6" ht="15.75" thickBot="1" x14ac:dyDescent="0.3">
      <c r="A17" s="2" t="s">
        <v>1033</v>
      </c>
    </row>
    <row r="18" spans="1:6" ht="45" customHeight="1" x14ac:dyDescent="0.25">
      <c r="A18" s="100" t="s">
        <v>374</v>
      </c>
      <c r="B18" s="101"/>
      <c r="C18" s="101"/>
      <c r="D18" s="101"/>
      <c r="E18" s="101"/>
      <c r="F18" s="111" t="s">
        <v>375</v>
      </c>
    </row>
    <row r="19" spans="1:6" ht="15.75" thickBot="1" x14ac:dyDescent="0.3">
      <c r="A19" s="125"/>
      <c r="B19" s="126"/>
      <c r="C19" s="104"/>
      <c r="D19" s="104"/>
      <c r="E19" s="104"/>
      <c r="F19" s="112"/>
    </row>
    <row r="20" spans="1:6" ht="20.25" customHeight="1" x14ac:dyDescent="0.25">
      <c r="A20" s="15"/>
      <c r="B20" s="17">
        <v>3000341</v>
      </c>
      <c r="C20" s="123" t="s">
        <v>1009</v>
      </c>
      <c r="D20" s="123"/>
      <c r="E20" s="123"/>
      <c r="F20" s="69">
        <v>0.13787481616325312</v>
      </c>
    </row>
    <row r="21" spans="1:6" ht="33" customHeight="1" x14ac:dyDescent="0.25">
      <c r="A21" s="15"/>
      <c r="B21" s="17">
        <v>3000506</v>
      </c>
      <c r="C21" s="119" t="s">
        <v>1011</v>
      </c>
      <c r="D21" s="119">
        <v>581</v>
      </c>
      <c r="E21" s="119" t="s">
        <v>1016</v>
      </c>
      <c r="F21" s="69">
        <v>0.24060018254648707</v>
      </c>
    </row>
    <row r="22" spans="1:6" ht="18.75" customHeight="1" x14ac:dyDescent="0.25">
      <c r="A22" s="15"/>
      <c r="B22" s="17">
        <v>3000507</v>
      </c>
      <c r="C22" s="119" t="s">
        <v>1012</v>
      </c>
      <c r="D22" s="119">
        <v>59</v>
      </c>
      <c r="E22" s="119" t="s">
        <v>665</v>
      </c>
      <c r="F22" s="69">
        <v>0.35270490437400931</v>
      </c>
    </row>
    <row r="23" spans="1:6" ht="33" customHeight="1" thickBot="1" x14ac:dyDescent="0.3">
      <c r="A23" s="21"/>
      <c r="B23" s="23">
        <v>3000676</v>
      </c>
      <c r="C23" s="140" t="s">
        <v>1013</v>
      </c>
      <c r="D23" s="140">
        <v>59</v>
      </c>
      <c r="E23" s="140" t="s">
        <v>665</v>
      </c>
      <c r="F23" s="70">
        <v>0</v>
      </c>
    </row>
  </sheetData>
  <mergeCells count="19">
    <mergeCell ref="F3:I3"/>
    <mergeCell ref="J3:L3"/>
    <mergeCell ref="I4:I5"/>
    <mergeCell ref="A16:F16"/>
    <mergeCell ref="A18:E19"/>
    <mergeCell ref="F18:F19"/>
    <mergeCell ref="L4:L5"/>
    <mergeCell ref="H4:H5"/>
    <mergeCell ref="A4:C5"/>
    <mergeCell ref="J4:J5"/>
    <mergeCell ref="F4:F5"/>
    <mergeCell ref="K4:K5"/>
    <mergeCell ref="G4:G5"/>
    <mergeCell ref="D4:E5"/>
    <mergeCell ref="C20:E20"/>
    <mergeCell ref="C21:E21"/>
    <mergeCell ref="C22:E22"/>
    <mergeCell ref="C23:E23"/>
    <mergeCell ref="A3:E3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/>
  <dimension ref="A1:N21"/>
  <sheetViews>
    <sheetView workbookViewId="0">
      <selection activeCell="A2" sqref="A2:N2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57</v>
      </c>
      <c r="B1" s="40" t="s">
        <v>228</v>
      </c>
      <c r="C1" s="40" t="s">
        <v>29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1017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65.552451000000005</v>
      </c>
      <c r="I6" s="13">
        <v>61.647210999999999</v>
      </c>
      <c r="J6" s="13">
        <v>21.668141771025148</v>
      </c>
      <c r="K6" s="14">
        <v>0.35148616489763257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 ca="1">SUM(H8:OFFSET(H6,MATCH("PROYECTOS",$A$8:$A$40,0),0))</f>
        <v>43.976638999999999</v>
      </c>
      <c r="I7" s="31">
        <f ca="1">SUM(I8:OFFSET(I6,MATCH("PROYECTOS",$A$8:$A$40,0),0))</f>
        <v>47.183582999999999</v>
      </c>
      <c r="J7" s="31">
        <f ca="1">SUM(J8:OFFSET(J6,MATCH("PROYECTOS",$A$8:$A$40,0),0))</f>
        <v>19.354465397399508</v>
      </c>
      <c r="K7" s="32">
        <f ca="1">IFERROR(J7/I7,0)</f>
        <v>0.4101949060841672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10.579465000000003</v>
      </c>
      <c r="I8" s="19">
        <v>12.556009000000001</v>
      </c>
      <c r="J8" s="19">
        <v>5.0696136238993859</v>
      </c>
      <c r="K8" s="20">
        <f t="shared" ref="K8:K21" si="0">IFERROR(J8/I8,0)</f>
        <v>0.40375995460813907</v>
      </c>
      <c r="L8" s="54">
        <v>19</v>
      </c>
      <c r="M8" s="19">
        <v>0</v>
      </c>
      <c r="N8" s="20">
        <f>IFERROR(M8/L8,".")</f>
        <v>0</v>
      </c>
    </row>
    <row r="9" spans="1:14" ht="25.5" x14ac:dyDescent="0.25">
      <c r="A9" s="15"/>
      <c r="B9" s="17">
        <v>5005115</v>
      </c>
      <c r="C9" s="79" t="s">
        <v>1018</v>
      </c>
      <c r="D9" s="17">
        <v>3000001</v>
      </c>
      <c r="E9" s="17" t="s">
        <v>271</v>
      </c>
      <c r="F9" s="53">
        <v>533</v>
      </c>
      <c r="G9" s="17" t="s">
        <v>667</v>
      </c>
      <c r="H9" s="18">
        <v>1.04E-2</v>
      </c>
      <c r="I9" s="19">
        <v>1.04E-2</v>
      </c>
      <c r="J9" s="19">
        <v>4.2930500057991594E-3</v>
      </c>
      <c r="K9" s="20">
        <f t="shared" si="0"/>
        <v>0.41279326978838071</v>
      </c>
      <c r="L9" s="54">
        <v>0</v>
      </c>
      <c r="M9" s="19">
        <v>0</v>
      </c>
      <c r="N9" s="20" t="str">
        <f t="shared" ref="N9:N20" si="1">IFERROR(M9/L9,".")</f>
        <v>.</v>
      </c>
    </row>
    <row r="10" spans="1:14" ht="38.25" x14ac:dyDescent="0.25">
      <c r="A10" s="15"/>
      <c r="B10" s="17">
        <v>5005116</v>
      </c>
      <c r="C10" s="79" t="s">
        <v>1019</v>
      </c>
      <c r="D10" s="17">
        <v>3000001</v>
      </c>
      <c r="E10" s="17" t="s">
        <v>271</v>
      </c>
      <c r="F10" s="53">
        <v>91</v>
      </c>
      <c r="G10" s="17" t="s">
        <v>1030</v>
      </c>
      <c r="H10" s="18">
        <v>1E-3</v>
      </c>
      <c r="I10" s="19">
        <v>1E-3</v>
      </c>
      <c r="J10" s="19">
        <v>0</v>
      </c>
      <c r="K10" s="20">
        <f t="shared" si="0"/>
        <v>0</v>
      </c>
      <c r="L10" s="54">
        <v>0</v>
      </c>
      <c r="M10" s="19">
        <v>0</v>
      </c>
      <c r="N10" s="20" t="str">
        <f t="shared" si="1"/>
        <v>.</v>
      </c>
    </row>
    <row r="11" spans="1:14" ht="25.5" x14ac:dyDescent="0.25">
      <c r="A11" s="15"/>
      <c r="B11" s="17">
        <v>5004118</v>
      </c>
      <c r="C11" s="79" t="s">
        <v>1020</v>
      </c>
      <c r="D11" s="17">
        <v>3000341</v>
      </c>
      <c r="E11" s="17" t="s">
        <v>1009</v>
      </c>
      <c r="F11" s="53">
        <v>36</v>
      </c>
      <c r="G11" s="17" t="s">
        <v>645</v>
      </c>
      <c r="H11" s="18">
        <v>0.15599099999999999</v>
      </c>
      <c r="I11" s="19">
        <v>0.27151500000000001</v>
      </c>
      <c r="J11" s="19">
        <v>3.7435080710565671E-2</v>
      </c>
      <c r="K11" s="20">
        <f t="shared" si="0"/>
        <v>0.13787481616325312</v>
      </c>
      <c r="L11" s="54">
        <v>0</v>
      </c>
      <c r="M11" s="19">
        <v>0</v>
      </c>
      <c r="N11" s="20" t="str">
        <f t="shared" si="1"/>
        <v>.</v>
      </c>
    </row>
    <row r="12" spans="1:14" ht="25.5" x14ac:dyDescent="0.25">
      <c r="A12" s="15"/>
      <c r="B12" s="17">
        <v>5002994</v>
      </c>
      <c r="C12" s="79" t="s">
        <v>1021</v>
      </c>
      <c r="D12" s="17">
        <v>3000475</v>
      </c>
      <c r="E12" s="17" t="s">
        <v>1010</v>
      </c>
      <c r="F12" s="53">
        <v>553</v>
      </c>
      <c r="G12" s="17" t="s">
        <v>1031</v>
      </c>
      <c r="H12" s="18">
        <v>28.374309</v>
      </c>
      <c r="I12" s="19">
        <v>29.058072000000006</v>
      </c>
      <c r="J12" s="19">
        <v>13.625680175578964</v>
      </c>
      <c r="K12" s="20">
        <f t="shared" si="0"/>
        <v>0.46891205223729093</v>
      </c>
      <c r="L12" s="54">
        <v>0</v>
      </c>
      <c r="M12" s="19">
        <v>0</v>
      </c>
      <c r="N12" s="20" t="str">
        <f t="shared" si="1"/>
        <v>.</v>
      </c>
    </row>
    <row r="13" spans="1:14" ht="25.5" x14ac:dyDescent="0.25">
      <c r="A13" s="15"/>
      <c r="B13" s="17">
        <v>5005117</v>
      </c>
      <c r="C13" s="79" t="s">
        <v>1022</v>
      </c>
      <c r="D13" s="17">
        <v>3000475</v>
      </c>
      <c r="E13" s="17" t="s">
        <v>1010</v>
      </c>
      <c r="F13" s="53">
        <v>112</v>
      </c>
      <c r="G13" s="17" t="s">
        <v>835</v>
      </c>
      <c r="H13" s="18">
        <v>4.3230989999999991</v>
      </c>
      <c r="I13" s="19">
        <v>4.3360990000000008</v>
      </c>
      <c r="J13" s="19">
        <v>0.31424016252276488</v>
      </c>
      <c r="K13" s="20">
        <f t="shared" si="0"/>
        <v>7.2470707546752236E-2</v>
      </c>
      <c r="L13" s="54">
        <v>3</v>
      </c>
      <c r="M13" s="19">
        <v>0</v>
      </c>
      <c r="N13" s="20">
        <f t="shared" si="1"/>
        <v>0</v>
      </c>
    </row>
    <row r="14" spans="1:14" ht="25.5" x14ac:dyDescent="0.25">
      <c r="A14" s="15"/>
      <c r="B14" s="17">
        <v>5005118</v>
      </c>
      <c r="C14" s="79" t="s">
        <v>1023</v>
      </c>
      <c r="D14" s="17">
        <v>3000475</v>
      </c>
      <c r="E14" s="17" t="s">
        <v>1010</v>
      </c>
      <c r="F14" s="53">
        <v>86</v>
      </c>
      <c r="G14" s="17" t="s">
        <v>464</v>
      </c>
      <c r="H14" s="18">
        <v>6.4327000000000009E-2</v>
      </c>
      <c r="I14" s="19">
        <v>0.10020000000000001</v>
      </c>
      <c r="J14" s="19">
        <v>4.6627019617517362E-2</v>
      </c>
      <c r="K14" s="20">
        <f t="shared" si="0"/>
        <v>0.46533951714089178</v>
      </c>
      <c r="L14" s="54">
        <v>27</v>
      </c>
      <c r="M14" s="19">
        <v>0</v>
      </c>
      <c r="N14" s="20">
        <f t="shared" si="1"/>
        <v>0</v>
      </c>
    </row>
    <row r="15" spans="1:14" ht="38.25" x14ac:dyDescent="0.25">
      <c r="A15" s="15"/>
      <c r="B15" s="17">
        <v>5003480</v>
      </c>
      <c r="C15" s="79" t="s">
        <v>1024</v>
      </c>
      <c r="D15" s="17">
        <v>3000506</v>
      </c>
      <c r="E15" s="17" t="s">
        <v>1011</v>
      </c>
      <c r="F15" s="53">
        <v>60</v>
      </c>
      <c r="G15" s="17" t="s">
        <v>318</v>
      </c>
      <c r="H15" s="18">
        <v>1.2775E-2</v>
      </c>
      <c r="I15" s="19">
        <v>9.8512999999999989E-2</v>
      </c>
      <c r="J15" s="19">
        <v>3.4995379926840542E-2</v>
      </c>
      <c r="K15" s="20">
        <f t="shared" si="0"/>
        <v>0.35523616098221095</v>
      </c>
      <c r="L15" s="54">
        <v>8</v>
      </c>
      <c r="M15" s="19">
        <v>0</v>
      </c>
      <c r="N15" s="20">
        <f t="shared" si="1"/>
        <v>0</v>
      </c>
    </row>
    <row r="16" spans="1:14" ht="51" x14ac:dyDescent="0.25">
      <c r="A16" s="15"/>
      <c r="B16" s="17">
        <v>5005119</v>
      </c>
      <c r="C16" s="79" t="s">
        <v>1025</v>
      </c>
      <c r="D16" s="17">
        <v>3000506</v>
      </c>
      <c r="E16" s="17" t="s">
        <v>1011</v>
      </c>
      <c r="F16" s="53">
        <v>36</v>
      </c>
      <c r="G16" s="17" t="s">
        <v>645</v>
      </c>
      <c r="H16" s="18">
        <v>2.003E-3</v>
      </c>
      <c r="I16" s="19">
        <v>0.118883</v>
      </c>
      <c r="J16" s="19">
        <v>1.2551000098028453E-2</v>
      </c>
      <c r="K16" s="20">
        <f t="shared" si="0"/>
        <v>0.10557438908867081</v>
      </c>
      <c r="L16" s="54">
        <v>20</v>
      </c>
      <c r="M16" s="19">
        <v>0</v>
      </c>
      <c r="N16" s="20">
        <f t="shared" si="1"/>
        <v>0</v>
      </c>
    </row>
    <row r="17" spans="1:14" ht="51" x14ac:dyDescent="0.25">
      <c r="A17" s="15"/>
      <c r="B17" s="17">
        <v>5005120</v>
      </c>
      <c r="C17" s="79" t="s">
        <v>1026</v>
      </c>
      <c r="D17" s="17">
        <v>3000506</v>
      </c>
      <c r="E17" s="17" t="s">
        <v>1011</v>
      </c>
      <c r="F17" s="53">
        <v>36</v>
      </c>
      <c r="G17" s="17" t="s">
        <v>645</v>
      </c>
      <c r="H17" s="18">
        <v>8.0205000000000012E-2</v>
      </c>
      <c r="I17" s="19">
        <v>0.16592200000000001</v>
      </c>
      <c r="J17" s="19">
        <v>4.4680000748485327E-2</v>
      </c>
      <c r="K17" s="20">
        <f t="shared" si="0"/>
        <v>0.26928316165719629</v>
      </c>
      <c r="L17" s="54">
        <v>12</v>
      </c>
      <c r="M17" s="19">
        <v>0</v>
      </c>
      <c r="N17" s="20">
        <f t="shared" si="1"/>
        <v>0</v>
      </c>
    </row>
    <row r="18" spans="1:14" ht="38.25" x14ac:dyDescent="0.25">
      <c r="A18" s="15"/>
      <c r="B18" s="17">
        <v>5004120</v>
      </c>
      <c r="C18" s="79" t="s">
        <v>1027</v>
      </c>
      <c r="D18" s="17">
        <v>3000507</v>
      </c>
      <c r="E18" s="17" t="s">
        <v>1012</v>
      </c>
      <c r="F18" s="53">
        <v>59</v>
      </c>
      <c r="G18" s="17" t="s">
        <v>665</v>
      </c>
      <c r="H18" s="18">
        <v>0.240815</v>
      </c>
      <c r="I18" s="19">
        <v>0.33472000000000002</v>
      </c>
      <c r="J18" s="19">
        <v>0.14140090364890057</v>
      </c>
      <c r="K18" s="20">
        <f t="shared" si="0"/>
        <v>0.42244533833921055</v>
      </c>
      <c r="L18" s="54">
        <v>0</v>
      </c>
      <c r="M18" s="19">
        <v>0</v>
      </c>
      <c r="N18" s="20" t="str">
        <f t="shared" si="1"/>
        <v>.</v>
      </c>
    </row>
    <row r="19" spans="1:14" ht="25.5" x14ac:dyDescent="0.25">
      <c r="A19" s="15"/>
      <c r="B19" s="17">
        <v>5005121</v>
      </c>
      <c r="C19" s="79" t="s">
        <v>1028</v>
      </c>
      <c r="D19" s="17">
        <v>3000507</v>
      </c>
      <c r="E19" s="17" t="s">
        <v>1012</v>
      </c>
      <c r="F19" s="53">
        <v>60</v>
      </c>
      <c r="G19" s="17" t="s">
        <v>318</v>
      </c>
      <c r="H19" s="18">
        <v>0.13125000000000001</v>
      </c>
      <c r="I19" s="19">
        <v>0.13125000000000003</v>
      </c>
      <c r="J19" s="19">
        <v>2.2949000642256578E-2</v>
      </c>
      <c r="K19" s="20">
        <f t="shared" si="0"/>
        <v>0.17484952870290721</v>
      </c>
      <c r="L19" s="54">
        <v>0</v>
      </c>
      <c r="M19" s="19">
        <v>0</v>
      </c>
      <c r="N19" s="20" t="str">
        <f t="shared" si="1"/>
        <v>.</v>
      </c>
    </row>
    <row r="20" spans="1:14" ht="38.25" x14ac:dyDescent="0.25">
      <c r="A20" s="15"/>
      <c r="B20" s="17">
        <v>5005122</v>
      </c>
      <c r="C20" s="79" t="s">
        <v>1029</v>
      </c>
      <c r="D20" s="17">
        <v>3000676</v>
      </c>
      <c r="E20" s="17" t="s">
        <v>1013</v>
      </c>
      <c r="F20" s="53">
        <v>59</v>
      </c>
      <c r="G20" s="17" t="s">
        <v>665</v>
      </c>
      <c r="H20" s="18">
        <v>1E-3</v>
      </c>
      <c r="I20" s="19">
        <v>1E-3</v>
      </c>
      <c r="J20" s="19">
        <v>0</v>
      </c>
      <c r="K20" s="20">
        <f t="shared" si="0"/>
        <v>0</v>
      </c>
      <c r="L20" s="54">
        <v>0</v>
      </c>
      <c r="M20" s="19">
        <v>0</v>
      </c>
      <c r="N20" s="20" t="str">
        <f t="shared" si="1"/>
        <v>.</v>
      </c>
    </row>
    <row r="21" spans="1:14" ht="15.75" thickBot="1" x14ac:dyDescent="0.3">
      <c r="A21" s="33" t="s">
        <v>302</v>
      </c>
      <c r="B21" s="35"/>
      <c r="C21" s="35"/>
      <c r="D21" s="57"/>
      <c r="E21" s="35"/>
      <c r="F21" s="51"/>
      <c r="G21" s="35"/>
      <c r="H21" s="36">
        <f ca="1">OFFSET(H21,-MATCH("PROYECTOS",$A$8:$A$40,0)-1,0)-(OFFSET(H21,-MATCH("PROYECTOS",$A$8:$A$40,0),0))</f>
        <v>21.575812000000006</v>
      </c>
      <c r="I21" s="37">
        <f ca="1">OFFSET(I21,-MATCH("PROYECTOS",$A$8:$A$40,0)-1,0)-(OFFSET(I21,-MATCH("PROYECTOS",$A$8:$A$40,0),0))</f>
        <v>14.463628</v>
      </c>
      <c r="J21" s="37">
        <f ca="1">OFFSET(J21,-MATCH("PROYECTOS",$A$8:$A$40,0)-1,0)-(OFFSET(J21,-MATCH("PROYECTOS",$A$8:$A$40,0),0))</f>
        <v>2.3136763736256398</v>
      </c>
      <c r="K21" s="38">
        <f t="shared" ca="1" si="0"/>
        <v>0.15996514661643951</v>
      </c>
      <c r="L21" s="52"/>
      <c r="M21" s="37"/>
      <c r="N21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9"/>
  <dimension ref="A1:K100"/>
  <sheetViews>
    <sheetView workbookViewId="0">
      <selection activeCell="A2" sqref="A2:K30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58</v>
      </c>
      <c r="B1" s="41" t="s">
        <v>228</v>
      </c>
      <c r="C1" s="40" t="s">
        <v>30</v>
      </c>
      <c r="D1" s="40"/>
      <c r="E1" s="40"/>
      <c r="F1" s="40"/>
      <c r="G1" s="40"/>
    </row>
    <row r="2" spans="1:11" ht="15.75" thickBot="1" x14ac:dyDescent="0.3">
      <c r="A2" s="2" t="s">
        <v>1034</v>
      </c>
      <c r="I2" s="1" t="s">
        <v>1053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49.601283999999993</v>
      </c>
      <c r="E6" s="13">
        <f ca="1">SUM(E7:OFFSET(E7,50,0))</f>
        <v>50.946667000000005</v>
      </c>
      <c r="F6" s="13">
        <f ca="1">SUM(F7:OFFSET(F7,50,0))</f>
        <v>20.919903935649472</v>
      </c>
      <c r="G6" s="14">
        <f ca="1">IFERROR(F6/E6,0)</f>
        <v>0.41062360243604296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0</v>
      </c>
      <c r="E7" s="19">
        <v>1.0088720000000002</v>
      </c>
      <c r="F7" s="19">
        <v>0.38179014323714</v>
      </c>
      <c r="G7" s="20">
        <f t="shared" ref="G7:G30" si="0">IFERROR(F7/E7,0)</f>
        <v>0.37843268842542949</v>
      </c>
      <c r="I7" t="s">
        <v>241</v>
      </c>
      <c r="J7" s="6">
        <v>0.63274990869103931</v>
      </c>
      <c r="K7" s="65">
        <v>0.48160677339097602</v>
      </c>
    </row>
    <row r="8" spans="1:11" x14ac:dyDescent="0.25">
      <c r="A8" s="15"/>
      <c r="B8" s="44">
        <v>2</v>
      </c>
      <c r="C8" s="17" t="s">
        <v>241</v>
      </c>
      <c r="D8" s="18">
        <v>0</v>
      </c>
      <c r="E8" s="19">
        <v>1.3138309999999997</v>
      </c>
      <c r="F8" s="19">
        <v>0.63274990869103931</v>
      </c>
      <c r="G8" s="20">
        <f t="shared" si="0"/>
        <v>0.48160677339097602</v>
      </c>
      <c r="I8" t="s">
        <v>255</v>
      </c>
      <c r="J8" s="6">
        <v>0.39396846896852367</v>
      </c>
      <c r="K8" s="65">
        <v>0.45796654596832065</v>
      </c>
    </row>
    <row r="9" spans="1:11" x14ac:dyDescent="0.25">
      <c r="A9" s="15"/>
      <c r="B9" s="44">
        <v>3</v>
      </c>
      <c r="C9" s="17" t="s">
        <v>242</v>
      </c>
      <c r="D9" s="18">
        <v>0</v>
      </c>
      <c r="E9" s="19">
        <v>1.2848809999999999</v>
      </c>
      <c r="F9" s="19">
        <v>0.55474890250479802</v>
      </c>
      <c r="G9" s="20">
        <f t="shared" si="0"/>
        <v>0.43175119135919826</v>
      </c>
      <c r="I9" t="s">
        <v>245</v>
      </c>
      <c r="J9" s="6">
        <v>0.61160811259378534</v>
      </c>
      <c r="K9" s="65">
        <v>0.44558007519521947</v>
      </c>
    </row>
    <row r="10" spans="1:11" x14ac:dyDescent="0.25">
      <c r="A10" s="15"/>
      <c r="B10" s="44">
        <v>4</v>
      </c>
      <c r="C10" s="17" t="s">
        <v>243</v>
      </c>
      <c r="D10" s="18">
        <v>0</v>
      </c>
      <c r="E10" s="19">
        <v>2.345745</v>
      </c>
      <c r="F10" s="19">
        <v>1.0103083341273305</v>
      </c>
      <c r="G10" s="20">
        <f t="shared" si="0"/>
        <v>0.43069827885270157</v>
      </c>
      <c r="I10" t="s">
        <v>251</v>
      </c>
      <c r="J10" s="6">
        <v>0.58486989161292513</v>
      </c>
      <c r="K10" s="65">
        <v>0.43745793980505621</v>
      </c>
    </row>
    <row r="11" spans="1:11" x14ac:dyDescent="0.25">
      <c r="A11" s="15"/>
      <c r="B11" s="44">
        <v>5</v>
      </c>
      <c r="C11" s="17" t="s">
        <v>244</v>
      </c>
      <c r="D11" s="18">
        <v>0</v>
      </c>
      <c r="E11" s="19">
        <v>1.937751</v>
      </c>
      <c r="F11" s="19">
        <v>0.82769133296460495</v>
      </c>
      <c r="G11" s="20">
        <f t="shared" si="0"/>
        <v>0.42714019136855302</v>
      </c>
      <c r="I11" t="s">
        <v>242</v>
      </c>
      <c r="J11" s="6">
        <v>0.55474890250479802</v>
      </c>
      <c r="K11" s="65">
        <v>0.43175119135919826</v>
      </c>
    </row>
    <row r="12" spans="1:11" x14ac:dyDescent="0.25">
      <c r="A12" s="15"/>
      <c r="B12" s="44">
        <v>6</v>
      </c>
      <c r="C12" s="17" t="s">
        <v>245</v>
      </c>
      <c r="D12" s="18">
        <v>0</v>
      </c>
      <c r="E12" s="19">
        <v>1.3726109999999998</v>
      </c>
      <c r="F12" s="19">
        <v>0.61160811259378534</v>
      </c>
      <c r="G12" s="20">
        <f t="shared" si="0"/>
        <v>0.44558007519521947</v>
      </c>
      <c r="I12" t="s">
        <v>243</v>
      </c>
      <c r="J12" s="6">
        <v>1.0103083341273305</v>
      </c>
      <c r="K12" s="65">
        <v>0.43069827885270157</v>
      </c>
    </row>
    <row r="13" spans="1:11" x14ac:dyDescent="0.25">
      <c r="A13" s="15"/>
      <c r="B13" s="44">
        <v>8</v>
      </c>
      <c r="C13" s="17" t="s">
        <v>247</v>
      </c>
      <c r="D13" s="18">
        <v>0</v>
      </c>
      <c r="E13" s="19">
        <v>1.7711649999999999</v>
      </c>
      <c r="F13" s="19">
        <v>0.75729812918166317</v>
      </c>
      <c r="G13" s="20">
        <f t="shared" si="0"/>
        <v>0.42757062678048813</v>
      </c>
      <c r="I13" t="s">
        <v>257</v>
      </c>
      <c r="J13" s="6">
        <v>0.2300082592103081</v>
      </c>
      <c r="K13" s="65">
        <v>0.43032334684183582</v>
      </c>
    </row>
    <row r="14" spans="1:11" x14ac:dyDescent="0.25">
      <c r="A14" s="15"/>
      <c r="B14" s="44">
        <v>9</v>
      </c>
      <c r="C14" s="17" t="s">
        <v>248</v>
      </c>
      <c r="D14" s="18">
        <v>0</v>
      </c>
      <c r="E14" s="19">
        <v>0.74866699999999997</v>
      </c>
      <c r="F14" s="19">
        <v>0.30222828317528183</v>
      </c>
      <c r="G14" s="20">
        <f t="shared" si="0"/>
        <v>0.40368853332026366</v>
      </c>
      <c r="I14" t="s">
        <v>256</v>
      </c>
      <c r="J14" s="6">
        <v>0.2835984999401262</v>
      </c>
      <c r="K14" s="65">
        <v>0.42952028561148847</v>
      </c>
    </row>
    <row r="15" spans="1:11" x14ac:dyDescent="0.25">
      <c r="A15" s="15"/>
      <c r="B15" s="44">
        <v>10</v>
      </c>
      <c r="C15" s="17" t="s">
        <v>249</v>
      </c>
      <c r="D15" s="18">
        <v>0</v>
      </c>
      <c r="E15" s="19">
        <v>1.4599929999999997</v>
      </c>
      <c r="F15" s="19">
        <v>0.62283902370472788</v>
      </c>
      <c r="G15" s="20">
        <f t="shared" si="0"/>
        <v>0.42660411639283752</v>
      </c>
      <c r="I15" t="s">
        <v>247</v>
      </c>
      <c r="J15" s="6">
        <v>0.75729812918166317</v>
      </c>
      <c r="K15" s="65">
        <v>0.42757062678048813</v>
      </c>
    </row>
    <row r="16" spans="1:11" x14ac:dyDescent="0.25">
      <c r="A16" s="15"/>
      <c r="B16" s="44">
        <v>11</v>
      </c>
      <c r="C16" s="17" t="s">
        <v>250</v>
      </c>
      <c r="D16" s="18">
        <v>0</v>
      </c>
      <c r="E16" s="19">
        <v>1.597642</v>
      </c>
      <c r="F16" s="19">
        <v>0.6727538777886366</v>
      </c>
      <c r="G16" s="20">
        <f t="shared" si="0"/>
        <v>0.42109175759565448</v>
      </c>
      <c r="I16" t="s">
        <v>244</v>
      </c>
      <c r="J16" s="6">
        <v>0.82769133296460495</v>
      </c>
      <c r="K16" s="65">
        <v>0.42714019136855302</v>
      </c>
    </row>
    <row r="17" spans="1:11" x14ac:dyDescent="0.25">
      <c r="A17" s="15"/>
      <c r="B17" s="44">
        <v>12</v>
      </c>
      <c r="C17" s="17" t="s">
        <v>251</v>
      </c>
      <c r="D17" s="18">
        <v>0</v>
      </c>
      <c r="E17" s="19">
        <v>1.3369739999999999</v>
      </c>
      <c r="F17" s="19">
        <v>0.58486989161292513</v>
      </c>
      <c r="G17" s="20">
        <f t="shared" si="0"/>
        <v>0.43745793980505621</v>
      </c>
      <c r="I17" t="s">
        <v>249</v>
      </c>
      <c r="J17" s="6">
        <v>0.62283902370472788</v>
      </c>
      <c r="K17" s="65">
        <v>0.42660411639283752</v>
      </c>
    </row>
    <row r="18" spans="1:11" x14ac:dyDescent="0.25">
      <c r="A18" s="15"/>
      <c r="B18" s="44">
        <v>13</v>
      </c>
      <c r="C18" s="17" t="s">
        <v>252</v>
      </c>
      <c r="D18" s="18">
        <v>0</v>
      </c>
      <c r="E18" s="19">
        <v>2.1261239999999999</v>
      </c>
      <c r="F18" s="19">
        <v>0.89330072725351783</v>
      </c>
      <c r="G18" s="20">
        <f t="shared" si="0"/>
        <v>0.42015457576957782</v>
      </c>
      <c r="I18" t="s">
        <v>262</v>
      </c>
      <c r="J18" s="6">
        <v>0.34286241258269001</v>
      </c>
      <c r="K18" s="65">
        <v>0.4241866237064415</v>
      </c>
    </row>
    <row r="19" spans="1:11" x14ac:dyDescent="0.25">
      <c r="A19" s="15"/>
      <c r="B19" s="44">
        <v>14</v>
      </c>
      <c r="C19" s="17" t="s">
        <v>253</v>
      </c>
      <c r="D19" s="18">
        <v>0</v>
      </c>
      <c r="E19" s="19">
        <v>2.5964729999999996</v>
      </c>
      <c r="F19" s="19">
        <v>0.85535822195697619</v>
      </c>
      <c r="G19" s="20">
        <f t="shared" si="0"/>
        <v>0.32943081709572036</v>
      </c>
      <c r="I19" t="s">
        <v>260</v>
      </c>
      <c r="J19" s="6">
        <v>0.78263783547299681</v>
      </c>
      <c r="K19" s="65">
        <v>0.42131235494092001</v>
      </c>
    </row>
    <row r="20" spans="1:11" x14ac:dyDescent="0.25">
      <c r="A20" s="15"/>
      <c r="B20" s="44">
        <v>15</v>
      </c>
      <c r="C20" s="17" t="s">
        <v>254</v>
      </c>
      <c r="D20" s="18">
        <v>49.601283999999993</v>
      </c>
      <c r="E20" s="19">
        <v>18.793044000000002</v>
      </c>
      <c r="F20" s="19">
        <v>7.6593835183448391</v>
      </c>
      <c r="G20" s="20">
        <f t="shared" si="0"/>
        <v>0.40756481591512467</v>
      </c>
      <c r="I20" t="s">
        <v>250</v>
      </c>
      <c r="J20" s="6">
        <v>0.6727538777886366</v>
      </c>
      <c r="K20" s="65">
        <v>0.42109175759565448</v>
      </c>
    </row>
    <row r="21" spans="1:11" x14ac:dyDescent="0.25">
      <c r="A21" s="15"/>
      <c r="B21" s="44">
        <v>16</v>
      </c>
      <c r="C21" s="17" t="s">
        <v>255</v>
      </c>
      <c r="D21" s="18">
        <v>0</v>
      </c>
      <c r="E21" s="19">
        <v>0.86025600000000002</v>
      </c>
      <c r="F21" s="19">
        <v>0.39396846896852367</v>
      </c>
      <c r="G21" s="20">
        <f t="shared" si="0"/>
        <v>0.45796654596832065</v>
      </c>
      <c r="I21" t="s">
        <v>252</v>
      </c>
      <c r="J21" s="6">
        <v>0.89330072725351783</v>
      </c>
      <c r="K21" s="65">
        <v>0.42015457576957782</v>
      </c>
    </row>
    <row r="22" spans="1:11" x14ac:dyDescent="0.25">
      <c r="A22" s="15"/>
      <c r="B22" s="44">
        <v>17</v>
      </c>
      <c r="C22" s="17" t="s">
        <v>256</v>
      </c>
      <c r="D22" s="18">
        <v>0</v>
      </c>
      <c r="E22" s="19">
        <v>0.66026799999999986</v>
      </c>
      <c r="F22" s="19">
        <v>0.2835984999401262</v>
      </c>
      <c r="G22" s="20">
        <f t="shared" si="0"/>
        <v>0.42952028561148847</v>
      </c>
      <c r="I22" t="s">
        <v>258</v>
      </c>
      <c r="J22" s="6">
        <v>0.34137059665408742</v>
      </c>
      <c r="K22" s="65">
        <v>0.40759938228460091</v>
      </c>
    </row>
    <row r="23" spans="1:11" x14ac:dyDescent="0.25">
      <c r="A23" s="15"/>
      <c r="B23" s="44">
        <v>18</v>
      </c>
      <c r="C23" s="17" t="s">
        <v>257</v>
      </c>
      <c r="D23" s="18">
        <v>0</v>
      </c>
      <c r="E23" s="19">
        <v>0.534501</v>
      </c>
      <c r="F23" s="19">
        <v>0.2300082592103081</v>
      </c>
      <c r="G23" s="20">
        <f t="shared" si="0"/>
        <v>0.43032334684183582</v>
      </c>
      <c r="I23" t="s">
        <v>254</v>
      </c>
      <c r="J23" s="6">
        <v>7.6593835183448391</v>
      </c>
      <c r="K23" s="65">
        <v>0.40756481591512467</v>
      </c>
    </row>
    <row r="24" spans="1:11" x14ac:dyDescent="0.25">
      <c r="A24" s="15"/>
      <c r="B24" s="44">
        <v>19</v>
      </c>
      <c r="C24" s="17" t="s">
        <v>258</v>
      </c>
      <c r="D24" s="18">
        <v>0</v>
      </c>
      <c r="E24" s="19">
        <v>0.83751499999999979</v>
      </c>
      <c r="F24" s="19">
        <v>0.34137059665408742</v>
      </c>
      <c r="G24" s="20">
        <f t="shared" si="0"/>
        <v>0.40759938228460091</v>
      </c>
      <c r="I24" t="s">
        <v>248</v>
      </c>
      <c r="J24" s="6">
        <v>0.30222828317528183</v>
      </c>
      <c r="K24" s="65">
        <v>0.40368853332026366</v>
      </c>
    </row>
    <row r="25" spans="1:11" x14ac:dyDescent="0.25">
      <c r="A25" s="15"/>
      <c r="B25" s="44">
        <v>20</v>
      </c>
      <c r="C25" s="17" t="s">
        <v>259</v>
      </c>
      <c r="D25" s="18">
        <v>0</v>
      </c>
      <c r="E25" s="19">
        <v>2.1144099999999999</v>
      </c>
      <c r="F25" s="19">
        <v>0.83008517571579432</v>
      </c>
      <c r="G25" s="20">
        <f t="shared" si="0"/>
        <v>0.39258477576051681</v>
      </c>
      <c r="I25" t="s">
        <v>259</v>
      </c>
      <c r="J25" s="6">
        <v>0.83008517571579432</v>
      </c>
      <c r="K25" s="65">
        <v>0.39258477576051681</v>
      </c>
    </row>
    <row r="26" spans="1:11" x14ac:dyDescent="0.25">
      <c r="A26" s="15"/>
      <c r="B26" s="44">
        <v>21</v>
      </c>
      <c r="C26" s="17" t="s">
        <v>260</v>
      </c>
      <c r="D26" s="18">
        <v>0</v>
      </c>
      <c r="E26" s="19">
        <v>1.8576189999999999</v>
      </c>
      <c r="F26" s="19">
        <v>0.78263783547299681</v>
      </c>
      <c r="G26" s="20">
        <f t="shared" si="0"/>
        <v>0.42131235494092001</v>
      </c>
      <c r="I26" t="s">
        <v>263</v>
      </c>
      <c r="J26" s="6">
        <v>0.29340712762859766</v>
      </c>
      <c r="K26" s="65">
        <v>0.38173832126207058</v>
      </c>
    </row>
    <row r="27" spans="1:11" x14ac:dyDescent="0.25">
      <c r="A27" s="15"/>
      <c r="B27" s="44">
        <v>22</v>
      </c>
      <c r="C27" s="17" t="s">
        <v>261</v>
      </c>
      <c r="D27" s="18">
        <v>0</v>
      </c>
      <c r="E27" s="19">
        <v>1.5858010000000002</v>
      </c>
      <c r="F27" s="19">
        <v>0.60245636562831351</v>
      </c>
      <c r="G27" s="20">
        <f t="shared" si="0"/>
        <v>0.37990666270756129</v>
      </c>
      <c r="I27" t="s">
        <v>261</v>
      </c>
      <c r="J27" s="6">
        <v>0.60245636562831351</v>
      </c>
      <c r="K27" s="65">
        <v>0.37990666270756129</v>
      </c>
    </row>
    <row r="28" spans="1:11" x14ac:dyDescent="0.25">
      <c r="A28" s="15"/>
      <c r="B28" s="44">
        <v>23</v>
      </c>
      <c r="C28" s="17" t="s">
        <v>262</v>
      </c>
      <c r="D28" s="18">
        <v>0</v>
      </c>
      <c r="E28" s="19">
        <v>0.80828200000000017</v>
      </c>
      <c r="F28" s="19">
        <v>0.34286241258269001</v>
      </c>
      <c r="G28" s="20">
        <f t="shared" si="0"/>
        <v>0.4241866237064415</v>
      </c>
      <c r="I28" t="s">
        <v>240</v>
      </c>
      <c r="J28" s="6">
        <v>0.38179014323714</v>
      </c>
      <c r="K28" s="65">
        <v>0.37843268842542949</v>
      </c>
    </row>
    <row r="29" spans="1:11" x14ac:dyDescent="0.25">
      <c r="A29" s="15"/>
      <c r="B29" s="44">
        <v>24</v>
      </c>
      <c r="C29" s="17" t="s">
        <v>263</v>
      </c>
      <c r="D29" s="18">
        <v>0</v>
      </c>
      <c r="E29" s="19">
        <v>0.76860800000000029</v>
      </c>
      <c r="F29" s="19">
        <v>0.29340712762859766</v>
      </c>
      <c r="G29" s="20">
        <f t="shared" si="0"/>
        <v>0.38173832126207058</v>
      </c>
      <c r="I29" t="s">
        <v>264</v>
      </c>
      <c r="J29" s="6">
        <v>0.45258078671076873</v>
      </c>
      <c r="K29" s="65">
        <v>0.36926259120648464</v>
      </c>
    </row>
    <row r="30" spans="1:11" ht="15.75" thickBot="1" x14ac:dyDescent="0.3">
      <c r="A30" s="21"/>
      <c r="B30" s="45">
        <v>25</v>
      </c>
      <c r="C30" s="23" t="s">
        <v>264</v>
      </c>
      <c r="D30" s="24">
        <v>0</v>
      </c>
      <c r="E30" s="25">
        <v>1.2256340000000003</v>
      </c>
      <c r="F30" s="25">
        <v>0.45258078671076873</v>
      </c>
      <c r="G30" s="26">
        <f t="shared" si="0"/>
        <v>0.36926259120648464</v>
      </c>
      <c r="I30" t="s">
        <v>253</v>
      </c>
      <c r="J30" s="6">
        <v>0.85535822195697619</v>
      </c>
      <c r="K30" s="65">
        <v>0.32943081709572036</v>
      </c>
    </row>
    <row r="31" spans="1:11" x14ac:dyDescent="0.25">
      <c r="J31" s="6"/>
      <c r="K31" s="65"/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G39"/>
  <sheetViews>
    <sheetView workbookViewId="0">
      <selection activeCell="A2" sqref="A2:G3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2</v>
      </c>
      <c r="B1" s="46" t="s">
        <v>228</v>
      </c>
      <c r="C1" s="40" t="s">
        <v>9</v>
      </c>
      <c r="D1" s="40"/>
      <c r="E1" s="40"/>
      <c r="F1" s="40"/>
      <c r="G1" s="40"/>
    </row>
    <row r="2" spans="1:7" ht="15.75" thickBot="1" x14ac:dyDescent="0.3">
      <c r="A2" s="2" t="s">
        <v>377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1439.382564</v>
      </c>
      <c r="E6" s="13">
        <v>1864.1250450000005</v>
      </c>
      <c r="F6" s="13">
        <v>932.47122340450119</v>
      </c>
      <c r="G6" s="14">
        <v>0.5002192454339891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690.49844999999937</v>
      </c>
      <c r="E7" s="31">
        <f ca="1">SUM(E8:OFFSET(E6,MATCH("GOBIERNOS REGIONALES",$A$8:$A$50,0),0))</f>
        <v>745.60609999999974</v>
      </c>
      <c r="F7" s="31">
        <f ca="1">SUM(F8:OFFSET(F6,MATCH("GOBIERNOS REGIONALES",$A$8:$A$50,0),0))</f>
        <v>478.32058311287341</v>
      </c>
      <c r="G7" s="32">
        <f ca="1">IFERROR(F7/E7,0)</f>
        <v>0.64151913874212341</v>
      </c>
    </row>
    <row r="8" spans="1:7" x14ac:dyDescent="0.25">
      <c r="A8" s="15"/>
      <c r="B8" s="16">
        <v>11</v>
      </c>
      <c r="C8" s="17" t="s">
        <v>106</v>
      </c>
      <c r="D8" s="18">
        <v>143.15592200000003</v>
      </c>
      <c r="E8" s="19">
        <v>122.00623599999999</v>
      </c>
      <c r="F8" s="19">
        <v>48.000537229292149</v>
      </c>
      <c r="G8" s="20">
        <f t="shared" ref="G8:G38" si="0">IFERROR(F8/E8,0)</f>
        <v>0.39342691654951273</v>
      </c>
    </row>
    <row r="9" spans="1:7" x14ac:dyDescent="0.25">
      <c r="A9" s="15"/>
      <c r="B9" s="16">
        <v>131</v>
      </c>
      <c r="C9" s="17" t="s">
        <v>138</v>
      </c>
      <c r="D9" s="18">
        <v>0.24000000000000002</v>
      </c>
      <c r="E9" s="19">
        <v>0.23999999999999996</v>
      </c>
      <c r="F9" s="19">
        <v>7.0461398456245661E-2</v>
      </c>
      <c r="G9" s="20">
        <f t="shared" si="0"/>
        <v>0.29358916023435694</v>
      </c>
    </row>
    <row r="10" spans="1:7" x14ac:dyDescent="0.25">
      <c r="A10" s="15"/>
      <c r="B10" s="16">
        <v>135</v>
      </c>
      <c r="C10" s="17" t="s">
        <v>139</v>
      </c>
      <c r="D10" s="18">
        <v>333.65526199999942</v>
      </c>
      <c r="E10" s="19">
        <v>333.65526199999988</v>
      </c>
      <c r="F10" s="19">
        <v>296.70316878636368</v>
      </c>
      <c r="G10" s="20">
        <f t="shared" si="0"/>
        <v>0.88925068050137268</v>
      </c>
    </row>
    <row r="11" spans="1:7" ht="25.5" x14ac:dyDescent="0.25">
      <c r="A11" s="15"/>
      <c r="B11" s="16">
        <v>137</v>
      </c>
      <c r="C11" s="17" t="s">
        <v>141</v>
      </c>
      <c r="D11" s="18">
        <v>213.44726599999996</v>
      </c>
      <c r="E11" s="19">
        <v>289.70460199999997</v>
      </c>
      <c r="F11" s="19">
        <v>133.54641569876134</v>
      </c>
      <c r="G11" s="20">
        <f t="shared" si="0"/>
        <v>0.4609744366392956</v>
      </c>
    </row>
    <row r="12" spans="1:7" x14ac:dyDescent="0.25">
      <c r="A12" s="27" t="s">
        <v>200</v>
      </c>
      <c r="B12" s="28"/>
      <c r="C12" s="29"/>
      <c r="D12" s="30">
        <f ca="1">SUM(D13:OFFSET(D11,(MATCH("GOBIERNOS LOCALES",$A$8:$A$50,0)-MATCH("GOBIERNOS REGIONALES",$A$8:$A$50,0)),0))</f>
        <v>734.65159500000016</v>
      </c>
      <c r="E12" s="31">
        <f ca="1">SUM(E13:OFFSET(E11,(MATCH("GOBIERNOS LOCALES",$A$8:$A$50,0)-MATCH("GOBIERNOS REGIONALES",$A$8:$A$50,0)),0))</f>
        <v>1067.1064250000002</v>
      </c>
      <c r="F12" s="31">
        <f ca="1">SUM(F13:OFFSET(F11,(MATCH("GOBIERNOS LOCALES",$A$8:$A$50,0)-MATCH("GOBIERNOS REGIONALES",$A$8:$A$50,0)),0))</f>
        <v>443.21057312853407</v>
      </c>
      <c r="G12" s="32">
        <f t="shared" ca="1" si="0"/>
        <v>0.41533867920299888</v>
      </c>
    </row>
    <row r="13" spans="1:7" x14ac:dyDescent="0.25">
      <c r="A13" s="15"/>
      <c r="B13" s="16">
        <v>440</v>
      </c>
      <c r="C13" s="17" t="s">
        <v>201</v>
      </c>
      <c r="D13" s="18">
        <v>17.323079000000007</v>
      </c>
      <c r="E13" s="19">
        <v>31.344970000000007</v>
      </c>
      <c r="F13" s="19">
        <v>11.282841807304976</v>
      </c>
      <c r="G13" s="20">
        <f t="shared" si="0"/>
        <v>0.35995701406972069</v>
      </c>
    </row>
    <row r="14" spans="1:7" x14ac:dyDescent="0.25">
      <c r="A14" s="15"/>
      <c r="B14" s="16">
        <v>441</v>
      </c>
      <c r="C14" s="17" t="s">
        <v>202</v>
      </c>
      <c r="D14" s="18">
        <v>18.925654000000002</v>
      </c>
      <c r="E14" s="19">
        <v>35.481543000000016</v>
      </c>
      <c r="F14" s="19">
        <v>14.616231923049895</v>
      </c>
      <c r="G14" s="20">
        <f t="shared" si="0"/>
        <v>0.4119390163795833</v>
      </c>
    </row>
    <row r="15" spans="1:7" x14ac:dyDescent="0.25">
      <c r="A15" s="15"/>
      <c r="B15" s="16">
        <v>442</v>
      </c>
      <c r="C15" s="17" t="s">
        <v>203</v>
      </c>
      <c r="D15" s="18">
        <v>28.786919000000001</v>
      </c>
      <c r="E15" s="19">
        <v>44.271114999999988</v>
      </c>
      <c r="F15" s="19">
        <v>22.570288438233547</v>
      </c>
      <c r="G15" s="20">
        <f t="shared" si="0"/>
        <v>0.50981974224578608</v>
      </c>
    </row>
    <row r="16" spans="1:7" x14ac:dyDescent="0.25">
      <c r="A16" s="15"/>
      <c r="B16" s="16">
        <v>443</v>
      </c>
      <c r="C16" s="17" t="s">
        <v>204</v>
      </c>
      <c r="D16" s="18">
        <v>29.169533000000008</v>
      </c>
      <c r="E16" s="19">
        <v>49.804799000000017</v>
      </c>
      <c r="F16" s="19">
        <v>20.41676948021086</v>
      </c>
      <c r="G16" s="20">
        <f t="shared" si="0"/>
        <v>0.40993578711583301</v>
      </c>
    </row>
    <row r="17" spans="1:7" x14ac:dyDescent="0.25">
      <c r="A17" s="15"/>
      <c r="B17" s="16">
        <v>444</v>
      </c>
      <c r="C17" s="17" t="s">
        <v>205</v>
      </c>
      <c r="D17" s="18">
        <v>36.620077999999992</v>
      </c>
      <c r="E17" s="19">
        <v>59.548636000000002</v>
      </c>
      <c r="F17" s="19">
        <v>24.968354913726216</v>
      </c>
      <c r="G17" s="20">
        <f t="shared" si="0"/>
        <v>0.41929348161268071</v>
      </c>
    </row>
    <row r="18" spans="1:7" x14ac:dyDescent="0.25">
      <c r="A18" s="15"/>
      <c r="B18" s="16">
        <v>445</v>
      </c>
      <c r="C18" s="17" t="s">
        <v>206</v>
      </c>
      <c r="D18" s="18">
        <v>52.026268000000016</v>
      </c>
      <c r="E18" s="19">
        <v>106.666421</v>
      </c>
      <c r="F18" s="19">
        <v>38.143739392314274</v>
      </c>
      <c r="G18" s="20">
        <f t="shared" si="0"/>
        <v>0.35759838039671615</v>
      </c>
    </row>
    <row r="19" spans="1:7" x14ac:dyDescent="0.25">
      <c r="A19" s="15"/>
      <c r="B19" s="16">
        <v>446</v>
      </c>
      <c r="C19" s="17" t="s">
        <v>207</v>
      </c>
      <c r="D19" s="18">
        <v>31.486556999999987</v>
      </c>
      <c r="E19" s="19">
        <v>41.695617999999989</v>
      </c>
      <c r="F19" s="19">
        <v>19.959447534123896</v>
      </c>
      <c r="G19" s="20">
        <f t="shared" si="0"/>
        <v>0.47869412882005735</v>
      </c>
    </row>
    <row r="20" spans="1:7" x14ac:dyDescent="0.25">
      <c r="A20" s="15"/>
      <c r="B20" s="16">
        <v>447</v>
      </c>
      <c r="C20" s="17" t="s">
        <v>208</v>
      </c>
      <c r="D20" s="18">
        <v>30.746019000000004</v>
      </c>
      <c r="E20" s="19">
        <v>37.959691999999983</v>
      </c>
      <c r="F20" s="19">
        <v>17.061360100160528</v>
      </c>
      <c r="G20" s="20">
        <f t="shared" si="0"/>
        <v>0.449459919225913</v>
      </c>
    </row>
    <row r="21" spans="1:7" x14ac:dyDescent="0.25">
      <c r="A21" s="15"/>
      <c r="B21" s="16">
        <v>448</v>
      </c>
      <c r="C21" s="17" t="s">
        <v>209</v>
      </c>
      <c r="D21" s="18">
        <v>27.952098000000014</v>
      </c>
      <c r="E21" s="19">
        <v>43.161379999999966</v>
      </c>
      <c r="F21" s="19">
        <v>17.658906199281773</v>
      </c>
      <c r="G21" s="20">
        <f t="shared" si="0"/>
        <v>0.40913673750194707</v>
      </c>
    </row>
    <row r="22" spans="1:7" x14ac:dyDescent="0.25">
      <c r="A22" s="15"/>
      <c r="B22" s="16">
        <v>449</v>
      </c>
      <c r="C22" s="17" t="s">
        <v>210</v>
      </c>
      <c r="D22" s="18">
        <v>19.615608000000005</v>
      </c>
      <c r="E22" s="19">
        <v>24.929332000000002</v>
      </c>
      <c r="F22" s="19">
        <v>10.95267737413451</v>
      </c>
      <c r="G22" s="20">
        <f t="shared" si="0"/>
        <v>0.43934901160346007</v>
      </c>
    </row>
    <row r="23" spans="1:7" x14ac:dyDescent="0.25">
      <c r="A23" s="15"/>
      <c r="B23" s="16">
        <v>450</v>
      </c>
      <c r="C23" s="17" t="s">
        <v>211</v>
      </c>
      <c r="D23" s="18">
        <v>45.744608000000028</v>
      </c>
      <c r="E23" s="19">
        <v>59.252296000000001</v>
      </c>
      <c r="F23" s="19">
        <v>19.308503101692622</v>
      </c>
      <c r="G23" s="20">
        <f t="shared" si="0"/>
        <v>0.32586928111093993</v>
      </c>
    </row>
    <row r="24" spans="1:7" x14ac:dyDescent="0.25">
      <c r="A24" s="15"/>
      <c r="B24" s="16">
        <v>451</v>
      </c>
      <c r="C24" s="17" t="s">
        <v>212</v>
      </c>
      <c r="D24" s="18">
        <v>42.102185999999989</v>
      </c>
      <c r="E24" s="19">
        <v>57.337807000000026</v>
      </c>
      <c r="F24" s="19">
        <v>22.918669460686601</v>
      </c>
      <c r="G24" s="20">
        <f t="shared" si="0"/>
        <v>0.39971304554229969</v>
      </c>
    </row>
    <row r="25" spans="1:7" x14ac:dyDescent="0.25">
      <c r="A25" s="15"/>
      <c r="B25" s="16">
        <v>452</v>
      </c>
      <c r="C25" s="17" t="s">
        <v>213</v>
      </c>
      <c r="D25" s="18">
        <v>32.319462000000001</v>
      </c>
      <c r="E25" s="19">
        <v>40.873086000000008</v>
      </c>
      <c r="F25" s="19">
        <v>16.773457330865313</v>
      </c>
      <c r="G25" s="20">
        <f t="shared" si="0"/>
        <v>0.41037902865629744</v>
      </c>
    </row>
    <row r="26" spans="1:7" x14ac:dyDescent="0.25">
      <c r="A26" s="15"/>
      <c r="B26" s="16">
        <v>453</v>
      </c>
      <c r="C26" s="17" t="s">
        <v>214</v>
      </c>
      <c r="D26" s="18">
        <v>25.253777999999993</v>
      </c>
      <c r="E26" s="19">
        <v>53.366046000000011</v>
      </c>
      <c r="F26" s="19">
        <v>21.898760332809616</v>
      </c>
      <c r="G26" s="20">
        <f t="shared" si="0"/>
        <v>0.41035006289972487</v>
      </c>
    </row>
    <row r="27" spans="1:7" x14ac:dyDescent="0.25">
      <c r="A27" s="15"/>
      <c r="B27" s="16">
        <v>454</v>
      </c>
      <c r="C27" s="17" t="s">
        <v>215</v>
      </c>
      <c r="D27" s="18">
        <v>4.1867599999999996</v>
      </c>
      <c r="E27" s="19">
        <v>8.3862279999999991</v>
      </c>
      <c r="F27" s="19">
        <v>3.9331917812596657</v>
      </c>
      <c r="G27" s="20">
        <f t="shared" si="0"/>
        <v>0.4690060634244223</v>
      </c>
    </row>
    <row r="28" spans="1:7" x14ac:dyDescent="0.25">
      <c r="A28" s="15"/>
      <c r="B28" s="16">
        <v>455</v>
      </c>
      <c r="C28" s="17" t="s">
        <v>216</v>
      </c>
      <c r="D28" s="18">
        <v>8.7831069999999958</v>
      </c>
      <c r="E28" s="19">
        <v>10.798051000000003</v>
      </c>
      <c r="F28" s="19">
        <v>4.515096849818292</v>
      </c>
      <c r="G28" s="20">
        <f t="shared" si="0"/>
        <v>0.41813998191139223</v>
      </c>
    </row>
    <row r="29" spans="1:7" x14ac:dyDescent="0.25">
      <c r="A29" s="15"/>
      <c r="B29" s="16">
        <v>456</v>
      </c>
      <c r="C29" s="17" t="s">
        <v>217</v>
      </c>
      <c r="D29" s="18">
        <v>11.398088999999995</v>
      </c>
      <c r="E29" s="19">
        <v>15.12279</v>
      </c>
      <c r="F29" s="19">
        <v>5.852434483160323</v>
      </c>
      <c r="G29" s="20">
        <f t="shared" si="0"/>
        <v>0.38699436302165957</v>
      </c>
    </row>
    <row r="30" spans="1:7" x14ac:dyDescent="0.25">
      <c r="A30" s="15"/>
      <c r="B30" s="16">
        <v>457</v>
      </c>
      <c r="C30" s="17" t="s">
        <v>218</v>
      </c>
      <c r="D30" s="18">
        <v>81.435378000000014</v>
      </c>
      <c r="E30" s="19">
        <v>72.691215000000014</v>
      </c>
      <c r="F30" s="19">
        <v>30.01952802943697</v>
      </c>
      <c r="G30" s="20">
        <f t="shared" si="0"/>
        <v>0.41297325996596651</v>
      </c>
    </row>
    <row r="31" spans="1:7" x14ac:dyDescent="0.25">
      <c r="A31" s="15"/>
      <c r="B31" s="16">
        <v>458</v>
      </c>
      <c r="C31" s="17" t="s">
        <v>219</v>
      </c>
      <c r="D31" s="18">
        <v>50.337599000000019</v>
      </c>
      <c r="E31" s="19">
        <v>77.172691000000043</v>
      </c>
      <c r="F31" s="19">
        <v>26.206200788105889</v>
      </c>
      <c r="G31" s="20">
        <f t="shared" si="0"/>
        <v>0.33957868319125833</v>
      </c>
    </row>
    <row r="32" spans="1:7" x14ac:dyDescent="0.25">
      <c r="A32" s="15"/>
      <c r="B32" s="16">
        <v>459</v>
      </c>
      <c r="C32" s="17" t="s">
        <v>220</v>
      </c>
      <c r="D32" s="18">
        <v>21.887938000000005</v>
      </c>
      <c r="E32" s="19">
        <v>39.999542000000027</v>
      </c>
      <c r="F32" s="19">
        <v>16.483189291862573</v>
      </c>
      <c r="G32" s="20">
        <f t="shared" si="0"/>
        <v>0.41208445066352412</v>
      </c>
    </row>
    <row r="33" spans="1:7" x14ac:dyDescent="0.25">
      <c r="A33" s="15"/>
      <c r="B33" s="16">
        <v>460</v>
      </c>
      <c r="C33" s="17" t="s">
        <v>221</v>
      </c>
      <c r="D33" s="18">
        <v>11.300386</v>
      </c>
      <c r="E33" s="19">
        <v>13.168709</v>
      </c>
      <c r="F33" s="19">
        <v>6.7434722357011196</v>
      </c>
      <c r="G33" s="20">
        <f t="shared" si="0"/>
        <v>0.51208301707487958</v>
      </c>
    </row>
    <row r="34" spans="1:7" x14ac:dyDescent="0.25">
      <c r="A34" s="15"/>
      <c r="B34" s="16">
        <v>461</v>
      </c>
      <c r="C34" s="17" t="s">
        <v>222</v>
      </c>
      <c r="D34" s="18">
        <v>17.190592000000006</v>
      </c>
      <c r="E34" s="19">
        <v>20.549714999999996</v>
      </c>
      <c r="F34" s="19">
        <v>9.8589414414745988</v>
      </c>
      <c r="G34" s="20">
        <f t="shared" si="0"/>
        <v>0.4797604950469922</v>
      </c>
    </row>
    <row r="35" spans="1:7" x14ac:dyDescent="0.25">
      <c r="A35" s="15"/>
      <c r="B35" s="16">
        <v>462</v>
      </c>
      <c r="C35" s="17" t="s">
        <v>223</v>
      </c>
      <c r="D35" s="18">
        <v>13.522761999999993</v>
      </c>
      <c r="E35" s="19">
        <v>26.185226999999994</v>
      </c>
      <c r="F35" s="19">
        <v>10.922736495928802</v>
      </c>
      <c r="G35" s="20">
        <f t="shared" si="0"/>
        <v>0.41713354235687189</v>
      </c>
    </row>
    <row r="36" spans="1:7" x14ac:dyDescent="0.25">
      <c r="A36" s="15"/>
      <c r="B36" s="16">
        <v>463</v>
      </c>
      <c r="C36" s="17" t="s">
        <v>224</v>
      </c>
      <c r="D36" s="18">
        <v>33.143141999999997</v>
      </c>
      <c r="E36" s="19">
        <v>42.513275999999991</v>
      </c>
      <c r="F36" s="19">
        <v>20.242474485818196</v>
      </c>
      <c r="G36" s="20">
        <f t="shared" si="0"/>
        <v>0.47614478088722684</v>
      </c>
    </row>
    <row r="37" spans="1:7" x14ac:dyDescent="0.25">
      <c r="A37" s="15"/>
      <c r="B37" s="16">
        <v>464</v>
      </c>
      <c r="C37" s="17" t="s">
        <v>225</v>
      </c>
      <c r="D37" s="18">
        <v>43.393995000000011</v>
      </c>
      <c r="E37" s="19">
        <v>54.826239999999991</v>
      </c>
      <c r="F37" s="19">
        <v>29.903299857372986</v>
      </c>
      <c r="G37" s="20">
        <f t="shared" si="0"/>
        <v>0.5454194899627075</v>
      </c>
    </row>
    <row r="38" spans="1:7" ht="15.75" thickBot="1" x14ac:dyDescent="0.3">
      <c r="A38" s="33" t="s">
        <v>227</v>
      </c>
      <c r="B38" s="34"/>
      <c r="C38" s="35"/>
      <c r="D38" s="36">
        <v>14.232518999999996</v>
      </c>
      <c r="E38" s="37">
        <v>51.412520000000008</v>
      </c>
      <c r="F38" s="37">
        <v>10.940067163093772</v>
      </c>
      <c r="G38" s="38">
        <f t="shared" si="0"/>
        <v>0.21278994227658499</v>
      </c>
    </row>
    <row r="39" spans="1:7" x14ac:dyDescent="0.25">
      <c r="D39" s="6"/>
      <c r="E39" s="6"/>
      <c r="F39" s="6"/>
      <c r="G39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/>
  <dimension ref="A1:G11"/>
  <sheetViews>
    <sheetView workbookViewId="0">
      <selection activeCell="A2" sqref="A2:G10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58</v>
      </c>
      <c r="B1" s="46" t="s">
        <v>228</v>
      </c>
      <c r="C1" s="40" t="s">
        <v>30</v>
      </c>
      <c r="D1" s="40"/>
      <c r="E1" s="40"/>
      <c r="F1" s="40"/>
      <c r="G1" s="40"/>
    </row>
    <row r="2" spans="1:7" ht="15.75" thickBot="1" x14ac:dyDescent="0.3">
      <c r="A2" s="2" t="s">
        <v>1035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49.601283999999993</v>
      </c>
      <c r="E6" s="13">
        <v>50.946667000000005</v>
      </c>
      <c r="F6" s="13">
        <v>20.919903935649472</v>
      </c>
      <c r="G6" s="14">
        <v>0.41062360243604296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49.601283999999993</v>
      </c>
      <c r="E7" s="31">
        <f ca="1">SUM(E8:OFFSET(E6,MATCH("GOBIERNOS REGIONALES",$A$8:$A$50,0),0))</f>
        <v>50.946666999999984</v>
      </c>
      <c r="F7" s="31">
        <f ca="1">SUM(F8:OFFSET(F6,MATCH("GOBIERNOS REGIONALES",$A$8:$A$50,0),0))</f>
        <v>20.919903935649472</v>
      </c>
      <c r="G7" s="32">
        <f ca="1">IFERROR(F7/E7,0)</f>
        <v>0.41062360243604312</v>
      </c>
    </row>
    <row r="8" spans="1:7" ht="25.5" x14ac:dyDescent="0.25">
      <c r="A8" s="15"/>
      <c r="B8" s="16">
        <v>211</v>
      </c>
      <c r="C8" s="17" t="s">
        <v>149</v>
      </c>
      <c r="D8" s="18">
        <v>49.601283999999993</v>
      </c>
      <c r="E8" s="19">
        <v>50.946666999999984</v>
      </c>
      <c r="F8" s="19">
        <v>20.919903935649472</v>
      </c>
      <c r="G8" s="20">
        <f>IFERROR(F8/E8,0)</f>
        <v>0.41062360243604312</v>
      </c>
    </row>
    <row r="9" spans="1:7" ht="15.75" thickBot="1" x14ac:dyDescent="0.3">
      <c r="A9" s="33" t="s">
        <v>200</v>
      </c>
      <c r="B9" s="34"/>
      <c r="C9" s="35"/>
      <c r="D9" s="36">
        <f ca="1">SUM(D10:OFFSET(D8,(MATCH("GOBIERNOS LOCALES",$A$8:$A$50,0)-MATCH("GOBIERNOS REGIONALES",$A$8:$A$50,0)),0))</f>
        <v>0</v>
      </c>
      <c r="E9" s="37">
        <f ca="1">SUM(E10:OFFSET(E8,(MATCH("GOBIERNOS LOCALES",$A$8:$A$50,0)-MATCH("GOBIERNOS REGIONALES",$A$8:$A$50,0)),0))</f>
        <v>0</v>
      </c>
      <c r="F9" s="37">
        <f ca="1">SUM(F10:OFFSET(F8,(MATCH("GOBIERNOS LOCALES",$A$8:$A$50,0)-MATCH("GOBIERNOS REGIONALES",$A$8:$A$50,0)),0))</f>
        <v>0</v>
      </c>
      <c r="G9" s="38">
        <f ca="1">IFERROR(F9/E9,0)</f>
        <v>0</v>
      </c>
    </row>
    <row r="10" spans="1:7" x14ac:dyDescent="0.25">
      <c r="A10" t="s">
        <v>227</v>
      </c>
      <c r="D10" s="6"/>
      <c r="E10" s="6"/>
      <c r="F10" s="6"/>
      <c r="G10" s="5">
        <f>IFERROR(F10/E10,0)</f>
        <v>0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/>
  <dimension ref="A1:L16"/>
  <sheetViews>
    <sheetView workbookViewId="0">
      <selection activeCell="A2" sqref="A2:L1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58</v>
      </c>
      <c r="B1" s="40" t="s">
        <v>228</v>
      </c>
      <c r="C1" s="40" t="s">
        <v>30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1036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49.601283999999993</v>
      </c>
      <c r="G6" s="13">
        <v>50.946667000000005</v>
      </c>
      <c r="H6" s="13">
        <v>20.919903935649472</v>
      </c>
      <c r="I6" s="14">
        <v>0.41062360243604296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49.601283999999985</v>
      </c>
      <c r="G7" s="31">
        <f ca="1">SUM(G8:OFFSET(G6,MATCH("PROYECTOS",$A$8:$A$50,0),0))</f>
        <v>50.946667000000012</v>
      </c>
      <c r="H7" s="31">
        <f ca="1">SUM(H8:OFFSET(H6,MATCH("PROYECTOS",$A$8:$A$50,0),0))</f>
        <v>20.919903935649472</v>
      </c>
      <c r="I7" s="32">
        <f ca="1">IFERROR(H7/G7,0)</f>
        <v>0.4106236024360429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7.501284000000001</v>
      </c>
      <c r="G8" s="19">
        <v>8.1821300000000008</v>
      </c>
      <c r="H8" s="19">
        <v>3.2016484750784002</v>
      </c>
      <c r="I8" s="20">
        <f>IFERROR(H8/G8,0)</f>
        <v>0.39129767860916409</v>
      </c>
      <c r="J8" s="54"/>
      <c r="K8" s="19"/>
      <c r="L8" s="20" t="str">
        <f>IFERROR(K8/J8,".")</f>
        <v>.</v>
      </c>
    </row>
    <row r="9" spans="1:12" x14ac:dyDescent="0.25">
      <c r="A9" s="15"/>
      <c r="B9" s="17">
        <v>3000253</v>
      </c>
      <c r="C9" s="17" t="s">
        <v>1037</v>
      </c>
      <c r="D9" s="53">
        <v>110</v>
      </c>
      <c r="E9" s="17" t="s">
        <v>1039</v>
      </c>
      <c r="F9" s="18">
        <v>38.949999999999989</v>
      </c>
      <c r="G9" s="19">
        <v>39.614537000000013</v>
      </c>
      <c r="H9" s="19">
        <v>16.448526773619506</v>
      </c>
      <c r="I9" s="20">
        <f>IFERROR(H9/G9,0)</f>
        <v>0.41521441418385124</v>
      </c>
      <c r="J9" s="54"/>
      <c r="K9" s="19"/>
      <c r="L9" s="20" t="str">
        <f>IFERROR(K9/J9,".")</f>
        <v>.</v>
      </c>
    </row>
    <row r="10" spans="1:12" ht="25.5" x14ac:dyDescent="0.25">
      <c r="A10" s="15"/>
      <c r="B10" s="17">
        <v>3000502</v>
      </c>
      <c r="C10" s="17" t="s">
        <v>1038</v>
      </c>
      <c r="D10" s="53">
        <v>197</v>
      </c>
      <c r="E10" s="17" t="s">
        <v>1040</v>
      </c>
      <c r="F10" s="18">
        <v>3.15</v>
      </c>
      <c r="G10" s="19">
        <v>3.1500000000000004</v>
      </c>
      <c r="H10" s="19">
        <v>1.2697286869515665</v>
      </c>
      <c r="I10" s="20">
        <f>IFERROR(H10/G10,0)</f>
        <v>0.40308847204811632</v>
      </c>
      <c r="J10" s="54"/>
      <c r="K10" s="19"/>
      <c r="L10" s="20" t="str">
        <f>IFERROR(K10/J10,".")</f>
        <v>.</v>
      </c>
    </row>
    <row r="11" spans="1:12" ht="15.75" thickBot="1" x14ac:dyDescent="0.3">
      <c r="A11" s="33" t="s">
        <v>302</v>
      </c>
      <c r="B11" s="35"/>
      <c r="C11" s="35"/>
      <c r="D11" s="51"/>
      <c r="E11" s="35"/>
      <c r="F11" s="36">
        <f ca="1">OFFSET(F11,-MATCH("PROYECTOS",$A$8:$A$50,0)-1,0)-(OFFSET(F11,-MATCH("PROYECTOS",$A$8:$A$50,0),0))</f>
        <v>0</v>
      </c>
      <c r="G11" s="37">
        <f ca="1">OFFSET(G11,-MATCH("PROYECTOS",$A$8:$A$50,0)-1,0)-(OFFSET(G11,-MATCH("PROYECTOS",$A$8:$A$50,0),0))</f>
        <v>0</v>
      </c>
      <c r="H11" s="37">
        <f ca="1">OFFSET(H11,-MATCH("PROYECTOS",$A$8:$A$50,0)-1,0)-(OFFSET(H11,-MATCH("PROYECTOS",$A$8:$A$50,0),0))</f>
        <v>0</v>
      </c>
      <c r="I11" s="38">
        <f ca="1">IFERROR(H11/G11,0)</f>
        <v>0</v>
      </c>
      <c r="J11" s="52"/>
      <c r="K11" s="37"/>
      <c r="L11" s="38"/>
    </row>
    <row r="12" spans="1:12" ht="15.75" thickBot="1" x14ac:dyDescent="0.3"/>
    <row r="13" spans="1:12" ht="15.75" thickBot="1" x14ac:dyDescent="0.3">
      <c r="A13" s="108" t="s">
        <v>372</v>
      </c>
      <c r="B13" s="109"/>
      <c r="C13" s="109"/>
      <c r="D13" s="109"/>
      <c r="E13" s="109"/>
      <c r="F13" s="110"/>
    </row>
    <row r="14" spans="1:12" ht="15.75" thickBot="1" x14ac:dyDescent="0.3">
      <c r="A14" s="2" t="s">
        <v>1054</v>
      </c>
    </row>
    <row r="15" spans="1:12" ht="45" customHeight="1" x14ac:dyDescent="0.25">
      <c r="A15" s="100" t="s">
        <v>374</v>
      </c>
      <c r="B15" s="101"/>
      <c r="C15" s="101"/>
      <c r="D15" s="101"/>
      <c r="E15" s="101"/>
      <c r="F15" s="111" t="s">
        <v>375</v>
      </c>
      <c r="G15" s="7"/>
      <c r="H15" s="7"/>
      <c r="I15" s="7"/>
      <c r="J15" s="7"/>
      <c r="K15" s="7"/>
    </row>
    <row r="16" spans="1:12" ht="15.75" thickBot="1" x14ac:dyDescent="0.3">
      <c r="A16" s="125"/>
      <c r="B16" s="126"/>
      <c r="C16" s="126"/>
      <c r="D16" s="126"/>
      <c r="E16" s="126"/>
      <c r="F16" s="112"/>
      <c r="G16" s="8"/>
      <c r="H16" s="8"/>
      <c r="I16" s="8"/>
      <c r="J16" s="8"/>
      <c r="K16" s="8"/>
    </row>
  </sheetData>
  <mergeCells count="15">
    <mergeCell ref="A15:E16"/>
    <mergeCell ref="F15:F16"/>
    <mergeCell ref="L4:L5"/>
    <mergeCell ref="H4:H5"/>
    <mergeCell ref="A4:C5"/>
    <mergeCell ref="J4:J5"/>
    <mergeCell ref="F4:F5"/>
    <mergeCell ref="K4:K5"/>
    <mergeCell ref="G4:G5"/>
    <mergeCell ref="D4:E5"/>
    <mergeCell ref="A3:E3"/>
    <mergeCell ref="F3:I3"/>
    <mergeCell ref="J3:L3"/>
    <mergeCell ref="I4:I5"/>
    <mergeCell ref="A13:F13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/>
  <dimension ref="A1:N17"/>
  <sheetViews>
    <sheetView workbookViewId="0">
      <selection activeCell="A2" sqref="A2:N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58</v>
      </c>
      <c r="B1" s="40" t="s">
        <v>228</v>
      </c>
      <c r="C1" s="40" t="s">
        <v>30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1041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49.601283999999993</v>
      </c>
      <c r="I6" s="13">
        <v>50.946667000000005</v>
      </c>
      <c r="J6" s="13">
        <v>20.919903935649472</v>
      </c>
      <c r="K6" s="14">
        <v>0.41062360243604296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 ca="1">SUM(H8:OFFSET(H6,MATCH("PROYECTOS",$A$8:$A$36,0),0))</f>
        <v>49.601283999999993</v>
      </c>
      <c r="I7" s="31">
        <f ca="1">SUM(I8:OFFSET(I6,MATCH("PROYECTOS",$A$8:$A$36,0),0))</f>
        <v>50.946667000000005</v>
      </c>
      <c r="J7" s="31">
        <f ca="1">SUM(J8:OFFSET(J6,MATCH("PROYECTOS",$A$8:$A$36,0),0))</f>
        <v>20.919903935649472</v>
      </c>
      <c r="K7" s="32">
        <f ca="1">IFERROR(J7/I7,0)</f>
        <v>0.41062360243604296</v>
      </c>
      <c r="L7" s="50"/>
      <c r="M7" s="31"/>
      <c r="N7" s="32"/>
    </row>
    <row r="8" spans="1:14" ht="38.25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15</v>
      </c>
      <c r="G8" s="17" t="s">
        <v>1050</v>
      </c>
      <c r="H8" s="18">
        <v>7.1012840000000006</v>
      </c>
      <c r="I8" s="19">
        <v>7.7821300000000004</v>
      </c>
      <c r="J8" s="19">
        <v>3.1599105224013329</v>
      </c>
      <c r="K8" s="20">
        <f t="shared" ref="K8:K17" si="0">IFERROR(J8/I8,0)</f>
        <v>0.40604699772444469</v>
      </c>
      <c r="L8" s="54">
        <v>0</v>
      </c>
      <c r="M8" s="19">
        <v>0</v>
      </c>
      <c r="N8" s="20" t="str">
        <f>IFERROR(M8/L8,".")</f>
        <v>.</v>
      </c>
    </row>
    <row r="9" spans="1:14" ht="25.5" x14ac:dyDescent="0.25">
      <c r="A9" s="15"/>
      <c r="B9" s="17">
        <v>5001420</v>
      </c>
      <c r="C9" s="79" t="s">
        <v>1042</v>
      </c>
      <c r="D9" s="17">
        <v>3000001</v>
      </c>
      <c r="E9" s="17" t="s">
        <v>271</v>
      </c>
      <c r="F9" s="53">
        <v>117</v>
      </c>
      <c r="G9" s="17" t="s">
        <v>808</v>
      </c>
      <c r="H9" s="18">
        <v>0.39999999999999997</v>
      </c>
      <c r="I9" s="19">
        <v>0.4</v>
      </c>
      <c r="J9" s="19">
        <v>4.1737952677067369E-2</v>
      </c>
      <c r="K9" s="20">
        <f t="shared" si="0"/>
        <v>0.10434488169266842</v>
      </c>
      <c r="L9" s="54">
        <v>15</v>
      </c>
      <c r="M9" s="19">
        <v>0</v>
      </c>
      <c r="N9" s="20">
        <f t="shared" ref="N9:N16" si="1">IFERROR(M9/L9,".")</f>
        <v>0</v>
      </c>
    </row>
    <row r="10" spans="1:14" ht="38.25" x14ac:dyDescent="0.25">
      <c r="A10" s="15"/>
      <c r="B10" s="17">
        <v>5001419</v>
      </c>
      <c r="C10" s="79" t="s">
        <v>1043</v>
      </c>
      <c r="D10" s="17">
        <v>3000253</v>
      </c>
      <c r="E10" s="17" t="s">
        <v>1037</v>
      </c>
      <c r="F10" s="53">
        <v>422</v>
      </c>
      <c r="G10" s="17" t="s">
        <v>1051</v>
      </c>
      <c r="H10" s="18">
        <v>0.15</v>
      </c>
      <c r="I10" s="19">
        <v>0.25127200000000005</v>
      </c>
      <c r="J10" s="19">
        <v>6.7720935330726206E-2</v>
      </c>
      <c r="K10" s="20">
        <f t="shared" si="0"/>
        <v>0.26951246191667272</v>
      </c>
      <c r="L10" s="54">
        <v>12</v>
      </c>
      <c r="M10" s="19">
        <v>0</v>
      </c>
      <c r="N10" s="20">
        <f t="shared" si="1"/>
        <v>0</v>
      </c>
    </row>
    <row r="11" spans="1:14" ht="25.5" x14ac:dyDescent="0.25">
      <c r="A11" s="15"/>
      <c r="B11" s="17">
        <v>5002710</v>
      </c>
      <c r="C11" s="79" t="s">
        <v>1044</v>
      </c>
      <c r="D11" s="17">
        <v>3000253</v>
      </c>
      <c r="E11" s="17" t="s">
        <v>1037</v>
      </c>
      <c r="F11" s="53">
        <v>110</v>
      </c>
      <c r="G11" s="17" t="s">
        <v>1039</v>
      </c>
      <c r="H11" s="18">
        <v>34.999999999999993</v>
      </c>
      <c r="I11" s="19">
        <v>35.872165000000003</v>
      </c>
      <c r="J11" s="19">
        <v>14.990107086413218</v>
      </c>
      <c r="K11" s="20">
        <f t="shared" si="0"/>
        <v>0.41787572861613503</v>
      </c>
      <c r="L11" s="54">
        <v>32764</v>
      </c>
      <c r="M11" s="19">
        <v>0</v>
      </c>
      <c r="N11" s="20">
        <f t="shared" si="1"/>
        <v>0</v>
      </c>
    </row>
    <row r="12" spans="1:14" ht="25.5" x14ac:dyDescent="0.25">
      <c r="A12" s="15"/>
      <c r="B12" s="17">
        <v>5002711</v>
      </c>
      <c r="C12" s="79" t="s">
        <v>1045</v>
      </c>
      <c r="D12" s="17">
        <v>3000253</v>
      </c>
      <c r="E12" s="17" t="s">
        <v>1037</v>
      </c>
      <c r="F12" s="53">
        <v>110</v>
      </c>
      <c r="G12" s="17" t="s">
        <v>1039</v>
      </c>
      <c r="H12" s="18">
        <v>0.99999999999999989</v>
      </c>
      <c r="I12" s="19">
        <v>1</v>
      </c>
      <c r="J12" s="19">
        <v>0.35836358837332227</v>
      </c>
      <c r="K12" s="20">
        <f t="shared" si="0"/>
        <v>0.35836358837332227</v>
      </c>
      <c r="L12" s="54">
        <v>1275</v>
      </c>
      <c r="M12" s="19">
        <v>0</v>
      </c>
      <c r="N12" s="20">
        <f t="shared" si="1"/>
        <v>0</v>
      </c>
    </row>
    <row r="13" spans="1:14" x14ac:dyDescent="0.25">
      <c r="A13" s="15"/>
      <c r="B13" s="17">
        <v>5002712</v>
      </c>
      <c r="C13" s="79" t="s">
        <v>1046</v>
      </c>
      <c r="D13" s="17">
        <v>3000253</v>
      </c>
      <c r="E13" s="17" t="s">
        <v>1037</v>
      </c>
      <c r="F13" s="53">
        <v>110</v>
      </c>
      <c r="G13" s="17" t="s">
        <v>1039</v>
      </c>
      <c r="H13" s="18">
        <v>1.3</v>
      </c>
      <c r="I13" s="19">
        <v>1.5169509999999999</v>
      </c>
      <c r="J13" s="19">
        <v>0.6576030533856283</v>
      </c>
      <c r="K13" s="20">
        <f t="shared" si="0"/>
        <v>0.43350316087047525</v>
      </c>
      <c r="L13" s="54">
        <v>886</v>
      </c>
      <c r="M13" s="19">
        <v>0</v>
      </c>
      <c r="N13" s="20">
        <f t="shared" si="1"/>
        <v>0</v>
      </c>
    </row>
    <row r="14" spans="1:14" x14ac:dyDescent="0.25">
      <c r="A14" s="15"/>
      <c r="B14" s="17">
        <v>5002713</v>
      </c>
      <c r="C14" s="79" t="s">
        <v>1047</v>
      </c>
      <c r="D14" s="17">
        <v>3000253</v>
      </c>
      <c r="E14" s="17" t="s">
        <v>1037</v>
      </c>
      <c r="F14" s="53">
        <v>110</v>
      </c>
      <c r="G14" s="17" t="s">
        <v>1039</v>
      </c>
      <c r="H14" s="18">
        <v>1.5000000000000002</v>
      </c>
      <c r="I14" s="19">
        <v>0.97414899999999993</v>
      </c>
      <c r="J14" s="19">
        <v>0.37473211011661078</v>
      </c>
      <c r="K14" s="20">
        <f t="shared" si="0"/>
        <v>0.38467637919518555</v>
      </c>
      <c r="L14" s="54">
        <v>500</v>
      </c>
      <c r="M14" s="19">
        <v>0</v>
      </c>
      <c r="N14" s="20">
        <f t="shared" si="1"/>
        <v>0</v>
      </c>
    </row>
    <row r="15" spans="1:14" ht="38.25" x14ac:dyDescent="0.25">
      <c r="A15" s="15"/>
      <c r="B15" s="17">
        <v>5001424</v>
      </c>
      <c r="C15" s="79" t="s">
        <v>1048</v>
      </c>
      <c r="D15" s="17">
        <v>3000502</v>
      </c>
      <c r="E15" s="17" t="s">
        <v>1038</v>
      </c>
      <c r="F15" s="53">
        <v>197</v>
      </c>
      <c r="G15" s="17" t="s">
        <v>1040</v>
      </c>
      <c r="H15" s="18">
        <v>1.1499999999999999</v>
      </c>
      <c r="I15" s="19">
        <v>1.1748290000000001</v>
      </c>
      <c r="J15" s="19">
        <v>0.36433194350684062</v>
      </c>
      <c r="K15" s="20">
        <f t="shared" si="0"/>
        <v>0.31011487076573746</v>
      </c>
      <c r="L15" s="54">
        <v>1000</v>
      </c>
      <c r="M15" s="19">
        <v>0</v>
      </c>
      <c r="N15" s="20">
        <f t="shared" si="1"/>
        <v>0</v>
      </c>
    </row>
    <row r="16" spans="1:14" ht="25.5" x14ac:dyDescent="0.25">
      <c r="A16" s="15"/>
      <c r="B16" s="17">
        <v>5004108</v>
      </c>
      <c r="C16" s="79" t="s">
        <v>1049</v>
      </c>
      <c r="D16" s="17">
        <v>3000502</v>
      </c>
      <c r="E16" s="17" t="s">
        <v>1038</v>
      </c>
      <c r="F16" s="53">
        <v>576</v>
      </c>
      <c r="G16" s="17" t="s">
        <v>1052</v>
      </c>
      <c r="H16" s="18">
        <v>2</v>
      </c>
      <c r="I16" s="19">
        <v>1.975171</v>
      </c>
      <c r="J16" s="19">
        <v>0.90539674344472587</v>
      </c>
      <c r="K16" s="20">
        <f t="shared" si="0"/>
        <v>0.4583890424903595</v>
      </c>
      <c r="L16" s="54">
        <v>6000</v>
      </c>
      <c r="M16" s="19">
        <v>0</v>
      </c>
      <c r="N16" s="20">
        <f t="shared" si="1"/>
        <v>0</v>
      </c>
    </row>
    <row r="17" spans="1:14" ht="15.75" thickBot="1" x14ac:dyDescent="0.3">
      <c r="A17" s="33" t="s">
        <v>302</v>
      </c>
      <c r="B17" s="35"/>
      <c r="C17" s="35"/>
      <c r="D17" s="57"/>
      <c r="E17" s="35"/>
      <c r="F17" s="51"/>
      <c r="G17" s="35"/>
      <c r="H17" s="36">
        <f ca="1">OFFSET(H17,-MATCH("PROYECTOS",$A$8:$A$36,0)-1,0)-(OFFSET(H17,-MATCH("PROYECTOS",$A$8:$A$36,0),0))</f>
        <v>0</v>
      </c>
      <c r="I17" s="37">
        <f ca="1">OFFSET(I17,-MATCH("PROYECTOS",$A$8:$A$36,0)-1,0)-(OFFSET(I17,-MATCH("PROYECTOS",$A$8:$A$36,0),0))</f>
        <v>0</v>
      </c>
      <c r="J17" s="37">
        <f ca="1">OFFSET(J17,-MATCH("PROYECTOS",$A$8:$A$36,0)-1,0)-(OFFSET(J17,-MATCH("PROYECTOS",$A$8:$A$36,0),0))</f>
        <v>0</v>
      </c>
      <c r="K17" s="38">
        <f t="shared" ca="1" si="0"/>
        <v>0</v>
      </c>
      <c r="L17" s="52"/>
      <c r="M17" s="37"/>
      <c r="N17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/>
  <dimension ref="A1:K100"/>
  <sheetViews>
    <sheetView workbookViewId="0">
      <selection activeCell="A2" sqref="A2:K8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59</v>
      </c>
      <c r="B1" s="41" t="s">
        <v>228</v>
      </c>
      <c r="C1" s="40" t="s">
        <v>31</v>
      </c>
      <c r="D1" s="40"/>
      <c r="E1" s="40"/>
      <c r="F1" s="40"/>
      <c r="G1" s="40"/>
    </row>
    <row r="2" spans="1:11" ht="15.75" thickBot="1" x14ac:dyDescent="0.3">
      <c r="A2" s="2" t="s">
        <v>1055</v>
      </c>
      <c r="I2" s="1" t="s">
        <v>1066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867.2215490000001</v>
      </c>
      <c r="E6" s="13">
        <f ca="1">SUM(E7:OFFSET(E7,50,0))</f>
        <v>1168.6967999999999</v>
      </c>
      <c r="F6" s="13">
        <f ca="1">SUM(F7:OFFSET(F7,50,0))</f>
        <v>1152.3025625675364</v>
      </c>
      <c r="G6" s="14">
        <f ca="1">IFERROR(F6/E6,0)</f>
        <v>0.9859722064504125</v>
      </c>
      <c r="J6" s="6" t="s">
        <v>369</v>
      </c>
      <c r="K6" s="65" t="s">
        <v>370</v>
      </c>
    </row>
    <row r="7" spans="1:11" x14ac:dyDescent="0.25">
      <c r="A7" s="15"/>
      <c r="B7" s="44">
        <v>15</v>
      </c>
      <c r="C7" s="17" t="s">
        <v>254</v>
      </c>
      <c r="D7" s="18">
        <v>867.15536600000007</v>
      </c>
      <c r="E7" s="19">
        <v>1168.626696</v>
      </c>
      <c r="F7" s="19">
        <v>1152.2754175673181</v>
      </c>
      <c r="G7" s="20">
        <f>IFERROR(F7/E7,0)</f>
        <v>0.98600812518775294</v>
      </c>
      <c r="I7" t="s">
        <v>254</v>
      </c>
      <c r="J7" s="6">
        <v>1152.2754175673181</v>
      </c>
      <c r="K7" s="65">
        <v>0.98600812518775294</v>
      </c>
    </row>
    <row r="8" spans="1:11" ht="15.75" thickBot="1" x14ac:dyDescent="0.3">
      <c r="A8" s="21"/>
      <c r="B8" s="45">
        <v>20</v>
      </c>
      <c r="C8" s="23" t="s">
        <v>259</v>
      </c>
      <c r="D8" s="24">
        <v>6.6183000000000006E-2</v>
      </c>
      <c r="E8" s="25">
        <v>7.0104E-2</v>
      </c>
      <c r="F8" s="25">
        <v>2.7145000218297355E-2</v>
      </c>
      <c r="G8" s="26">
        <f>IFERROR(F8/E8,0)</f>
        <v>0.38721043333186916</v>
      </c>
      <c r="I8" t="s">
        <v>259</v>
      </c>
      <c r="J8" s="6">
        <v>2.7145000218297355E-2</v>
      </c>
      <c r="K8" s="65">
        <v>0.38721043333186916</v>
      </c>
    </row>
    <row r="9" spans="1:11" x14ac:dyDescent="0.25">
      <c r="J9" s="6"/>
      <c r="K9" s="65"/>
    </row>
    <row r="10" spans="1:11" x14ac:dyDescent="0.25">
      <c r="J10" s="6"/>
      <c r="K10" s="65"/>
    </row>
    <row r="11" spans="1:11" x14ac:dyDescent="0.25">
      <c r="J11" s="6"/>
      <c r="K11" s="65"/>
    </row>
    <row r="12" spans="1:11" x14ac:dyDescent="0.25">
      <c r="J12" s="6"/>
      <c r="K12" s="65"/>
    </row>
    <row r="13" spans="1:11" x14ac:dyDescent="0.25">
      <c r="J13" s="6"/>
      <c r="K13" s="65"/>
    </row>
    <row r="14" spans="1:11" x14ac:dyDescent="0.25">
      <c r="J14" s="6"/>
      <c r="K14" s="65"/>
    </row>
    <row r="15" spans="1:11" x14ac:dyDescent="0.25">
      <c r="J15" s="6"/>
      <c r="K15" s="65"/>
    </row>
    <row r="16" spans="1:11" x14ac:dyDescent="0.25">
      <c r="J16" s="6"/>
      <c r="K16" s="65"/>
    </row>
    <row r="17" spans="10:11" x14ac:dyDescent="0.25">
      <c r="J17" s="6"/>
      <c r="K17" s="65"/>
    </row>
    <row r="18" spans="10:11" x14ac:dyDescent="0.25">
      <c r="J18" s="6"/>
      <c r="K18" s="65"/>
    </row>
    <row r="19" spans="10:11" x14ac:dyDescent="0.25">
      <c r="J19" s="6"/>
      <c r="K19" s="65"/>
    </row>
    <row r="20" spans="10:11" x14ac:dyDescent="0.25">
      <c r="J20" s="6"/>
      <c r="K20" s="65"/>
    </row>
    <row r="21" spans="10:11" x14ac:dyDescent="0.25">
      <c r="J21" s="6"/>
      <c r="K21" s="65"/>
    </row>
    <row r="22" spans="10:11" x14ac:dyDescent="0.25">
      <c r="J22" s="6"/>
      <c r="K22" s="65"/>
    </row>
    <row r="23" spans="10:11" x14ac:dyDescent="0.25">
      <c r="J23" s="6"/>
      <c r="K23" s="65"/>
    </row>
    <row r="24" spans="10:11" x14ac:dyDescent="0.25">
      <c r="J24" s="6"/>
      <c r="K24" s="65"/>
    </row>
    <row r="25" spans="10:11" x14ac:dyDescent="0.25">
      <c r="J25" s="6"/>
      <c r="K25" s="65"/>
    </row>
    <row r="26" spans="10:11" x14ac:dyDescent="0.25">
      <c r="J26" s="6"/>
      <c r="K26" s="65"/>
    </row>
    <row r="27" spans="10:11" x14ac:dyDescent="0.25">
      <c r="J27" s="6"/>
      <c r="K27" s="65"/>
    </row>
    <row r="28" spans="10:11" x14ac:dyDescent="0.25">
      <c r="J28" s="6"/>
      <c r="K28" s="65"/>
    </row>
    <row r="29" spans="10:11" x14ac:dyDescent="0.25">
      <c r="J29" s="6"/>
      <c r="K29" s="65"/>
    </row>
    <row r="30" spans="10:11" x14ac:dyDescent="0.25">
      <c r="J30" s="6"/>
      <c r="K30" s="65"/>
    </row>
    <row r="31" spans="10:11" x14ac:dyDescent="0.25">
      <c r="J31" s="6"/>
      <c r="K31" s="65"/>
    </row>
    <row r="32" spans="10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4"/>
  <dimension ref="A1:G12"/>
  <sheetViews>
    <sheetView workbookViewId="0">
      <selection activeCell="A2" sqref="A2:G11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59</v>
      </c>
      <c r="B1" s="46" t="s">
        <v>228</v>
      </c>
      <c r="C1" s="40" t="s">
        <v>31</v>
      </c>
      <c r="D1" s="40"/>
      <c r="E1" s="40"/>
      <c r="F1" s="40"/>
      <c r="G1" s="40"/>
    </row>
    <row r="2" spans="1:7" ht="15.75" thickBot="1" x14ac:dyDescent="0.3">
      <c r="A2" s="2" t="s">
        <v>1056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867.2215490000001</v>
      </c>
      <c r="E6" s="13">
        <v>1168.6967999999999</v>
      </c>
      <c r="F6" s="13">
        <v>1152.3025625675364</v>
      </c>
      <c r="G6" s="14">
        <v>0.9859722064504125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867.15536600000007</v>
      </c>
      <c r="E7" s="31">
        <f ca="1">SUM(E8:OFFSET(E6,MATCH("GOBIERNOS REGIONALES",$A$8:$A$50,0),0))</f>
        <v>1168.626696</v>
      </c>
      <c r="F7" s="31">
        <f ca="1">SUM(F8:OFFSET(F6,MATCH("GOBIERNOS REGIONALES",$A$8:$A$50,0),0))</f>
        <v>1152.2754175673181</v>
      </c>
      <c r="G7" s="32">
        <f ca="1">IFERROR(F7/E7,0)</f>
        <v>0.98600812518775294</v>
      </c>
    </row>
    <row r="8" spans="1:7" ht="25.5" x14ac:dyDescent="0.25">
      <c r="A8" s="15"/>
      <c r="B8" s="16">
        <v>37</v>
      </c>
      <c r="C8" s="17" t="s">
        <v>119</v>
      </c>
      <c r="D8" s="18">
        <v>867.15536600000007</v>
      </c>
      <c r="E8" s="19">
        <v>1168.626696</v>
      </c>
      <c r="F8" s="19">
        <v>1152.2754175673181</v>
      </c>
      <c r="G8" s="20">
        <f>IFERROR(F8/E8,0)</f>
        <v>0.98600812518775294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6.6182999999999992E-2</v>
      </c>
      <c r="E9" s="31">
        <f ca="1">SUM(E10:OFFSET(E8,(MATCH("GOBIERNOS LOCALES",$A$8:$A$50,0)-MATCH("GOBIERNOS REGIONALES",$A$8:$A$50,0)),0))</f>
        <v>7.0104E-2</v>
      </c>
      <c r="F9" s="31">
        <f ca="1">SUM(F10:OFFSET(F8,(MATCH("GOBIERNOS LOCALES",$A$8:$A$50,0)-MATCH("GOBIERNOS REGIONALES",$A$8:$A$50,0)),0))</f>
        <v>2.7145000218297355E-2</v>
      </c>
      <c r="G9" s="32">
        <f ca="1">IFERROR(F9/E9,0)</f>
        <v>0.38721043333186916</v>
      </c>
    </row>
    <row r="10" spans="1:7" ht="15.75" thickBot="1" x14ac:dyDescent="0.3">
      <c r="A10" s="21"/>
      <c r="B10" s="22">
        <v>457</v>
      </c>
      <c r="C10" s="23" t="s">
        <v>218</v>
      </c>
      <c r="D10" s="24">
        <v>6.6182999999999992E-2</v>
      </c>
      <c r="E10" s="25">
        <v>7.0104E-2</v>
      </c>
      <c r="F10" s="25">
        <v>2.7145000218297355E-2</v>
      </c>
      <c r="G10" s="26">
        <f>IFERROR(F10/E10,0)</f>
        <v>0.38721043333186916</v>
      </c>
    </row>
    <row r="11" spans="1:7" x14ac:dyDescent="0.25">
      <c r="A11" t="s">
        <v>227</v>
      </c>
      <c r="D11" s="6"/>
      <c r="E11" s="6"/>
      <c r="F11" s="6"/>
      <c r="G11" s="5">
        <f>IFERROR(F11/E11,0)</f>
        <v>0</v>
      </c>
    </row>
    <row r="12" spans="1:7" x14ac:dyDescent="0.25">
      <c r="D12" s="6"/>
      <c r="E12" s="6"/>
      <c r="F12" s="6"/>
      <c r="G12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5"/>
  <dimension ref="A1:L15"/>
  <sheetViews>
    <sheetView workbookViewId="0">
      <selection activeCell="A2" sqref="A2:L1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59</v>
      </c>
      <c r="B1" s="40" t="s">
        <v>228</v>
      </c>
      <c r="C1" s="40" t="s">
        <v>31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1057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867.2215490000001</v>
      </c>
      <c r="G6" s="13">
        <v>1168.6967999999999</v>
      </c>
      <c r="H6" s="13">
        <v>1152.3025625675364</v>
      </c>
      <c r="I6" s="14">
        <v>0.9859722064504125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867.22154899999998</v>
      </c>
      <c r="G7" s="31">
        <f ca="1">SUM(G8:OFFSET(G6,MATCH("PROYECTOS",$A$8:$A$50,0),0))</f>
        <v>1168.6967999999999</v>
      </c>
      <c r="H7" s="31">
        <f ca="1">SUM(H8:OFFSET(H6,MATCH("PROYECTOS",$A$8:$A$50,0),0))</f>
        <v>1152.3025625675364</v>
      </c>
      <c r="I7" s="32">
        <f ca="1">IFERROR(H7/G7,0)</f>
        <v>0.9859722064504125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1.1561110000000001</v>
      </c>
      <c r="G8" s="19">
        <v>509.65167600000001</v>
      </c>
      <c r="H8" s="19">
        <v>507.66191673600406</v>
      </c>
      <c r="I8" s="20">
        <f>IFERROR(H8/G8,0)</f>
        <v>0.9960958447549656</v>
      </c>
      <c r="J8" s="54"/>
      <c r="K8" s="19"/>
      <c r="L8" s="20" t="str">
        <f>IFERROR(K8/J8,".")</f>
        <v>.</v>
      </c>
    </row>
    <row r="9" spans="1:12" ht="38.25" x14ac:dyDescent="0.25">
      <c r="A9" s="15"/>
      <c r="B9" s="17">
        <v>3000129</v>
      </c>
      <c r="C9" s="17" t="s">
        <v>1058</v>
      </c>
      <c r="D9" s="53">
        <v>56</v>
      </c>
      <c r="E9" s="17" t="s">
        <v>296</v>
      </c>
      <c r="F9" s="18">
        <v>866.06543799999997</v>
      </c>
      <c r="G9" s="19">
        <v>659.04512399999999</v>
      </c>
      <c r="H9" s="19">
        <v>644.64064583153231</v>
      </c>
      <c r="I9" s="20">
        <f>IFERROR(H9/G9,0)</f>
        <v>0.97814341136303184</v>
      </c>
      <c r="J9" s="54"/>
      <c r="K9" s="19"/>
      <c r="L9" s="20" t="str">
        <f>IFERROR(K9/J9,".")</f>
        <v>.</v>
      </c>
    </row>
    <row r="10" spans="1:12" ht="15.75" thickBot="1" x14ac:dyDescent="0.3">
      <c r="A10" s="33" t="s">
        <v>302</v>
      </c>
      <c r="B10" s="35"/>
      <c r="C10" s="35"/>
      <c r="D10" s="51"/>
      <c r="E10" s="35"/>
      <c r="F10" s="36">
        <f ca="1">OFFSET(F10,-MATCH("PROYECTOS",$A$8:$A$50,0)-1,0)-(OFFSET(F10,-MATCH("PROYECTOS",$A$8:$A$50,0),0))</f>
        <v>0</v>
      </c>
      <c r="G10" s="37">
        <f ca="1">OFFSET(G10,-MATCH("PROYECTOS",$A$8:$A$50,0)-1,0)-(OFFSET(G10,-MATCH("PROYECTOS",$A$8:$A$50,0),0))</f>
        <v>0</v>
      </c>
      <c r="H10" s="37">
        <f ca="1">OFFSET(H10,-MATCH("PROYECTOS",$A$8:$A$50,0)-1,0)-(OFFSET(H10,-MATCH("PROYECTOS",$A$8:$A$50,0),0))</f>
        <v>0</v>
      </c>
      <c r="I10" s="38">
        <f ca="1">IFERROR(H10/G10,0)</f>
        <v>0</v>
      </c>
      <c r="J10" s="52"/>
      <c r="K10" s="37"/>
      <c r="L10" s="38"/>
    </row>
    <row r="11" spans="1:12" ht="15.75" thickBot="1" x14ac:dyDescent="0.3"/>
    <row r="12" spans="1:12" ht="15.75" thickBot="1" x14ac:dyDescent="0.3">
      <c r="A12" s="108" t="s">
        <v>372</v>
      </c>
      <c r="B12" s="109"/>
      <c r="C12" s="109"/>
      <c r="D12" s="109"/>
      <c r="E12" s="109"/>
      <c r="F12" s="110"/>
    </row>
    <row r="13" spans="1:12" ht="15.75" thickBot="1" x14ac:dyDescent="0.3">
      <c r="A13" s="2" t="s">
        <v>1067</v>
      </c>
    </row>
    <row r="14" spans="1:12" ht="45" customHeight="1" x14ac:dyDescent="0.25">
      <c r="A14" s="100" t="s">
        <v>374</v>
      </c>
      <c r="B14" s="101"/>
      <c r="C14" s="101"/>
      <c r="D14" s="101"/>
      <c r="E14" s="101"/>
      <c r="F14" s="111" t="s">
        <v>375</v>
      </c>
      <c r="G14" s="7"/>
      <c r="H14" s="7"/>
      <c r="I14" s="7"/>
      <c r="J14" s="7"/>
      <c r="K14" s="7"/>
    </row>
    <row r="15" spans="1:12" ht="15.75" thickBot="1" x14ac:dyDescent="0.3">
      <c r="A15" s="125"/>
      <c r="B15" s="126"/>
      <c r="C15" s="126"/>
      <c r="D15" s="126"/>
      <c r="E15" s="126"/>
      <c r="F15" s="112"/>
      <c r="G15" s="8"/>
      <c r="H15" s="8"/>
      <c r="I15" s="8"/>
      <c r="J15" s="8"/>
      <c r="K15" s="8"/>
    </row>
  </sheetData>
  <mergeCells count="15">
    <mergeCell ref="A14:E15"/>
    <mergeCell ref="F14:F15"/>
    <mergeCell ref="L4:L5"/>
    <mergeCell ref="H4:H5"/>
    <mergeCell ref="A4:C5"/>
    <mergeCell ref="J4:J5"/>
    <mergeCell ref="F4:F5"/>
    <mergeCell ref="K4:K5"/>
    <mergeCell ref="G4:G5"/>
    <mergeCell ref="D4:E5"/>
    <mergeCell ref="A3:E3"/>
    <mergeCell ref="F3:I3"/>
    <mergeCell ref="J3:L3"/>
    <mergeCell ref="I4:I5"/>
    <mergeCell ref="A12:F12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/>
  <dimension ref="A1:N14"/>
  <sheetViews>
    <sheetView workbookViewId="0">
      <selection activeCell="I16" sqref="I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59</v>
      </c>
      <c r="B1" s="40" t="s">
        <v>228</v>
      </c>
      <c r="C1" s="40" t="s">
        <v>31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1059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867.2215490000001</v>
      </c>
      <c r="I6" s="13">
        <v>1168.6967999999999</v>
      </c>
      <c r="J6" s="13">
        <v>1152.3025625675364</v>
      </c>
      <c r="K6" s="14">
        <v>0.9859722064504125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 ca="1">SUM(H8:OFFSET(H6,MATCH("PROYECTOS",$A$8:$A$33,0),0))</f>
        <v>867.22154899999998</v>
      </c>
      <c r="I7" s="31">
        <f ca="1">SUM(I8:OFFSET(I6,MATCH("PROYECTOS",$A$8:$A$33,0),0))</f>
        <v>1168.6968000000002</v>
      </c>
      <c r="J7" s="31">
        <f ca="1">SUM(J8:OFFSET(J6,MATCH("PROYECTOS",$A$8:$A$33,0),0))</f>
        <v>1152.3025625675364</v>
      </c>
      <c r="K7" s="32">
        <f ca="1">IFERROR(J7/I7,0)</f>
        <v>0.98597220645041228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1.1561110000000001</v>
      </c>
      <c r="I8" s="19">
        <v>509.65167600000001</v>
      </c>
      <c r="J8" s="19">
        <v>507.66191673600406</v>
      </c>
      <c r="K8" s="20">
        <f t="shared" ref="K8:K14" si="0">IFERROR(J8/I8,0)</f>
        <v>0.9960958447549656</v>
      </c>
      <c r="L8" s="54">
        <v>0</v>
      </c>
      <c r="M8" s="19">
        <v>0</v>
      </c>
      <c r="N8" s="20" t="str">
        <f t="shared" ref="N8:N13" si="1">IFERROR(M8/L8,".")</f>
        <v>.</v>
      </c>
    </row>
    <row r="9" spans="1:14" ht="38.25" x14ac:dyDescent="0.25">
      <c r="A9" s="15"/>
      <c r="B9" s="17">
        <v>5004334</v>
      </c>
      <c r="C9" s="79" t="s">
        <v>1060</v>
      </c>
      <c r="D9" s="17">
        <v>3000129</v>
      </c>
      <c r="E9" s="17" t="s">
        <v>1058</v>
      </c>
      <c r="F9" s="53">
        <v>488</v>
      </c>
      <c r="G9" s="17" t="s">
        <v>1065</v>
      </c>
      <c r="H9" s="18">
        <v>140.356424</v>
      </c>
      <c r="I9" s="19">
        <v>46.227451000000002</v>
      </c>
      <c r="J9" s="19">
        <v>45.119747161865234</v>
      </c>
      <c r="K9" s="20">
        <f t="shared" si="0"/>
        <v>0.97603796414959654</v>
      </c>
      <c r="L9" s="54">
        <v>0</v>
      </c>
      <c r="M9" s="19">
        <v>0</v>
      </c>
      <c r="N9" s="20" t="str">
        <f t="shared" si="1"/>
        <v>.</v>
      </c>
    </row>
    <row r="10" spans="1:14" ht="38.25" x14ac:dyDescent="0.25">
      <c r="A10" s="15"/>
      <c r="B10" s="17">
        <v>5004335</v>
      </c>
      <c r="C10" s="79" t="s">
        <v>1061</v>
      </c>
      <c r="D10" s="17">
        <v>3000129</v>
      </c>
      <c r="E10" s="17" t="s">
        <v>1058</v>
      </c>
      <c r="F10" s="53">
        <v>488</v>
      </c>
      <c r="G10" s="17" t="s">
        <v>1065</v>
      </c>
      <c r="H10" s="18">
        <v>0.98613200000000001</v>
      </c>
      <c r="I10" s="19">
        <v>5.6128999999999998</v>
      </c>
      <c r="J10" s="19">
        <v>5.0428647994995117</v>
      </c>
      <c r="K10" s="20">
        <f t="shared" si="0"/>
        <v>0.89844194614183615</v>
      </c>
      <c r="L10" s="54">
        <v>0</v>
      </c>
      <c r="M10" s="19">
        <v>0</v>
      </c>
      <c r="N10" s="20" t="str">
        <f t="shared" si="1"/>
        <v>.</v>
      </c>
    </row>
    <row r="11" spans="1:14" ht="38.25" x14ac:dyDescent="0.25">
      <c r="A11" s="15"/>
      <c r="B11" s="17">
        <v>5004336</v>
      </c>
      <c r="C11" s="79" t="s">
        <v>1062</v>
      </c>
      <c r="D11" s="17">
        <v>3000129</v>
      </c>
      <c r="E11" s="17" t="s">
        <v>1058</v>
      </c>
      <c r="F11" s="53">
        <v>488</v>
      </c>
      <c r="G11" s="17" t="s">
        <v>1065</v>
      </c>
      <c r="H11" s="18">
        <v>723.65744400000005</v>
      </c>
      <c r="I11" s="19">
        <v>606.13541399999997</v>
      </c>
      <c r="J11" s="19">
        <v>594.16748046875</v>
      </c>
      <c r="K11" s="20">
        <f t="shared" si="0"/>
        <v>0.98025534681718829</v>
      </c>
      <c r="L11" s="54">
        <v>0</v>
      </c>
      <c r="M11" s="19">
        <v>0</v>
      </c>
      <c r="N11" s="20" t="str">
        <f t="shared" si="1"/>
        <v>.</v>
      </c>
    </row>
    <row r="12" spans="1:14" ht="38.25" x14ac:dyDescent="0.25">
      <c r="A12" s="15"/>
      <c r="B12" s="17">
        <v>5004337</v>
      </c>
      <c r="C12" s="79" t="s">
        <v>1063</v>
      </c>
      <c r="D12" s="17">
        <v>3000129</v>
      </c>
      <c r="E12" s="17" t="s">
        <v>1058</v>
      </c>
      <c r="F12" s="53">
        <v>103</v>
      </c>
      <c r="G12" s="17" t="s">
        <v>872</v>
      </c>
      <c r="H12" s="18">
        <v>0.46763600000000005</v>
      </c>
      <c r="I12" s="19">
        <v>0.49078100000000002</v>
      </c>
      <c r="J12" s="19">
        <v>0.14860922214575112</v>
      </c>
      <c r="K12" s="20">
        <f t="shared" si="0"/>
        <v>0.30280149831747993</v>
      </c>
      <c r="L12" s="54">
        <v>0</v>
      </c>
      <c r="M12" s="19">
        <v>0</v>
      </c>
      <c r="N12" s="20" t="str">
        <f t="shared" si="1"/>
        <v>.</v>
      </c>
    </row>
    <row r="13" spans="1:14" ht="38.25" x14ac:dyDescent="0.25">
      <c r="A13" s="15"/>
      <c r="B13" s="17">
        <v>5004338</v>
      </c>
      <c r="C13" s="79" t="s">
        <v>1064</v>
      </c>
      <c r="D13" s="17">
        <v>3000129</v>
      </c>
      <c r="E13" s="17" t="s">
        <v>1058</v>
      </c>
      <c r="F13" s="53">
        <v>56</v>
      </c>
      <c r="G13" s="17" t="s">
        <v>296</v>
      </c>
      <c r="H13" s="18">
        <v>0.59780199999999994</v>
      </c>
      <c r="I13" s="19">
        <v>0.57857799999999993</v>
      </c>
      <c r="J13" s="19">
        <v>0.16194417927181348</v>
      </c>
      <c r="K13" s="20">
        <f t="shared" si="0"/>
        <v>0.27990034061408053</v>
      </c>
      <c r="L13" s="54">
        <v>0</v>
      </c>
      <c r="M13" s="19">
        <v>0</v>
      </c>
      <c r="N13" s="20" t="str">
        <f t="shared" si="1"/>
        <v>.</v>
      </c>
    </row>
    <row r="14" spans="1:14" ht="15.75" thickBot="1" x14ac:dyDescent="0.3">
      <c r="A14" s="33" t="s">
        <v>302</v>
      </c>
      <c r="B14" s="35"/>
      <c r="C14" s="35"/>
      <c r="D14" s="57"/>
      <c r="E14" s="35"/>
      <c r="F14" s="51"/>
      <c r="G14" s="35"/>
      <c r="H14" s="36">
        <f ca="1">OFFSET(H14,-MATCH("PROYECTOS",$A$8:$A$33,0)-1,0)-(OFFSET(H14,-MATCH("PROYECTOS",$A$8:$A$33,0),0))</f>
        <v>0</v>
      </c>
      <c r="I14" s="37">
        <f ca="1">OFFSET(I14,-MATCH("PROYECTOS",$A$8:$A$33,0)-1,0)-(OFFSET(I14,-MATCH("PROYECTOS",$A$8:$A$33,0),0))</f>
        <v>0</v>
      </c>
      <c r="J14" s="37">
        <f ca="1">OFFSET(J14,-MATCH("PROYECTOS",$A$8:$A$33,0)-1,0)-(OFFSET(J14,-MATCH("PROYECTOS",$A$8:$A$33,0),0))</f>
        <v>0</v>
      </c>
      <c r="K14" s="38">
        <f t="shared" ca="1" si="0"/>
        <v>0</v>
      </c>
      <c r="L14" s="52"/>
      <c r="M14" s="37"/>
      <c r="N14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/>
  <dimension ref="A1:K100"/>
  <sheetViews>
    <sheetView workbookViewId="0">
      <selection activeCell="A2" sqref="A2:K15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60</v>
      </c>
      <c r="B1" s="41" t="s">
        <v>228</v>
      </c>
      <c r="C1" s="40" t="s">
        <v>32</v>
      </c>
      <c r="D1" s="40"/>
      <c r="E1" s="40"/>
      <c r="F1" s="40"/>
      <c r="G1" s="40"/>
    </row>
    <row r="2" spans="1:11" ht="15.75" thickBot="1" x14ac:dyDescent="0.3">
      <c r="A2" s="2" t="s">
        <v>1068</v>
      </c>
      <c r="I2" s="1" t="s">
        <v>1082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6.7568009999999994</v>
      </c>
      <c r="E6" s="13">
        <f ca="1">SUM(E7:OFFSET(E7,50,0))</f>
        <v>12.944426</v>
      </c>
      <c r="F6" s="13">
        <f ca="1">SUM(F7:OFFSET(F7,50,0))</f>
        <v>6.100884951018088</v>
      </c>
      <c r="G6" s="14">
        <f ca="1">IFERROR(F6/E6,0)</f>
        <v>0.47131367207924768</v>
      </c>
      <c r="J6" s="6" t="s">
        <v>369</v>
      </c>
      <c r="K6" s="65" t="s">
        <v>370</v>
      </c>
    </row>
    <row r="7" spans="1:11" x14ac:dyDescent="0.25">
      <c r="A7" s="15"/>
      <c r="B7" s="44">
        <v>4</v>
      </c>
      <c r="C7" s="17" t="s">
        <v>243</v>
      </c>
      <c r="D7" s="18">
        <v>0.31938499999999997</v>
      </c>
      <c r="E7" s="19">
        <v>0.65790499999999996</v>
      </c>
      <c r="F7" s="19">
        <v>8.5809031035751104E-2</v>
      </c>
      <c r="G7" s="20">
        <f t="shared" ref="G7:G15" si="0">IFERROR(F7/E7,0)</f>
        <v>0.13042769250233865</v>
      </c>
      <c r="I7" t="s">
        <v>247</v>
      </c>
      <c r="J7" s="6">
        <v>3.72380181401968</v>
      </c>
      <c r="K7" s="65">
        <v>0.95043023397286941</v>
      </c>
    </row>
    <row r="8" spans="1:11" x14ac:dyDescent="0.25">
      <c r="A8" s="15"/>
      <c r="B8" s="44">
        <v>8</v>
      </c>
      <c r="C8" s="17" t="s">
        <v>247</v>
      </c>
      <c r="D8" s="18">
        <v>0</v>
      </c>
      <c r="E8" s="19">
        <v>3.9180170000000003</v>
      </c>
      <c r="F8" s="19">
        <v>3.72380181401968</v>
      </c>
      <c r="G8" s="20">
        <f t="shared" si="0"/>
        <v>0.95043023397286941</v>
      </c>
      <c r="I8" t="s">
        <v>248</v>
      </c>
      <c r="J8" s="6">
        <v>0.21792273968458176</v>
      </c>
      <c r="K8" s="65">
        <v>0.89130683966568969</v>
      </c>
    </row>
    <row r="9" spans="1:11" x14ac:dyDescent="0.25">
      <c r="A9" s="15"/>
      <c r="B9" s="44">
        <v>9</v>
      </c>
      <c r="C9" s="17" t="s">
        <v>248</v>
      </c>
      <c r="D9" s="18">
        <v>0</v>
      </c>
      <c r="E9" s="19">
        <v>0.24449799999999997</v>
      </c>
      <c r="F9" s="19">
        <v>0.21792273968458176</v>
      </c>
      <c r="G9" s="20">
        <f t="shared" si="0"/>
        <v>0.89130683966568969</v>
      </c>
      <c r="I9" t="s">
        <v>255</v>
      </c>
      <c r="J9" s="6">
        <v>1.0999999940395355E-2</v>
      </c>
      <c r="K9" s="65">
        <v>0.81481481039965598</v>
      </c>
    </row>
    <row r="10" spans="1:11" x14ac:dyDescent="0.25">
      <c r="A10" s="15"/>
      <c r="B10" s="44">
        <v>12</v>
      </c>
      <c r="C10" s="17" t="s">
        <v>251</v>
      </c>
      <c r="D10" s="18">
        <v>0</v>
      </c>
      <c r="E10" s="19">
        <v>4.6760999999999997E-2</v>
      </c>
      <c r="F10" s="19">
        <v>3.1281130155548453E-2</v>
      </c>
      <c r="G10" s="20">
        <f t="shared" si="0"/>
        <v>0.66895768173367665</v>
      </c>
      <c r="I10" t="s">
        <v>251</v>
      </c>
      <c r="J10" s="6">
        <v>3.1281130155548453E-2</v>
      </c>
      <c r="K10" s="65">
        <v>0.66895768173367665</v>
      </c>
    </row>
    <row r="11" spans="1:11" x14ac:dyDescent="0.25">
      <c r="A11" s="15"/>
      <c r="B11" s="44">
        <v>15</v>
      </c>
      <c r="C11" s="17" t="s">
        <v>254</v>
      </c>
      <c r="D11" s="18">
        <v>6.3039800000000001</v>
      </c>
      <c r="E11" s="19">
        <v>7.8591229999999994</v>
      </c>
      <c r="F11" s="19">
        <v>1.976419236692891</v>
      </c>
      <c r="G11" s="20">
        <f t="shared" si="0"/>
        <v>0.25148088873184593</v>
      </c>
      <c r="I11" t="s">
        <v>261</v>
      </c>
      <c r="J11" s="6">
        <v>3.1804999569430947E-2</v>
      </c>
      <c r="K11" s="65">
        <v>0.44293572271333392</v>
      </c>
    </row>
    <row r="12" spans="1:11" x14ac:dyDescent="0.25">
      <c r="A12" s="15"/>
      <c r="B12" s="44">
        <v>16</v>
      </c>
      <c r="C12" s="17" t="s">
        <v>255</v>
      </c>
      <c r="D12" s="18">
        <v>0</v>
      </c>
      <c r="E12" s="19">
        <v>1.35E-2</v>
      </c>
      <c r="F12" s="19">
        <v>1.0999999940395355E-2</v>
      </c>
      <c r="G12" s="20">
        <f t="shared" si="0"/>
        <v>0.81481481039965598</v>
      </c>
      <c r="I12" t="s">
        <v>259</v>
      </c>
      <c r="J12" s="6">
        <v>2.2845999919809401E-2</v>
      </c>
      <c r="K12" s="65">
        <v>0.29099848322879418</v>
      </c>
    </row>
    <row r="13" spans="1:11" x14ac:dyDescent="0.25">
      <c r="A13" s="15"/>
      <c r="B13" s="44">
        <v>19</v>
      </c>
      <c r="C13" s="17" t="s">
        <v>258</v>
      </c>
      <c r="D13" s="18">
        <v>0</v>
      </c>
      <c r="E13" s="19">
        <v>5.4307999999999995E-2</v>
      </c>
      <c r="F13" s="19">
        <v>0</v>
      </c>
      <c r="G13" s="20">
        <f t="shared" si="0"/>
        <v>0</v>
      </c>
      <c r="I13" t="s">
        <v>254</v>
      </c>
      <c r="J13" s="6">
        <v>1.976419236692891</v>
      </c>
      <c r="K13" s="65">
        <v>0.25148088873184593</v>
      </c>
    </row>
    <row r="14" spans="1:11" x14ac:dyDescent="0.25">
      <c r="A14" s="15"/>
      <c r="B14" s="44">
        <v>20</v>
      </c>
      <c r="C14" s="17" t="s">
        <v>259</v>
      </c>
      <c r="D14" s="18">
        <v>1.3436E-2</v>
      </c>
      <c r="E14" s="19">
        <v>7.8508999999999995E-2</v>
      </c>
      <c r="F14" s="19">
        <v>2.2845999919809401E-2</v>
      </c>
      <c r="G14" s="20">
        <f t="shared" si="0"/>
        <v>0.29099848322879418</v>
      </c>
      <c r="I14" t="s">
        <v>243</v>
      </c>
      <c r="J14" s="6">
        <v>8.5809031035751104E-2</v>
      </c>
      <c r="K14" s="65">
        <v>0.13042769250233865</v>
      </c>
    </row>
    <row r="15" spans="1:11" ht="15.75" thickBot="1" x14ac:dyDescent="0.3">
      <c r="A15" s="21"/>
      <c r="B15" s="45">
        <v>22</v>
      </c>
      <c r="C15" s="23" t="s">
        <v>261</v>
      </c>
      <c r="D15" s="24">
        <v>0.12</v>
      </c>
      <c r="E15" s="25">
        <v>7.1805000000000008E-2</v>
      </c>
      <c r="F15" s="25">
        <v>3.1804999569430947E-2</v>
      </c>
      <c r="G15" s="26">
        <f t="shared" si="0"/>
        <v>0.44293572271333392</v>
      </c>
      <c r="I15" t="s">
        <v>258</v>
      </c>
      <c r="J15" s="6">
        <v>0</v>
      </c>
      <c r="K15" s="65">
        <v>0</v>
      </c>
    </row>
    <row r="16" spans="1:11" x14ac:dyDescent="0.25">
      <c r="J16" s="6"/>
      <c r="K16" s="65"/>
    </row>
    <row r="17" spans="10:11" x14ac:dyDescent="0.25">
      <c r="J17" s="6"/>
      <c r="K17" s="65"/>
    </row>
    <row r="18" spans="10:11" x14ac:dyDescent="0.25">
      <c r="J18" s="6"/>
      <c r="K18" s="65"/>
    </row>
    <row r="19" spans="10:11" x14ac:dyDescent="0.25">
      <c r="J19" s="6"/>
      <c r="K19" s="65"/>
    </row>
    <row r="20" spans="10:11" x14ac:dyDescent="0.25">
      <c r="J20" s="6"/>
      <c r="K20" s="65"/>
    </row>
    <row r="21" spans="10:11" x14ac:dyDescent="0.25">
      <c r="J21" s="6"/>
      <c r="K21" s="65"/>
    </row>
    <row r="22" spans="10:11" x14ac:dyDescent="0.25">
      <c r="J22" s="6"/>
      <c r="K22" s="65"/>
    </row>
    <row r="23" spans="10:11" x14ac:dyDescent="0.25">
      <c r="J23" s="6"/>
      <c r="K23" s="65"/>
    </row>
    <row r="24" spans="10:11" x14ac:dyDescent="0.25">
      <c r="J24" s="6"/>
      <c r="K24" s="65"/>
    </row>
    <row r="25" spans="10:11" x14ac:dyDescent="0.25">
      <c r="J25" s="6"/>
      <c r="K25" s="65"/>
    </row>
    <row r="26" spans="10:11" x14ac:dyDescent="0.25">
      <c r="J26" s="6"/>
      <c r="K26" s="65"/>
    </row>
    <row r="27" spans="10:11" x14ac:dyDescent="0.25">
      <c r="J27" s="6"/>
      <c r="K27" s="65"/>
    </row>
    <row r="28" spans="10:11" x14ac:dyDescent="0.25">
      <c r="J28" s="6"/>
      <c r="K28" s="65"/>
    </row>
    <row r="29" spans="10:11" x14ac:dyDescent="0.25">
      <c r="J29" s="6"/>
      <c r="K29" s="65"/>
    </row>
    <row r="30" spans="10:11" x14ac:dyDescent="0.25">
      <c r="J30" s="6"/>
      <c r="K30" s="65"/>
    </row>
    <row r="31" spans="10:11" x14ac:dyDescent="0.25">
      <c r="J31" s="6"/>
      <c r="K31" s="65"/>
    </row>
    <row r="32" spans="10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/>
  <dimension ref="A1:G13"/>
  <sheetViews>
    <sheetView workbookViewId="0">
      <selection activeCell="A2" sqref="A2:G12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60</v>
      </c>
      <c r="B1" s="46" t="s">
        <v>228</v>
      </c>
      <c r="C1" s="40" t="s">
        <v>32</v>
      </c>
      <c r="D1" s="40"/>
      <c r="E1" s="40"/>
      <c r="F1" s="40"/>
      <c r="G1" s="40"/>
    </row>
    <row r="2" spans="1:7" ht="15.75" thickBot="1" x14ac:dyDescent="0.3">
      <c r="A2" s="2" t="s">
        <v>1069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6.7568009999999994</v>
      </c>
      <c r="E6" s="13">
        <v>12.944426</v>
      </c>
      <c r="F6" s="13">
        <v>6.100884951018088</v>
      </c>
      <c r="G6" s="14">
        <v>0.47131367207924768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6.3039799999999984</v>
      </c>
      <c r="E7" s="31">
        <f ca="1">SUM(E8:OFFSET(E6,MATCH("GOBIERNOS REGIONALES",$A$8:$A$50,0),0))</f>
        <v>7.7791229999999985</v>
      </c>
      <c r="F7" s="31">
        <f ca="1">SUM(F8:OFFSET(F6,MATCH("GOBIERNOS REGIONALES",$A$8:$A$50,0),0))</f>
        <v>1.89641923475574</v>
      </c>
      <c r="G7" s="32">
        <f t="shared" ref="G7:G12" ca="1" si="0">IFERROR(F7/E7,0)</f>
        <v>0.24378316614298814</v>
      </c>
    </row>
    <row r="8" spans="1:7" ht="25.5" x14ac:dyDescent="0.25">
      <c r="A8" s="15"/>
      <c r="B8" s="16">
        <v>37</v>
      </c>
      <c r="C8" s="17" t="s">
        <v>119</v>
      </c>
      <c r="D8" s="18">
        <v>5.7039799999999987</v>
      </c>
      <c r="E8" s="19">
        <v>7.1791229999999988</v>
      </c>
      <c r="F8" s="19">
        <v>1.6714389721819316</v>
      </c>
      <c r="G8" s="20">
        <f t="shared" si="0"/>
        <v>0.23281938088843607</v>
      </c>
    </row>
    <row r="9" spans="1:7" ht="25.5" x14ac:dyDescent="0.25">
      <c r="A9" s="15"/>
      <c r="B9" s="16">
        <v>211</v>
      </c>
      <c r="C9" s="17" t="s">
        <v>149</v>
      </c>
      <c r="D9" s="18">
        <v>0.6</v>
      </c>
      <c r="E9" s="19">
        <v>0.6</v>
      </c>
      <c r="F9" s="19">
        <v>0.22498026257380843</v>
      </c>
      <c r="G9" s="20">
        <f t="shared" si="0"/>
        <v>0.37496710428968072</v>
      </c>
    </row>
    <row r="10" spans="1:7" x14ac:dyDescent="0.25">
      <c r="A10" s="27" t="s">
        <v>200</v>
      </c>
      <c r="B10" s="28"/>
      <c r="C10" s="29"/>
      <c r="D10" s="30">
        <f ca="1">SUM(D11:OFFSET(D9,(MATCH("GOBIERNOS LOCALES",$A$8:$A$50,0)-MATCH("GOBIERNOS REGIONALES",$A$8:$A$50,0)),0))</f>
        <v>1.3436E-2</v>
      </c>
      <c r="E10" s="31">
        <f ca="1">SUM(E11:OFFSET(E9,(MATCH("GOBIERNOS LOCALES",$A$8:$A$50,0)-MATCH("GOBIERNOS REGIONALES",$A$8:$A$50,0)),0))</f>
        <v>4.2883999999999999E-2</v>
      </c>
      <c r="F10" s="31">
        <f ca="1">SUM(F11:OFFSET(F9,(MATCH("GOBIERNOS LOCALES",$A$8:$A$50,0)-MATCH("GOBIERNOS REGIONALES",$A$8:$A$50,0)),0))</f>
        <v>1.9845999893732369E-2</v>
      </c>
      <c r="G10" s="32">
        <f t="shared" ca="1" si="0"/>
        <v>0.46278331997323874</v>
      </c>
    </row>
    <row r="11" spans="1:7" x14ac:dyDescent="0.25">
      <c r="A11" s="15"/>
      <c r="B11" s="16">
        <v>457</v>
      </c>
      <c r="C11" s="17" t="s">
        <v>218</v>
      </c>
      <c r="D11" s="18">
        <v>1.3436E-2</v>
      </c>
      <c r="E11" s="19">
        <v>4.2883999999999999E-2</v>
      </c>
      <c r="F11" s="19">
        <v>1.9845999893732369E-2</v>
      </c>
      <c r="G11" s="20">
        <f t="shared" si="0"/>
        <v>0.46278331997323874</v>
      </c>
    </row>
    <row r="12" spans="1:7" ht="15.75" thickBot="1" x14ac:dyDescent="0.3">
      <c r="A12" s="33" t="s">
        <v>227</v>
      </c>
      <c r="B12" s="34"/>
      <c r="C12" s="35"/>
      <c r="D12" s="36">
        <v>0.43938499999999997</v>
      </c>
      <c r="E12" s="37">
        <v>5.1224189999999989</v>
      </c>
      <c r="F12" s="37">
        <v>4.1846197163686156</v>
      </c>
      <c r="G12" s="38">
        <f t="shared" si="0"/>
        <v>0.81692257434790405</v>
      </c>
    </row>
    <row r="13" spans="1:7" x14ac:dyDescent="0.25">
      <c r="D13" s="6"/>
      <c r="E13" s="6"/>
      <c r="F13" s="6"/>
      <c r="G13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/>
  <dimension ref="A1:L19"/>
  <sheetViews>
    <sheetView topLeftCell="A7" workbookViewId="0">
      <selection activeCell="B21" sqref="B2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60</v>
      </c>
      <c r="B1" s="40" t="s">
        <v>228</v>
      </c>
      <c r="C1" s="40" t="s">
        <v>32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1070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6.7568009999999994</v>
      </c>
      <c r="G6" s="13">
        <v>12.944426</v>
      </c>
      <c r="H6" s="13">
        <v>6.100884951018088</v>
      </c>
      <c r="I6" s="14">
        <v>0.47131367207924768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6.3174159999999997</v>
      </c>
      <c r="G7" s="31">
        <f ca="1">SUM(G8:OFFSET(G6,MATCH("PROYECTOS",$A$8:$A$50,0),0))</f>
        <v>7.8220070000000002</v>
      </c>
      <c r="H7" s="31">
        <f ca="1">SUM(H8:OFFSET(H6,MATCH("PROYECTOS",$A$8:$A$50,0),0))</f>
        <v>1.9162652346494724</v>
      </c>
      <c r="I7" s="32">
        <f ca="1">IFERROR(H7/G7,0)</f>
        <v>0.24498383019210701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2.9099999999999993</v>
      </c>
      <c r="G8" s="19">
        <v>2.9612779999999996</v>
      </c>
      <c r="H8" s="19">
        <v>0.7944157134697889</v>
      </c>
      <c r="I8" s="20">
        <f>IFERROR(H8/G8,0)</f>
        <v>0.26826786052163593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3000597</v>
      </c>
      <c r="C9" s="17" t="s">
        <v>1071</v>
      </c>
      <c r="D9" s="53">
        <v>59</v>
      </c>
      <c r="E9" s="17" t="s">
        <v>665</v>
      </c>
      <c r="F9" s="18">
        <v>2.9865560000000002</v>
      </c>
      <c r="G9" s="19">
        <v>3.8167840000000002</v>
      </c>
      <c r="H9" s="19">
        <v>0.88342937955167145</v>
      </c>
      <c r="I9" s="20">
        <f>IFERROR(H9/G9,0)</f>
        <v>0.23145909738451834</v>
      </c>
      <c r="J9" s="54"/>
      <c r="K9" s="19"/>
      <c r="L9" s="20" t="str">
        <f>IFERROR(K9/J9,".")</f>
        <v>.</v>
      </c>
    </row>
    <row r="10" spans="1:12" ht="38.25" x14ac:dyDescent="0.25">
      <c r="A10" s="15"/>
      <c r="B10" s="17">
        <v>3000598</v>
      </c>
      <c r="C10" s="17" t="s">
        <v>1072</v>
      </c>
      <c r="D10" s="53">
        <v>59</v>
      </c>
      <c r="E10" s="17" t="s">
        <v>665</v>
      </c>
      <c r="F10" s="18">
        <v>0.42086000000000001</v>
      </c>
      <c r="G10" s="19">
        <v>1.0439449999999999</v>
      </c>
      <c r="H10" s="19">
        <v>0.23842014162801206</v>
      </c>
      <c r="I10" s="20">
        <f>IFERROR(H10/G10,0)</f>
        <v>0.22838381488297954</v>
      </c>
      <c r="J10" s="54"/>
      <c r="K10" s="19"/>
      <c r="L10" s="20" t="str">
        <f>IFERROR(K10/J10,".")</f>
        <v>.</v>
      </c>
    </row>
    <row r="11" spans="1:12" ht="15.75" thickBot="1" x14ac:dyDescent="0.3">
      <c r="A11" s="33" t="s">
        <v>302</v>
      </c>
      <c r="B11" s="35"/>
      <c r="C11" s="35"/>
      <c r="D11" s="51"/>
      <c r="E11" s="35"/>
      <c r="F11" s="36">
        <f ca="1">OFFSET(F11,-MATCH("PROYECTOS",$A$8:$A$50,0)-1,0)-(OFFSET(F11,-MATCH("PROYECTOS",$A$8:$A$50,0),0))</f>
        <v>0.43938499999999969</v>
      </c>
      <c r="G11" s="37">
        <f ca="1">OFFSET(G11,-MATCH("PROYECTOS",$A$8:$A$50,0)-1,0)-(OFFSET(G11,-MATCH("PROYECTOS",$A$8:$A$50,0),0))</f>
        <v>5.1224189999999998</v>
      </c>
      <c r="H11" s="37">
        <f ca="1">OFFSET(H11,-MATCH("PROYECTOS",$A$8:$A$50,0)-1,0)-(OFFSET(H11,-MATCH("PROYECTOS",$A$8:$A$50,0),0))</f>
        <v>4.1846197163686156</v>
      </c>
      <c r="I11" s="38">
        <f ca="1">IFERROR(H11/G11,0)</f>
        <v>0.81692257434790394</v>
      </c>
      <c r="J11" s="52"/>
      <c r="K11" s="37"/>
      <c r="L11" s="38"/>
    </row>
    <row r="12" spans="1:12" ht="15.75" thickBot="1" x14ac:dyDescent="0.3"/>
    <row r="13" spans="1:12" ht="15.75" thickBot="1" x14ac:dyDescent="0.3">
      <c r="A13" s="108" t="s">
        <v>372</v>
      </c>
      <c r="B13" s="109"/>
      <c r="C13" s="109"/>
      <c r="D13" s="109"/>
      <c r="E13" s="109"/>
      <c r="F13" s="110"/>
    </row>
    <row r="14" spans="1:12" ht="15.75" thickBot="1" x14ac:dyDescent="0.3">
      <c r="A14" s="2" t="s">
        <v>1083</v>
      </c>
    </row>
    <row r="15" spans="1:12" ht="45" customHeight="1" x14ac:dyDescent="0.25">
      <c r="A15" s="100" t="s">
        <v>374</v>
      </c>
      <c r="B15" s="101"/>
      <c r="C15" s="101"/>
      <c r="D15" s="101"/>
      <c r="E15" s="101"/>
      <c r="F15" s="111" t="s">
        <v>375</v>
      </c>
    </row>
    <row r="16" spans="1:12" ht="15.75" thickBot="1" x14ac:dyDescent="0.3">
      <c r="A16" s="125"/>
      <c r="B16" s="126"/>
      <c r="C16" s="104"/>
      <c r="D16" s="104"/>
      <c r="E16" s="104"/>
      <c r="F16" s="112"/>
    </row>
    <row r="17" spans="1:6" ht="19.5" customHeight="1" x14ac:dyDescent="0.25">
      <c r="A17" s="15"/>
      <c r="B17" s="17">
        <v>3000001</v>
      </c>
      <c r="C17" s="123" t="s">
        <v>271</v>
      </c>
      <c r="D17" s="123"/>
      <c r="E17" s="123"/>
      <c r="F17" s="69">
        <v>0.26826786052163593</v>
      </c>
    </row>
    <row r="18" spans="1:6" ht="27" customHeight="1" x14ac:dyDescent="0.25">
      <c r="A18" s="15"/>
      <c r="B18" s="17">
        <v>3000597</v>
      </c>
      <c r="C18" s="119" t="s">
        <v>1071</v>
      </c>
      <c r="D18" s="119">
        <v>59</v>
      </c>
      <c r="E18" s="119" t="s">
        <v>665</v>
      </c>
      <c r="F18" s="69">
        <v>0.23145909738451834</v>
      </c>
    </row>
    <row r="19" spans="1:6" ht="30.75" customHeight="1" thickBot="1" x14ac:dyDescent="0.3">
      <c r="A19" s="21"/>
      <c r="B19" s="23">
        <v>3000598</v>
      </c>
      <c r="C19" s="140" t="s">
        <v>1072</v>
      </c>
      <c r="D19" s="140">
        <v>59</v>
      </c>
      <c r="E19" s="140" t="s">
        <v>665</v>
      </c>
      <c r="F19" s="70">
        <v>0.22838381488297954</v>
      </c>
    </row>
  </sheetData>
  <mergeCells count="18">
    <mergeCell ref="J3:L3"/>
    <mergeCell ref="I4:I5"/>
    <mergeCell ref="A13:F13"/>
    <mergeCell ref="A15:E16"/>
    <mergeCell ref="F15:F16"/>
    <mergeCell ref="L4:L5"/>
    <mergeCell ref="H4:H5"/>
    <mergeCell ref="A4:C5"/>
    <mergeCell ref="J4:J5"/>
    <mergeCell ref="F4:F5"/>
    <mergeCell ref="K4:K5"/>
    <mergeCell ref="G4:G5"/>
    <mergeCell ref="D4:E5"/>
    <mergeCell ref="C17:E17"/>
    <mergeCell ref="C18:E18"/>
    <mergeCell ref="C19:E19"/>
    <mergeCell ref="A3:E3"/>
    <mergeCell ref="F3:I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L35"/>
  <sheetViews>
    <sheetView topLeftCell="A24" workbookViewId="0">
      <selection activeCell="A33" sqref="A33:F3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2</v>
      </c>
      <c r="B1" s="40" t="s">
        <v>228</v>
      </c>
      <c r="C1" s="40" t="s">
        <v>9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378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1439.382564</v>
      </c>
      <c r="G6" s="13">
        <v>1864.1250450000005</v>
      </c>
      <c r="H6" s="13">
        <v>932.47122340450119</v>
      </c>
      <c r="I6" s="14">
        <v>0.5002192454339891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1260.0760139999998</v>
      </c>
      <c r="G7" s="31">
        <f ca="1">SUM(G8:OFFSET(G6,MATCH("PROYECTOS",$A$8:$A$50,0),0))</f>
        <v>1621.3214639999999</v>
      </c>
      <c r="H7" s="31">
        <f ca="1">SUM(H8:OFFSET(H6,MATCH("PROYECTOS",$A$8:$A$50,0),0))</f>
        <v>862.2425468512314</v>
      </c>
      <c r="I7" s="32">
        <f ca="1">IFERROR(H7/G7,0)</f>
        <v>0.5318146746321194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34.08062799999999</v>
      </c>
      <c r="G8" s="19">
        <v>50.712336999999984</v>
      </c>
      <c r="H8" s="19">
        <v>19.75673926838293</v>
      </c>
      <c r="I8" s="20">
        <f t="shared" ref="I8:I29" si="0">IFERROR(H8/G8,0)</f>
        <v>0.38958447662120038</v>
      </c>
      <c r="J8" s="54"/>
      <c r="K8" s="19"/>
      <c r="L8" s="20" t="str">
        <f>IFERROR(K8/J8,".")</f>
        <v>.</v>
      </c>
    </row>
    <row r="9" spans="1:12" ht="38.25" x14ac:dyDescent="0.25">
      <c r="A9" s="15"/>
      <c r="B9" s="17">
        <v>3000002</v>
      </c>
      <c r="C9" s="17" t="s">
        <v>379</v>
      </c>
      <c r="D9" s="53">
        <v>259</v>
      </c>
      <c r="E9" s="17" t="s">
        <v>292</v>
      </c>
      <c r="F9" s="18">
        <v>52.636309000000011</v>
      </c>
      <c r="G9" s="19">
        <v>33.885716000000002</v>
      </c>
      <c r="H9" s="19">
        <v>9.6500366532873159</v>
      </c>
      <c r="I9" s="20">
        <f t="shared" si="0"/>
        <v>0.28478184298325926</v>
      </c>
      <c r="J9" s="54"/>
      <c r="K9" s="19"/>
      <c r="L9" s="20" t="str">
        <f t="shared" ref="L9:L28" si="1">IFERROR(K9/J9,".")</f>
        <v>.</v>
      </c>
    </row>
    <row r="10" spans="1:12" ht="25.5" x14ac:dyDescent="0.25">
      <c r="A10" s="15"/>
      <c r="B10" s="17">
        <v>3000005</v>
      </c>
      <c r="C10" s="17" t="s">
        <v>380</v>
      </c>
      <c r="D10" s="53">
        <v>6</v>
      </c>
      <c r="E10" s="17" t="s">
        <v>399</v>
      </c>
      <c r="F10" s="18">
        <v>8.9077969999999969</v>
      </c>
      <c r="G10" s="19">
        <v>9.8197589999999995</v>
      </c>
      <c r="H10" s="19">
        <v>4.4900362336717308</v>
      </c>
      <c r="I10" s="20">
        <f t="shared" si="0"/>
        <v>0.45724505394396453</v>
      </c>
      <c r="J10" s="54"/>
      <c r="K10" s="19"/>
      <c r="L10" s="20" t="str">
        <f t="shared" si="1"/>
        <v>.</v>
      </c>
    </row>
    <row r="11" spans="1:12" ht="25.5" x14ac:dyDescent="0.25">
      <c r="A11" s="15"/>
      <c r="B11" s="17">
        <v>3033172</v>
      </c>
      <c r="C11" s="17" t="s">
        <v>381</v>
      </c>
      <c r="D11" s="53">
        <v>58</v>
      </c>
      <c r="E11" s="17" t="s">
        <v>400</v>
      </c>
      <c r="F11" s="18">
        <v>168.79179499999987</v>
      </c>
      <c r="G11" s="19">
        <v>260.47445900000002</v>
      </c>
      <c r="H11" s="19">
        <v>136.67078677155874</v>
      </c>
      <c r="I11" s="20">
        <f t="shared" si="0"/>
        <v>0.52469937857346205</v>
      </c>
      <c r="J11" s="54"/>
      <c r="K11" s="19"/>
      <c r="L11" s="20" t="str">
        <f t="shared" si="1"/>
        <v>.</v>
      </c>
    </row>
    <row r="12" spans="1:12" ht="38.25" x14ac:dyDescent="0.25">
      <c r="A12" s="15"/>
      <c r="B12" s="17">
        <v>3033288</v>
      </c>
      <c r="C12" s="17" t="s">
        <v>382</v>
      </c>
      <c r="D12" s="53">
        <v>215</v>
      </c>
      <c r="E12" s="17" t="s">
        <v>293</v>
      </c>
      <c r="F12" s="18">
        <v>6.264025000000002</v>
      </c>
      <c r="G12" s="19">
        <v>7.3247590000000029</v>
      </c>
      <c r="H12" s="19">
        <v>3.4142139950308774</v>
      </c>
      <c r="I12" s="20">
        <f t="shared" si="0"/>
        <v>0.46611963547618102</v>
      </c>
      <c r="J12" s="54"/>
      <c r="K12" s="19"/>
      <c r="L12" s="20" t="str">
        <f t="shared" si="1"/>
        <v>.</v>
      </c>
    </row>
    <row r="13" spans="1:12" ht="38.25" x14ac:dyDescent="0.25">
      <c r="A13" s="15"/>
      <c r="B13" s="17">
        <v>3033289</v>
      </c>
      <c r="C13" s="17" t="s">
        <v>383</v>
      </c>
      <c r="D13" s="53">
        <v>19</v>
      </c>
      <c r="E13" s="17" t="s">
        <v>294</v>
      </c>
      <c r="F13" s="18">
        <v>6.4307289999999977</v>
      </c>
      <c r="G13" s="19">
        <v>8.448890000000004</v>
      </c>
      <c r="H13" s="19">
        <v>3.8316235790501452</v>
      </c>
      <c r="I13" s="20">
        <f t="shared" si="0"/>
        <v>0.45350615039965525</v>
      </c>
      <c r="J13" s="54"/>
      <c r="K13" s="19"/>
      <c r="L13" s="20" t="str">
        <f t="shared" si="1"/>
        <v>.</v>
      </c>
    </row>
    <row r="14" spans="1:12" ht="38.25" x14ac:dyDescent="0.25">
      <c r="A14" s="15"/>
      <c r="B14" s="17">
        <v>3033290</v>
      </c>
      <c r="C14" s="17" t="s">
        <v>384</v>
      </c>
      <c r="D14" s="53">
        <v>236</v>
      </c>
      <c r="E14" s="17" t="s">
        <v>295</v>
      </c>
      <c r="F14" s="18">
        <v>5.8096459999999999</v>
      </c>
      <c r="G14" s="19">
        <v>7.0401449999999972</v>
      </c>
      <c r="H14" s="19">
        <v>3.5783404091162083</v>
      </c>
      <c r="I14" s="20">
        <f t="shared" si="0"/>
        <v>0.50827652116770461</v>
      </c>
      <c r="J14" s="54"/>
      <c r="K14" s="19"/>
      <c r="L14" s="20" t="str">
        <f t="shared" si="1"/>
        <v>.</v>
      </c>
    </row>
    <row r="15" spans="1:12" ht="25.5" x14ac:dyDescent="0.25">
      <c r="A15" s="15"/>
      <c r="B15" s="17">
        <v>3033291</v>
      </c>
      <c r="C15" s="17" t="s">
        <v>385</v>
      </c>
      <c r="D15" s="53">
        <v>206</v>
      </c>
      <c r="E15" s="17" t="s">
        <v>401</v>
      </c>
      <c r="F15" s="18">
        <v>49.541751000000041</v>
      </c>
      <c r="G15" s="19">
        <v>54.614773999999976</v>
      </c>
      <c r="H15" s="19">
        <v>25.183259457331211</v>
      </c>
      <c r="I15" s="20">
        <f t="shared" si="0"/>
        <v>0.46110708903292763</v>
      </c>
      <c r="J15" s="54"/>
      <c r="K15" s="19"/>
      <c r="L15" s="20" t="str">
        <f t="shared" si="1"/>
        <v>.</v>
      </c>
    </row>
    <row r="16" spans="1:12" ht="38.25" x14ac:dyDescent="0.25">
      <c r="A16" s="15"/>
      <c r="B16" s="17">
        <v>3033292</v>
      </c>
      <c r="C16" s="17" t="s">
        <v>386</v>
      </c>
      <c r="D16" s="53">
        <v>6</v>
      </c>
      <c r="E16" s="17" t="s">
        <v>399</v>
      </c>
      <c r="F16" s="18">
        <v>18.160463000000007</v>
      </c>
      <c r="G16" s="19">
        <v>19.024030000000003</v>
      </c>
      <c r="H16" s="19">
        <v>9.0736680040352482</v>
      </c>
      <c r="I16" s="20">
        <f t="shared" si="0"/>
        <v>0.47695824722917524</v>
      </c>
      <c r="J16" s="54"/>
      <c r="K16" s="19"/>
      <c r="L16" s="20" t="str">
        <f t="shared" si="1"/>
        <v>.</v>
      </c>
    </row>
    <row r="17" spans="1:12" ht="25.5" x14ac:dyDescent="0.25">
      <c r="A17" s="15"/>
      <c r="B17" s="17">
        <v>3033294</v>
      </c>
      <c r="C17" s="17" t="s">
        <v>387</v>
      </c>
      <c r="D17" s="53">
        <v>207</v>
      </c>
      <c r="E17" s="17" t="s">
        <v>402</v>
      </c>
      <c r="F17" s="18">
        <v>100.51057800000004</v>
      </c>
      <c r="G17" s="19">
        <v>142.33458100000007</v>
      </c>
      <c r="H17" s="19">
        <v>73.688096793255568</v>
      </c>
      <c r="I17" s="20">
        <f t="shared" si="0"/>
        <v>0.51771042761038888</v>
      </c>
      <c r="J17" s="54"/>
      <c r="K17" s="19"/>
      <c r="L17" s="20" t="str">
        <f t="shared" si="1"/>
        <v>.</v>
      </c>
    </row>
    <row r="18" spans="1:12" x14ac:dyDescent="0.25">
      <c r="A18" s="15"/>
      <c r="B18" s="17">
        <v>3033295</v>
      </c>
      <c r="C18" s="17" t="s">
        <v>388</v>
      </c>
      <c r="D18" s="53">
        <v>208</v>
      </c>
      <c r="E18" s="17" t="s">
        <v>403</v>
      </c>
      <c r="F18" s="18">
        <v>231.33986299999989</v>
      </c>
      <c r="G18" s="19">
        <v>279.35437200000001</v>
      </c>
      <c r="H18" s="19">
        <v>167.52344909291375</v>
      </c>
      <c r="I18" s="20">
        <f t="shared" si="0"/>
        <v>0.59968078499560318</v>
      </c>
      <c r="J18" s="54"/>
      <c r="K18" s="19"/>
      <c r="L18" s="20" t="str">
        <f t="shared" si="1"/>
        <v>.</v>
      </c>
    </row>
    <row r="19" spans="1:12" ht="25.5" x14ac:dyDescent="0.25">
      <c r="A19" s="15"/>
      <c r="B19" s="17">
        <v>3033296</v>
      </c>
      <c r="C19" s="17" t="s">
        <v>389</v>
      </c>
      <c r="D19" s="53">
        <v>209</v>
      </c>
      <c r="E19" s="17" t="s">
        <v>404</v>
      </c>
      <c r="F19" s="18">
        <v>54.335140999999972</v>
      </c>
      <c r="G19" s="19">
        <v>65.813743999999986</v>
      </c>
      <c r="H19" s="19">
        <v>31.938882056411341</v>
      </c>
      <c r="I19" s="20">
        <f t="shared" si="0"/>
        <v>0.48529197877591262</v>
      </c>
      <c r="J19" s="54"/>
      <c r="K19" s="19"/>
      <c r="L19" s="20" t="str">
        <f t="shared" si="1"/>
        <v>.</v>
      </c>
    </row>
    <row r="20" spans="1:12" ht="25.5" x14ac:dyDescent="0.25">
      <c r="A20" s="15"/>
      <c r="B20" s="17">
        <v>3033297</v>
      </c>
      <c r="C20" s="17" t="s">
        <v>390</v>
      </c>
      <c r="D20" s="53">
        <v>210</v>
      </c>
      <c r="E20" s="17" t="s">
        <v>405</v>
      </c>
      <c r="F20" s="18">
        <v>151.32609199999999</v>
      </c>
      <c r="G20" s="19">
        <v>197.03491600000012</v>
      </c>
      <c r="H20" s="19">
        <v>117.60820432018281</v>
      </c>
      <c r="I20" s="20">
        <f t="shared" si="0"/>
        <v>0.59689016905096526</v>
      </c>
      <c r="J20" s="54"/>
      <c r="K20" s="19"/>
      <c r="L20" s="20" t="str">
        <f t="shared" si="1"/>
        <v>.</v>
      </c>
    </row>
    <row r="21" spans="1:12" ht="25.5" x14ac:dyDescent="0.25">
      <c r="A21" s="15"/>
      <c r="B21" s="17">
        <v>3033298</v>
      </c>
      <c r="C21" s="17" t="s">
        <v>391</v>
      </c>
      <c r="D21" s="53">
        <v>211</v>
      </c>
      <c r="E21" s="17" t="s">
        <v>406</v>
      </c>
      <c r="F21" s="18">
        <v>43.833263000000017</v>
      </c>
      <c r="G21" s="19">
        <v>55.341715999999998</v>
      </c>
      <c r="H21" s="19">
        <v>31.032002072196228</v>
      </c>
      <c r="I21" s="20">
        <f t="shared" si="0"/>
        <v>0.56073436667912913</v>
      </c>
      <c r="J21" s="54"/>
      <c r="K21" s="19"/>
      <c r="L21" s="20" t="str">
        <f t="shared" si="1"/>
        <v>.</v>
      </c>
    </row>
    <row r="22" spans="1:12" ht="25.5" x14ac:dyDescent="0.25">
      <c r="A22" s="15"/>
      <c r="B22" s="17">
        <v>3033299</v>
      </c>
      <c r="C22" s="17" t="s">
        <v>392</v>
      </c>
      <c r="D22" s="53">
        <v>212</v>
      </c>
      <c r="E22" s="17" t="s">
        <v>407</v>
      </c>
      <c r="F22" s="18">
        <v>34.574847999999989</v>
      </c>
      <c r="G22" s="19">
        <v>38.512835999999993</v>
      </c>
      <c r="H22" s="19">
        <v>20.104020332172162</v>
      </c>
      <c r="I22" s="20">
        <f t="shared" si="0"/>
        <v>0.52200830736464499</v>
      </c>
      <c r="J22" s="54"/>
      <c r="K22" s="19"/>
      <c r="L22" s="20" t="str">
        <f t="shared" si="1"/>
        <v>.</v>
      </c>
    </row>
    <row r="23" spans="1:12" ht="25.5" x14ac:dyDescent="0.25">
      <c r="A23" s="15"/>
      <c r="B23" s="17">
        <v>3033300</v>
      </c>
      <c r="C23" s="17" t="s">
        <v>393</v>
      </c>
      <c r="D23" s="53">
        <v>212</v>
      </c>
      <c r="E23" s="17" t="s">
        <v>407</v>
      </c>
      <c r="F23" s="18">
        <v>23.141861999999996</v>
      </c>
      <c r="G23" s="19">
        <v>31.091437999999997</v>
      </c>
      <c r="H23" s="19">
        <v>15.603618090466284</v>
      </c>
      <c r="I23" s="20">
        <f t="shared" si="0"/>
        <v>0.50186221976822964</v>
      </c>
      <c r="J23" s="54"/>
      <c r="K23" s="19"/>
      <c r="L23" s="20" t="str">
        <f t="shared" si="1"/>
        <v>.</v>
      </c>
    </row>
    <row r="24" spans="1:12" ht="38.25" x14ac:dyDescent="0.25">
      <c r="A24" s="15"/>
      <c r="B24" s="17">
        <v>3033304</v>
      </c>
      <c r="C24" s="17" t="s">
        <v>394</v>
      </c>
      <c r="D24" s="53">
        <v>214</v>
      </c>
      <c r="E24" s="17" t="s">
        <v>408</v>
      </c>
      <c r="F24" s="18">
        <v>27.798908000000004</v>
      </c>
      <c r="G24" s="19">
        <v>34.691465999999998</v>
      </c>
      <c r="H24" s="19">
        <v>17.576187574676723</v>
      </c>
      <c r="I24" s="20">
        <f t="shared" si="0"/>
        <v>0.50664297596062169</v>
      </c>
      <c r="J24" s="54"/>
      <c r="K24" s="19"/>
      <c r="L24" s="20" t="str">
        <f t="shared" si="1"/>
        <v>.</v>
      </c>
    </row>
    <row r="25" spans="1:12" ht="25.5" x14ac:dyDescent="0.25">
      <c r="A25" s="15"/>
      <c r="B25" s="17">
        <v>3033305</v>
      </c>
      <c r="C25" s="17" t="s">
        <v>395</v>
      </c>
      <c r="D25" s="53">
        <v>239</v>
      </c>
      <c r="E25" s="17" t="s">
        <v>409</v>
      </c>
      <c r="F25" s="18">
        <v>93.048976000000039</v>
      </c>
      <c r="G25" s="19">
        <v>120.24640799999999</v>
      </c>
      <c r="H25" s="19">
        <v>67.197383664341373</v>
      </c>
      <c r="I25" s="20">
        <f t="shared" si="0"/>
        <v>0.55883069425526111</v>
      </c>
      <c r="J25" s="54"/>
      <c r="K25" s="19"/>
      <c r="L25" s="20" t="str">
        <f t="shared" si="1"/>
        <v>.</v>
      </c>
    </row>
    <row r="26" spans="1:12" ht="25.5" x14ac:dyDescent="0.25">
      <c r="A26" s="15"/>
      <c r="B26" s="17">
        <v>3033306</v>
      </c>
      <c r="C26" s="17" t="s">
        <v>396</v>
      </c>
      <c r="D26" s="53">
        <v>212</v>
      </c>
      <c r="E26" s="17" t="s">
        <v>407</v>
      </c>
      <c r="F26" s="18">
        <v>85.919356000000036</v>
      </c>
      <c r="G26" s="19">
        <v>125.02942399999992</v>
      </c>
      <c r="H26" s="19">
        <v>63.938611225697798</v>
      </c>
      <c r="I26" s="20">
        <f t="shared" si="0"/>
        <v>0.51138851304072108</v>
      </c>
      <c r="J26" s="54"/>
      <c r="K26" s="19"/>
      <c r="L26" s="20" t="str">
        <f t="shared" si="1"/>
        <v>.</v>
      </c>
    </row>
    <row r="27" spans="1:12" ht="51" x14ac:dyDescent="0.25">
      <c r="A27" s="15"/>
      <c r="B27" s="17">
        <v>3033307</v>
      </c>
      <c r="C27" s="17" t="s">
        <v>397</v>
      </c>
      <c r="D27" s="53">
        <v>212</v>
      </c>
      <c r="E27" s="17" t="s">
        <v>407</v>
      </c>
      <c r="F27" s="18">
        <v>52.225132999999992</v>
      </c>
      <c r="G27" s="19">
        <v>68.40236400000002</v>
      </c>
      <c r="H27" s="19">
        <v>35.105774489367917</v>
      </c>
      <c r="I27" s="20">
        <f t="shared" si="0"/>
        <v>0.51322457933424503</v>
      </c>
      <c r="J27" s="54"/>
      <c r="K27" s="19"/>
      <c r="L27" s="20" t="str">
        <f t="shared" si="1"/>
        <v>.</v>
      </c>
    </row>
    <row r="28" spans="1:12" ht="38.25" x14ac:dyDescent="0.25">
      <c r="A28" s="15"/>
      <c r="B28" s="17">
        <v>3033412</v>
      </c>
      <c r="C28" s="17" t="s">
        <v>398</v>
      </c>
      <c r="D28" s="53">
        <v>56</v>
      </c>
      <c r="E28" s="17" t="s">
        <v>296</v>
      </c>
      <c r="F28" s="18">
        <v>11.398851000000002</v>
      </c>
      <c r="G28" s="19">
        <v>12.123329999999999</v>
      </c>
      <c r="H28" s="19">
        <v>5.2776127680849321</v>
      </c>
      <c r="I28" s="20">
        <f t="shared" si="0"/>
        <v>0.43532699085852916</v>
      </c>
      <c r="J28" s="54"/>
      <c r="K28" s="19"/>
      <c r="L28" s="20" t="str">
        <f t="shared" si="1"/>
        <v>.</v>
      </c>
    </row>
    <row r="29" spans="1:12" ht="15.75" thickBot="1" x14ac:dyDescent="0.3">
      <c r="A29" s="33" t="s">
        <v>302</v>
      </c>
      <c r="B29" s="35"/>
      <c r="C29" s="35"/>
      <c r="D29" s="51"/>
      <c r="E29" s="35"/>
      <c r="F29" s="36">
        <f ca="1">OFFSET(F29,-MATCH("PROYECTOS",$A$8:$A$50,0)-1,0)-(OFFSET(F29,-MATCH("PROYECTOS",$A$8:$A$50,0),0))</f>
        <v>179.30655000000024</v>
      </c>
      <c r="G29" s="37">
        <f ca="1">OFFSET(G29,-MATCH("PROYECTOS",$A$8:$A$50,0)-1,0)-(OFFSET(G29,-MATCH("PROYECTOS",$A$8:$A$50,0),0))</f>
        <v>242.80358100000058</v>
      </c>
      <c r="H29" s="37">
        <f ca="1">OFFSET(H29,-MATCH("PROYECTOS",$A$8:$A$50,0)-1,0)-(OFFSET(H29,-MATCH("PROYECTOS",$A$8:$A$50,0),0))</f>
        <v>70.228676553269793</v>
      </c>
      <c r="I29" s="38">
        <f t="shared" ca="1" si="0"/>
        <v>0.28924069514967171</v>
      </c>
      <c r="J29" s="52"/>
      <c r="K29" s="37"/>
      <c r="L29" s="38"/>
    </row>
    <row r="30" spans="1:12" ht="15.75" thickBot="1" x14ac:dyDescent="0.3"/>
    <row r="31" spans="1:12" ht="15.75" thickBot="1" x14ac:dyDescent="0.3">
      <c r="A31" s="108" t="s">
        <v>372</v>
      </c>
      <c r="B31" s="109"/>
      <c r="C31" s="109"/>
      <c r="D31" s="109"/>
      <c r="E31" s="109"/>
      <c r="F31" s="110"/>
    </row>
    <row r="32" spans="1:12" ht="15.75" thickBot="1" x14ac:dyDescent="0.3">
      <c r="A32" s="2" t="s">
        <v>432</v>
      </c>
    </row>
    <row r="33" spans="1:6" ht="45" customHeight="1" x14ac:dyDescent="0.25">
      <c r="A33" s="100" t="s">
        <v>374</v>
      </c>
      <c r="B33" s="101"/>
      <c r="C33" s="101"/>
      <c r="D33" s="101"/>
      <c r="E33" s="101"/>
      <c r="F33" s="111" t="s">
        <v>375</v>
      </c>
    </row>
    <row r="34" spans="1:6" ht="15.75" thickBot="1" x14ac:dyDescent="0.3">
      <c r="A34" s="103"/>
      <c r="B34" s="104"/>
      <c r="C34" s="104"/>
      <c r="D34" s="104"/>
      <c r="E34" s="104"/>
      <c r="F34" s="137"/>
    </row>
    <row r="35" spans="1:6" ht="29.25" customHeight="1" thickBot="1" x14ac:dyDescent="0.3">
      <c r="A35" s="66"/>
      <c r="B35" s="67">
        <v>3000002</v>
      </c>
      <c r="C35" s="135" t="s">
        <v>379</v>
      </c>
      <c r="D35" s="135"/>
      <c r="E35" s="136"/>
      <c r="F35" s="68">
        <v>0.28478184298325926</v>
      </c>
    </row>
  </sheetData>
  <mergeCells count="16">
    <mergeCell ref="C35:E35"/>
    <mergeCell ref="A33:E34"/>
    <mergeCell ref="F33:F34"/>
    <mergeCell ref="L4:L5"/>
    <mergeCell ref="H4:H5"/>
    <mergeCell ref="A4:C5"/>
    <mergeCell ref="J4:J5"/>
    <mergeCell ref="F4:F5"/>
    <mergeCell ref="K4:K5"/>
    <mergeCell ref="G4:G5"/>
    <mergeCell ref="D4:E5"/>
    <mergeCell ref="A3:E3"/>
    <mergeCell ref="F3:I3"/>
    <mergeCell ref="J3:L3"/>
    <mergeCell ref="I4:I5"/>
    <mergeCell ref="A31:F31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/>
  <dimension ref="A1:N16"/>
  <sheetViews>
    <sheetView workbookViewId="0">
      <selection activeCell="A2" sqref="A2:N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60</v>
      </c>
      <c r="B1" s="40" t="s">
        <v>228</v>
      </c>
      <c r="C1" s="40" t="s">
        <v>32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1073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6.7568009999999994</v>
      </c>
      <c r="I6" s="13">
        <v>12.944426</v>
      </c>
      <c r="J6" s="13">
        <v>6.100884951018088</v>
      </c>
      <c r="K6" s="14">
        <v>0.47131367207924768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 ca="1">SUM(H8:OFFSET(H6,MATCH("PROYECTOS",$A$8:$A$35,0),0))</f>
        <v>6.3174159999999997</v>
      </c>
      <c r="I7" s="31">
        <f ca="1">SUM(I8:OFFSET(I6,MATCH("PROYECTOS",$A$8:$A$35,0),0))</f>
        <v>7.822007000000001</v>
      </c>
      <c r="J7" s="31">
        <f ca="1">SUM(J8:OFFSET(J6,MATCH("PROYECTOS",$A$8:$A$35,0),0))</f>
        <v>1.9162652346494724</v>
      </c>
      <c r="K7" s="32">
        <f ca="1">IFERROR(J7/I7,0)</f>
        <v>0.24498383019210698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2.9099999999999993</v>
      </c>
      <c r="I8" s="19">
        <v>2.9612779999999996</v>
      </c>
      <c r="J8" s="19">
        <v>0.7944157134697889</v>
      </c>
      <c r="K8" s="20">
        <f t="shared" ref="K8:K16" si="0">IFERROR(J8/I8,0)</f>
        <v>0.26826786052163593</v>
      </c>
      <c r="L8" s="54">
        <v>0</v>
      </c>
      <c r="M8" s="19">
        <v>0</v>
      </c>
      <c r="N8" s="20" t="str">
        <f>IFERROR(M8/L8,".")</f>
        <v>.</v>
      </c>
    </row>
    <row r="9" spans="1:14" ht="25.5" x14ac:dyDescent="0.25">
      <c r="A9" s="15"/>
      <c r="B9" s="17">
        <v>5005053</v>
      </c>
      <c r="C9" s="79" t="s">
        <v>1074</v>
      </c>
      <c r="D9" s="17">
        <v>3000597</v>
      </c>
      <c r="E9" s="17" t="s">
        <v>1071</v>
      </c>
      <c r="F9" s="53">
        <v>59</v>
      </c>
      <c r="G9" s="17" t="s">
        <v>665</v>
      </c>
      <c r="H9" s="18">
        <v>2.3008359999999999</v>
      </c>
      <c r="I9" s="19">
        <v>1.330284</v>
      </c>
      <c r="J9" s="19">
        <v>0.57226088608149439</v>
      </c>
      <c r="K9" s="20">
        <f t="shared" si="0"/>
        <v>0.43017948504341508</v>
      </c>
      <c r="L9" s="54">
        <v>38</v>
      </c>
      <c r="M9" s="19">
        <v>0</v>
      </c>
      <c r="N9" s="20">
        <f t="shared" ref="N9:N15" si="1">IFERROR(M9/L9,".")</f>
        <v>0</v>
      </c>
    </row>
    <row r="10" spans="1:14" ht="25.5" x14ac:dyDescent="0.25">
      <c r="A10" s="15"/>
      <c r="B10" s="17">
        <v>5005054</v>
      </c>
      <c r="C10" s="79" t="s">
        <v>1075</v>
      </c>
      <c r="D10" s="17">
        <v>3000597</v>
      </c>
      <c r="E10" s="17" t="s">
        <v>1071</v>
      </c>
      <c r="F10" s="53">
        <v>59</v>
      </c>
      <c r="G10" s="17" t="s">
        <v>665</v>
      </c>
      <c r="H10" s="18">
        <v>0.35199999999999998</v>
      </c>
      <c r="I10" s="19">
        <v>0.35199999999999998</v>
      </c>
      <c r="J10" s="19">
        <v>0</v>
      </c>
      <c r="K10" s="20">
        <f t="shared" si="0"/>
        <v>0</v>
      </c>
      <c r="L10" s="54">
        <v>0</v>
      </c>
      <c r="M10" s="19">
        <v>0</v>
      </c>
      <c r="N10" s="20" t="str">
        <f t="shared" si="1"/>
        <v>.</v>
      </c>
    </row>
    <row r="11" spans="1:14" ht="25.5" x14ac:dyDescent="0.25">
      <c r="A11" s="15"/>
      <c r="B11" s="17">
        <v>5005055</v>
      </c>
      <c r="C11" s="79" t="s">
        <v>1076</v>
      </c>
      <c r="D11" s="17">
        <v>3000597</v>
      </c>
      <c r="E11" s="17" t="s">
        <v>1071</v>
      </c>
      <c r="F11" s="53">
        <v>46</v>
      </c>
      <c r="G11" s="17" t="s">
        <v>856</v>
      </c>
      <c r="H11" s="18">
        <v>4.1251999999999997E-2</v>
      </c>
      <c r="I11" s="19">
        <v>1.8420320000000001</v>
      </c>
      <c r="J11" s="19">
        <v>0.31116849347017705</v>
      </c>
      <c r="K11" s="20">
        <f t="shared" si="0"/>
        <v>0.1689267577708623</v>
      </c>
      <c r="L11" s="54">
        <v>0</v>
      </c>
      <c r="M11" s="19">
        <v>0</v>
      </c>
      <c r="N11" s="20" t="str">
        <f t="shared" si="1"/>
        <v>.</v>
      </c>
    </row>
    <row r="12" spans="1:14" ht="38.25" x14ac:dyDescent="0.25">
      <c r="A12" s="15"/>
      <c r="B12" s="17">
        <v>5005056</v>
      </c>
      <c r="C12" s="79" t="s">
        <v>1077</v>
      </c>
      <c r="D12" s="17">
        <v>3000597</v>
      </c>
      <c r="E12" s="17" t="s">
        <v>1071</v>
      </c>
      <c r="F12" s="53">
        <v>59</v>
      </c>
      <c r="G12" s="17" t="s">
        <v>665</v>
      </c>
      <c r="H12" s="18">
        <v>0.29246800000000006</v>
      </c>
      <c r="I12" s="19">
        <v>0.29246800000000006</v>
      </c>
      <c r="J12" s="19">
        <v>0</v>
      </c>
      <c r="K12" s="20">
        <f t="shared" si="0"/>
        <v>0</v>
      </c>
      <c r="L12" s="54">
        <v>0</v>
      </c>
      <c r="M12" s="19">
        <v>0</v>
      </c>
      <c r="N12" s="20" t="str">
        <f t="shared" si="1"/>
        <v>.</v>
      </c>
    </row>
    <row r="13" spans="1:14" ht="38.25" x14ac:dyDescent="0.25">
      <c r="A13" s="15"/>
      <c r="B13" s="17">
        <v>5005057</v>
      </c>
      <c r="C13" s="79" t="s">
        <v>1078</v>
      </c>
      <c r="D13" s="17">
        <v>3000598</v>
      </c>
      <c r="E13" s="17" t="s">
        <v>1072</v>
      </c>
      <c r="F13" s="53">
        <v>59</v>
      </c>
      <c r="G13" s="17" t="s">
        <v>665</v>
      </c>
      <c r="H13" s="18">
        <v>0.14036000000000001</v>
      </c>
      <c r="I13" s="19">
        <v>0.76344500000000004</v>
      </c>
      <c r="J13" s="19">
        <v>0.23842014162801206</v>
      </c>
      <c r="K13" s="20">
        <f t="shared" si="0"/>
        <v>0.312295111799818</v>
      </c>
      <c r="L13" s="54">
        <v>0</v>
      </c>
      <c r="M13" s="19">
        <v>0</v>
      </c>
      <c r="N13" s="20" t="str">
        <f t="shared" si="1"/>
        <v>.</v>
      </c>
    </row>
    <row r="14" spans="1:14" ht="51" x14ac:dyDescent="0.25">
      <c r="A14" s="15"/>
      <c r="B14" s="17">
        <v>5005058</v>
      </c>
      <c r="C14" s="79" t="s">
        <v>1079</v>
      </c>
      <c r="D14" s="17">
        <v>3000598</v>
      </c>
      <c r="E14" s="17" t="s">
        <v>1072</v>
      </c>
      <c r="F14" s="53">
        <v>36</v>
      </c>
      <c r="G14" s="17" t="s">
        <v>645</v>
      </c>
      <c r="H14" s="18">
        <v>4.3999999999999997E-2</v>
      </c>
      <c r="I14" s="19">
        <v>4.3999999999999997E-2</v>
      </c>
      <c r="J14" s="19">
        <v>0</v>
      </c>
      <c r="K14" s="20">
        <f t="shared" si="0"/>
        <v>0</v>
      </c>
      <c r="L14" s="54">
        <v>0</v>
      </c>
      <c r="M14" s="19">
        <v>0</v>
      </c>
      <c r="N14" s="20" t="str">
        <f t="shared" si="1"/>
        <v>.</v>
      </c>
    </row>
    <row r="15" spans="1:14" ht="38.25" x14ac:dyDescent="0.25">
      <c r="A15" s="15"/>
      <c r="B15" s="17">
        <v>5005059</v>
      </c>
      <c r="C15" s="79" t="s">
        <v>1080</v>
      </c>
      <c r="D15" s="17">
        <v>3000598</v>
      </c>
      <c r="E15" s="17" t="s">
        <v>1072</v>
      </c>
      <c r="F15" s="53">
        <v>487</v>
      </c>
      <c r="G15" s="17" t="s">
        <v>1081</v>
      </c>
      <c r="H15" s="18">
        <v>0.23649999999999999</v>
      </c>
      <c r="I15" s="19">
        <v>0.23649999999999999</v>
      </c>
      <c r="J15" s="19">
        <v>0</v>
      </c>
      <c r="K15" s="20">
        <f t="shared" si="0"/>
        <v>0</v>
      </c>
      <c r="L15" s="54">
        <v>0</v>
      </c>
      <c r="M15" s="19">
        <v>0</v>
      </c>
      <c r="N15" s="20" t="str">
        <f t="shared" si="1"/>
        <v>.</v>
      </c>
    </row>
    <row r="16" spans="1:14" ht="15.75" thickBot="1" x14ac:dyDescent="0.3">
      <c r="A16" s="33" t="s">
        <v>302</v>
      </c>
      <c r="B16" s="35"/>
      <c r="C16" s="35"/>
      <c r="D16" s="57"/>
      <c r="E16" s="35"/>
      <c r="F16" s="51"/>
      <c r="G16" s="35"/>
      <c r="H16" s="36">
        <f ca="1">OFFSET(H16,-MATCH("PROYECTOS",$A$8:$A$35,0)-1,0)-(OFFSET(H16,-MATCH("PROYECTOS",$A$8:$A$35,0),0))</f>
        <v>0.43938499999999969</v>
      </c>
      <c r="I16" s="37">
        <f ca="1">OFFSET(I16,-MATCH("PROYECTOS",$A$8:$A$35,0)-1,0)-(OFFSET(I16,-MATCH("PROYECTOS",$A$8:$A$35,0),0))</f>
        <v>5.1224189999999989</v>
      </c>
      <c r="J16" s="37">
        <f ca="1">OFFSET(J16,-MATCH("PROYECTOS",$A$8:$A$35,0)-1,0)-(OFFSET(J16,-MATCH("PROYECTOS",$A$8:$A$35,0),0))</f>
        <v>4.1846197163686156</v>
      </c>
      <c r="K16" s="38">
        <f t="shared" ca="1" si="0"/>
        <v>0.81692257434790405</v>
      </c>
      <c r="L16" s="52"/>
      <c r="M16" s="37"/>
      <c r="N16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1"/>
  <dimension ref="A1:K100"/>
  <sheetViews>
    <sheetView workbookViewId="0">
      <selection activeCell="A2" sqref="A2:K31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61</v>
      </c>
      <c r="B1" s="41" t="s">
        <v>228</v>
      </c>
      <c r="C1" s="40" t="s">
        <v>33</v>
      </c>
      <c r="D1" s="40"/>
      <c r="E1" s="40"/>
      <c r="F1" s="40"/>
      <c r="G1" s="40"/>
    </row>
    <row r="2" spans="1:11" ht="15.75" thickBot="1" x14ac:dyDescent="0.3">
      <c r="A2" s="2" t="s">
        <v>1084</v>
      </c>
      <c r="I2" s="1" t="s">
        <v>1342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8533.6599669999996</v>
      </c>
      <c r="E6" s="13">
        <f ca="1">SUM(E7:OFFSET(E7,50,0))</f>
        <v>10074.571979999997</v>
      </c>
      <c r="F6" s="13">
        <f ca="1">SUM(F7:OFFSET(F7,50,0))</f>
        <v>3481.1708396129625</v>
      </c>
      <c r="G6" s="14">
        <f ca="1">IFERROR(F6/E6,0)</f>
        <v>0.34554032136787249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392.9476350000001</v>
      </c>
      <c r="E7" s="19">
        <v>355.89023200000025</v>
      </c>
      <c r="F7" s="19">
        <v>156.00097395270041</v>
      </c>
      <c r="G7" s="20">
        <f t="shared" ref="G7:G31" si="0">IFERROR(F7/E7,0)</f>
        <v>0.43834013953128192</v>
      </c>
      <c r="I7" t="s">
        <v>252</v>
      </c>
      <c r="J7" s="6">
        <v>185.80906813828187</v>
      </c>
      <c r="K7" s="65">
        <v>0.56727037328526153</v>
      </c>
    </row>
    <row r="8" spans="1:11" x14ac:dyDescent="0.25">
      <c r="A8" s="15"/>
      <c r="B8" s="44">
        <v>2</v>
      </c>
      <c r="C8" s="17" t="s">
        <v>241</v>
      </c>
      <c r="D8" s="18">
        <v>213.27397000000008</v>
      </c>
      <c r="E8" s="19">
        <v>246.7919090000002</v>
      </c>
      <c r="F8" s="19">
        <v>69.722870106823393</v>
      </c>
      <c r="G8" s="20">
        <f t="shared" si="0"/>
        <v>0.2825168393459096</v>
      </c>
      <c r="I8" t="s">
        <v>247</v>
      </c>
      <c r="J8" s="6">
        <v>496.79071506831315</v>
      </c>
      <c r="K8" s="65">
        <v>0.45311045819288576</v>
      </c>
    </row>
    <row r="9" spans="1:11" x14ac:dyDescent="0.25">
      <c r="A9" s="15"/>
      <c r="B9" s="44">
        <v>3</v>
      </c>
      <c r="C9" s="17" t="s">
        <v>242</v>
      </c>
      <c r="D9" s="18">
        <v>202.23443300000002</v>
      </c>
      <c r="E9" s="19">
        <v>284.57682199999994</v>
      </c>
      <c r="F9" s="19">
        <v>83.568923432540032</v>
      </c>
      <c r="G9" s="20">
        <f t="shared" si="0"/>
        <v>0.29366032990747243</v>
      </c>
      <c r="I9" t="s">
        <v>256</v>
      </c>
      <c r="J9" s="6">
        <v>132.95619968467327</v>
      </c>
      <c r="K9" s="65">
        <v>0.44903572625311167</v>
      </c>
    </row>
    <row r="10" spans="1:11" x14ac:dyDescent="0.25">
      <c r="A10" s="15"/>
      <c r="B10" s="44">
        <v>4</v>
      </c>
      <c r="C10" s="17" t="s">
        <v>243</v>
      </c>
      <c r="D10" s="18">
        <v>608.60581599999955</v>
      </c>
      <c r="E10" s="19">
        <v>569.99860000000024</v>
      </c>
      <c r="F10" s="19">
        <v>212.11863004352358</v>
      </c>
      <c r="G10" s="20">
        <f t="shared" si="0"/>
        <v>0.37213886147005182</v>
      </c>
      <c r="I10" t="s">
        <v>248</v>
      </c>
      <c r="J10" s="6">
        <v>185.74127560602574</v>
      </c>
      <c r="K10" s="65">
        <v>0.43997622904877681</v>
      </c>
    </row>
    <row r="11" spans="1:11" x14ac:dyDescent="0.25">
      <c r="A11" s="15"/>
      <c r="B11" s="44">
        <v>5</v>
      </c>
      <c r="C11" s="17" t="s">
        <v>244</v>
      </c>
      <c r="D11" s="18">
        <v>468.24198100000001</v>
      </c>
      <c r="E11" s="19">
        <v>555.74788699999954</v>
      </c>
      <c r="F11" s="19">
        <v>219.84275620223343</v>
      </c>
      <c r="G11" s="20">
        <f t="shared" si="0"/>
        <v>0.39558001270859283</v>
      </c>
      <c r="I11" t="s">
        <v>240</v>
      </c>
      <c r="J11" s="6">
        <v>156.00097395270041</v>
      </c>
      <c r="K11" s="65">
        <v>0.43834013953128192</v>
      </c>
    </row>
    <row r="12" spans="1:11" x14ac:dyDescent="0.25">
      <c r="A12" s="15"/>
      <c r="B12" s="44">
        <v>6</v>
      </c>
      <c r="C12" s="17" t="s">
        <v>245</v>
      </c>
      <c r="D12" s="18">
        <v>897.44205600000032</v>
      </c>
      <c r="E12" s="19">
        <v>624.41674299999977</v>
      </c>
      <c r="F12" s="19">
        <v>227.53302304975841</v>
      </c>
      <c r="G12" s="20">
        <f t="shared" si="0"/>
        <v>0.36439289240800915</v>
      </c>
      <c r="I12" t="s">
        <v>244</v>
      </c>
      <c r="J12" s="6">
        <v>219.84275620223343</v>
      </c>
      <c r="K12" s="65">
        <v>0.39558001270859283</v>
      </c>
    </row>
    <row r="13" spans="1:11" x14ac:dyDescent="0.25">
      <c r="A13" s="15"/>
      <c r="B13" s="44">
        <v>7</v>
      </c>
      <c r="C13" s="17" t="s">
        <v>246</v>
      </c>
      <c r="D13" s="18">
        <v>117.763204</v>
      </c>
      <c r="E13" s="19">
        <v>38.987276999999999</v>
      </c>
      <c r="F13" s="19">
        <v>13.530465942742012</v>
      </c>
      <c r="G13" s="20">
        <f t="shared" si="0"/>
        <v>0.34704824198781598</v>
      </c>
      <c r="I13" t="s">
        <v>243</v>
      </c>
      <c r="J13" s="6">
        <v>212.11863004352358</v>
      </c>
      <c r="K13" s="65">
        <v>0.37213886147005182</v>
      </c>
    </row>
    <row r="14" spans="1:11" x14ac:dyDescent="0.25">
      <c r="A14" s="15"/>
      <c r="B14" s="44">
        <v>8</v>
      </c>
      <c r="C14" s="17" t="s">
        <v>247</v>
      </c>
      <c r="D14" s="18">
        <v>844.81578899999965</v>
      </c>
      <c r="E14" s="19">
        <v>1096.4009019999999</v>
      </c>
      <c r="F14" s="19">
        <v>496.79071506831315</v>
      </c>
      <c r="G14" s="20">
        <f t="shared" si="0"/>
        <v>0.45311045819288576</v>
      </c>
      <c r="I14" t="s">
        <v>245</v>
      </c>
      <c r="J14" s="6">
        <v>227.53302304975841</v>
      </c>
      <c r="K14" s="65">
        <v>0.36439289240800915</v>
      </c>
    </row>
    <row r="15" spans="1:11" x14ac:dyDescent="0.25">
      <c r="A15" s="15"/>
      <c r="B15" s="44">
        <v>9</v>
      </c>
      <c r="C15" s="17" t="s">
        <v>248</v>
      </c>
      <c r="D15" s="18">
        <v>360.33294599999988</v>
      </c>
      <c r="E15" s="19">
        <v>422.16206999999997</v>
      </c>
      <c r="F15" s="19">
        <v>185.74127560602574</v>
      </c>
      <c r="G15" s="20">
        <f t="shared" si="0"/>
        <v>0.43997622904877681</v>
      </c>
      <c r="I15" t="s">
        <v>254</v>
      </c>
      <c r="J15" s="6">
        <v>497.92955567613126</v>
      </c>
      <c r="K15" s="65">
        <v>0.34910671340018634</v>
      </c>
    </row>
    <row r="16" spans="1:11" x14ac:dyDescent="0.25">
      <c r="A16" s="15"/>
      <c r="B16" s="44">
        <v>10</v>
      </c>
      <c r="C16" s="17" t="s">
        <v>249</v>
      </c>
      <c r="D16" s="18">
        <v>200.71596600000015</v>
      </c>
      <c r="E16" s="19">
        <v>350.32847799999956</v>
      </c>
      <c r="F16" s="19">
        <v>115.51156187778906</v>
      </c>
      <c r="G16" s="20">
        <f t="shared" si="0"/>
        <v>0.32972358552532294</v>
      </c>
      <c r="I16" t="s">
        <v>246</v>
      </c>
      <c r="J16" s="6">
        <v>13.530465942742012</v>
      </c>
      <c r="K16" s="65">
        <v>0.34704824198781598</v>
      </c>
    </row>
    <row r="17" spans="1:11" x14ac:dyDescent="0.25">
      <c r="A17" s="15"/>
      <c r="B17" s="44">
        <v>11</v>
      </c>
      <c r="C17" s="17" t="s">
        <v>250</v>
      </c>
      <c r="D17" s="18">
        <v>62.982686999999999</v>
      </c>
      <c r="E17" s="19">
        <v>87.072357000000039</v>
      </c>
      <c r="F17" s="19">
        <v>22.255732214845921</v>
      </c>
      <c r="G17" s="20">
        <f t="shared" si="0"/>
        <v>0.25560043372715763</v>
      </c>
      <c r="I17" t="s">
        <v>249</v>
      </c>
      <c r="J17" s="6">
        <v>115.51156187778906</v>
      </c>
      <c r="K17" s="65">
        <v>0.32972358552532294</v>
      </c>
    </row>
    <row r="18" spans="1:11" x14ac:dyDescent="0.25">
      <c r="A18" s="15"/>
      <c r="B18" s="44">
        <v>12</v>
      </c>
      <c r="C18" s="17" t="s">
        <v>251</v>
      </c>
      <c r="D18" s="18">
        <v>363.16075500000005</v>
      </c>
      <c r="E18" s="19">
        <v>387.94873700000028</v>
      </c>
      <c r="F18" s="19">
        <v>116.32571939254314</v>
      </c>
      <c r="G18" s="20">
        <f t="shared" si="0"/>
        <v>0.29984817141586173</v>
      </c>
      <c r="I18" t="s">
        <v>260</v>
      </c>
      <c r="J18" s="6">
        <v>264.78218527497847</v>
      </c>
      <c r="K18" s="65">
        <v>0.31979363438883546</v>
      </c>
    </row>
    <row r="19" spans="1:11" x14ac:dyDescent="0.25">
      <c r="A19" s="15"/>
      <c r="B19" s="44">
        <v>13</v>
      </c>
      <c r="C19" s="17" t="s">
        <v>252</v>
      </c>
      <c r="D19" s="18">
        <v>330.26508499999989</v>
      </c>
      <c r="E19" s="19">
        <v>327.54939599999989</v>
      </c>
      <c r="F19" s="19">
        <v>185.80906813828187</v>
      </c>
      <c r="G19" s="20">
        <f t="shared" si="0"/>
        <v>0.56727037328526153</v>
      </c>
      <c r="I19" t="s">
        <v>251</v>
      </c>
      <c r="J19" s="6">
        <v>116.32571939254314</v>
      </c>
      <c r="K19" s="65">
        <v>0.29984817141586173</v>
      </c>
    </row>
    <row r="20" spans="1:11" x14ac:dyDescent="0.25">
      <c r="A20" s="15"/>
      <c r="B20" s="44">
        <v>14</v>
      </c>
      <c r="C20" s="17" t="s">
        <v>253</v>
      </c>
      <c r="D20" s="18">
        <v>132.63741099999996</v>
      </c>
      <c r="E20" s="19">
        <v>154.91184600000005</v>
      </c>
      <c r="F20" s="19">
        <v>24.028799845553294</v>
      </c>
      <c r="G20" s="20">
        <f t="shared" si="0"/>
        <v>0.15511273324800021</v>
      </c>
      <c r="I20" t="s">
        <v>242</v>
      </c>
      <c r="J20" s="6">
        <v>83.568923432540032</v>
      </c>
      <c r="K20" s="65">
        <v>0.29366032990747243</v>
      </c>
    </row>
    <row r="21" spans="1:11" x14ac:dyDescent="0.25">
      <c r="A21" s="15"/>
      <c r="B21" s="44">
        <v>15</v>
      </c>
      <c r="C21" s="17" t="s">
        <v>254</v>
      </c>
      <c r="D21" s="18">
        <v>1064.8689159999994</v>
      </c>
      <c r="E21" s="19">
        <v>1426.2961339999986</v>
      </c>
      <c r="F21" s="19">
        <v>497.92955567613126</v>
      </c>
      <c r="G21" s="20">
        <f t="shared" si="0"/>
        <v>0.34910671340018634</v>
      </c>
      <c r="I21" t="s">
        <v>241</v>
      </c>
      <c r="J21" s="6">
        <v>69.722870106823393</v>
      </c>
      <c r="K21" s="65">
        <v>0.2825168393459096</v>
      </c>
    </row>
    <row r="22" spans="1:11" x14ac:dyDescent="0.25">
      <c r="A22" s="15"/>
      <c r="B22" s="44">
        <v>16</v>
      </c>
      <c r="C22" s="17" t="s">
        <v>255</v>
      </c>
      <c r="D22" s="18">
        <v>90.818895000000012</v>
      </c>
      <c r="E22" s="19">
        <v>156.89437199999992</v>
      </c>
      <c r="F22" s="19">
        <v>41.960537366359858</v>
      </c>
      <c r="G22" s="20">
        <f t="shared" si="0"/>
        <v>0.26744450314865265</v>
      </c>
      <c r="I22" t="s">
        <v>259</v>
      </c>
      <c r="J22" s="6">
        <v>144.49707856225723</v>
      </c>
      <c r="K22" s="65">
        <v>0.27412337260454311</v>
      </c>
    </row>
    <row r="23" spans="1:11" x14ac:dyDescent="0.25">
      <c r="A23" s="15"/>
      <c r="B23" s="44">
        <v>17</v>
      </c>
      <c r="C23" s="17" t="s">
        <v>256</v>
      </c>
      <c r="D23" s="18">
        <v>224.37277000000006</v>
      </c>
      <c r="E23" s="19">
        <v>296.09269799999998</v>
      </c>
      <c r="F23" s="19">
        <v>132.95619968467327</v>
      </c>
      <c r="G23" s="20">
        <f t="shared" si="0"/>
        <v>0.44903572625311167</v>
      </c>
      <c r="I23" t="s">
        <v>255</v>
      </c>
      <c r="J23" s="6">
        <v>41.960537366359858</v>
      </c>
      <c r="K23" s="65">
        <v>0.26744450314865265</v>
      </c>
    </row>
    <row r="24" spans="1:11" x14ac:dyDescent="0.25">
      <c r="A24" s="15"/>
      <c r="B24" s="44">
        <v>18</v>
      </c>
      <c r="C24" s="17" t="s">
        <v>257</v>
      </c>
      <c r="D24" s="18">
        <v>31.299949000000002</v>
      </c>
      <c r="E24" s="19">
        <v>63.373390000000029</v>
      </c>
      <c r="F24" s="19">
        <v>7.6723729540090062</v>
      </c>
      <c r="G24" s="20">
        <f t="shared" si="0"/>
        <v>0.12106615969271965</v>
      </c>
      <c r="I24" t="s">
        <v>250</v>
      </c>
      <c r="J24" s="6">
        <v>22.255732214845921</v>
      </c>
      <c r="K24" s="65">
        <v>0.25560043372715763</v>
      </c>
    </row>
    <row r="25" spans="1:11" x14ac:dyDescent="0.25">
      <c r="A25" s="15"/>
      <c r="B25" s="44">
        <v>19</v>
      </c>
      <c r="C25" s="17" t="s">
        <v>258</v>
      </c>
      <c r="D25" s="18">
        <v>76.141454999999979</v>
      </c>
      <c r="E25" s="19">
        <v>161.80685599999995</v>
      </c>
      <c r="F25" s="19">
        <v>26.430152317229386</v>
      </c>
      <c r="G25" s="20">
        <f t="shared" si="0"/>
        <v>0.16334383456056642</v>
      </c>
      <c r="I25" t="s">
        <v>263</v>
      </c>
      <c r="J25" s="6">
        <v>21.266973055870039</v>
      </c>
      <c r="K25" s="65">
        <v>0.24968995418764153</v>
      </c>
    </row>
    <row r="26" spans="1:11" x14ac:dyDescent="0.25">
      <c r="A26" s="15"/>
      <c r="B26" s="44">
        <v>20</v>
      </c>
      <c r="C26" s="17" t="s">
        <v>259</v>
      </c>
      <c r="D26" s="18">
        <v>248.92877499999992</v>
      </c>
      <c r="E26" s="19">
        <v>527.12425500000006</v>
      </c>
      <c r="F26" s="19">
        <v>144.49707856225723</v>
      </c>
      <c r="G26" s="20">
        <f t="shared" si="0"/>
        <v>0.27412337260454311</v>
      </c>
      <c r="I26" t="s">
        <v>261</v>
      </c>
      <c r="J26" s="6">
        <v>137.36942245851242</v>
      </c>
      <c r="K26" s="65">
        <v>0.21864758057247732</v>
      </c>
    </row>
    <row r="27" spans="1:11" x14ac:dyDescent="0.25">
      <c r="A27" s="15"/>
      <c r="B27" s="44">
        <v>21</v>
      </c>
      <c r="C27" s="17" t="s">
        <v>260</v>
      </c>
      <c r="D27" s="18">
        <v>920.25146899999959</v>
      </c>
      <c r="E27" s="19">
        <v>827.97828599999946</v>
      </c>
      <c r="F27" s="19">
        <v>264.78218527497847</v>
      </c>
      <c r="G27" s="20">
        <f t="shared" si="0"/>
        <v>0.31979363438883546</v>
      </c>
      <c r="I27" t="s">
        <v>264</v>
      </c>
      <c r="J27" s="6">
        <v>58.932587258190324</v>
      </c>
      <c r="K27" s="65">
        <v>0.21814960677766709</v>
      </c>
    </row>
    <row r="28" spans="1:11" x14ac:dyDescent="0.25">
      <c r="A28" s="15"/>
      <c r="B28" s="44">
        <v>22</v>
      </c>
      <c r="C28" s="17" t="s">
        <v>261</v>
      </c>
      <c r="D28" s="18">
        <v>244.40264800000003</v>
      </c>
      <c r="E28" s="19">
        <v>628.2686600000003</v>
      </c>
      <c r="F28" s="19">
        <v>137.36942245851242</v>
      </c>
      <c r="G28" s="20">
        <f t="shared" si="0"/>
        <v>0.21864758057247732</v>
      </c>
      <c r="I28" t="s">
        <v>258</v>
      </c>
      <c r="J28" s="6">
        <v>26.430152317229386</v>
      </c>
      <c r="K28" s="65">
        <v>0.16334383456056642</v>
      </c>
    </row>
    <row r="29" spans="1:11" x14ac:dyDescent="0.25">
      <c r="A29" s="15"/>
      <c r="B29" s="44">
        <v>23</v>
      </c>
      <c r="C29" s="17" t="s">
        <v>262</v>
      </c>
      <c r="D29" s="18">
        <v>85.581299000000001</v>
      </c>
      <c r="E29" s="19">
        <v>128.63297500000002</v>
      </c>
      <c r="F29" s="19">
        <v>18.593260131077841</v>
      </c>
      <c r="G29" s="20">
        <f t="shared" si="0"/>
        <v>0.14454505255031097</v>
      </c>
      <c r="I29" t="s">
        <v>253</v>
      </c>
      <c r="J29" s="6">
        <v>24.028799845553294</v>
      </c>
      <c r="K29" s="65">
        <v>0.15511273324800021</v>
      </c>
    </row>
    <row r="30" spans="1:11" x14ac:dyDescent="0.25">
      <c r="A30" s="15"/>
      <c r="B30" s="44">
        <v>24</v>
      </c>
      <c r="C30" s="17" t="s">
        <v>263</v>
      </c>
      <c r="D30" s="18">
        <v>67.111422000000005</v>
      </c>
      <c r="E30" s="19">
        <v>85.173523000000031</v>
      </c>
      <c r="F30" s="19">
        <v>21.266973055870039</v>
      </c>
      <c r="G30" s="20">
        <f t="shared" si="0"/>
        <v>0.24968995418764153</v>
      </c>
      <c r="I30" t="s">
        <v>262</v>
      </c>
      <c r="J30" s="6">
        <v>18.593260131077841</v>
      </c>
      <c r="K30" s="65">
        <v>0.14454505255031097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284.46263499999998</v>
      </c>
      <c r="E31" s="25">
        <v>270.14757499999996</v>
      </c>
      <c r="F31" s="25">
        <v>58.932587258190324</v>
      </c>
      <c r="G31" s="26">
        <f t="shared" si="0"/>
        <v>0.21814960677766709</v>
      </c>
      <c r="I31" t="s">
        <v>257</v>
      </c>
      <c r="J31" s="6">
        <v>7.6723729540090062</v>
      </c>
      <c r="K31" s="65">
        <v>0.12106615969271965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/>
  <dimension ref="A1:G37"/>
  <sheetViews>
    <sheetView workbookViewId="0">
      <selection activeCell="A2" sqref="A2:G36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61</v>
      </c>
      <c r="B1" s="46" t="s">
        <v>228</v>
      </c>
      <c r="C1" s="40" t="s">
        <v>33</v>
      </c>
      <c r="D1" s="40"/>
      <c r="E1" s="40"/>
      <c r="F1" s="40"/>
      <c r="G1" s="40"/>
    </row>
    <row r="2" spans="1:7" ht="15.75" thickBot="1" x14ac:dyDescent="0.3">
      <c r="A2" s="2" t="s">
        <v>1085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8533.6599669999996</v>
      </c>
      <c r="E6" s="13">
        <v>10074.571979999997</v>
      </c>
      <c r="F6" s="13">
        <v>3481.1708396129625</v>
      </c>
      <c r="G6" s="14">
        <v>0.34554032136787249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6566.805371999998</v>
      </c>
      <c r="E7" s="31">
        <f ca="1">SUM(E8:OFFSET(E6,MATCH("GOBIERNOS REGIONALES",$A$8:$A$50,0),0))</f>
        <v>7452.2733709999902</v>
      </c>
      <c r="F7" s="31">
        <f ca="1">SUM(F8:OFFSET(F6,MATCH("GOBIERNOS REGIONALES",$A$8:$A$50,0),0))</f>
        <v>2794.9100429455675</v>
      </c>
      <c r="G7" s="32">
        <f ca="1">IFERROR(F7/E7,0)</f>
        <v>0.37504126644384356</v>
      </c>
    </row>
    <row r="8" spans="1:7" ht="25.5" x14ac:dyDescent="0.25">
      <c r="A8" s="15"/>
      <c r="B8" s="16">
        <v>36</v>
      </c>
      <c r="C8" s="17" t="s">
        <v>118</v>
      </c>
      <c r="D8" s="18">
        <v>6492.4721289999979</v>
      </c>
      <c r="E8" s="19">
        <v>7371.6860569999899</v>
      </c>
      <c r="F8" s="19">
        <v>2774.3099639341135</v>
      </c>
      <c r="G8" s="20">
        <f t="shared" ref="G8:G36" si="0">IFERROR(F8/E8,0)</f>
        <v>0.3763467329566606</v>
      </c>
    </row>
    <row r="9" spans="1:7" ht="38.25" x14ac:dyDescent="0.25">
      <c r="A9" s="15"/>
      <c r="B9" s="16">
        <v>202</v>
      </c>
      <c r="C9" s="17" t="s">
        <v>148</v>
      </c>
      <c r="D9" s="18">
        <v>74.333242999999996</v>
      </c>
      <c r="E9" s="19">
        <v>80.587313999999992</v>
      </c>
      <c r="F9" s="19">
        <v>20.600079011454</v>
      </c>
      <c r="G9" s="20">
        <f t="shared" si="0"/>
        <v>0.25562434071762213</v>
      </c>
    </row>
    <row r="10" spans="1:7" x14ac:dyDescent="0.25">
      <c r="A10" s="27" t="s">
        <v>200</v>
      </c>
      <c r="B10" s="28"/>
      <c r="C10" s="29"/>
      <c r="D10" s="30">
        <f ca="1">SUM(D11:OFFSET(D9,(MATCH("GOBIERNOS LOCALES",$A$8:$A$50,0)-MATCH("GOBIERNOS REGIONALES",$A$8:$A$50,0)),0))</f>
        <v>915.02964900000006</v>
      </c>
      <c r="E10" s="31">
        <f ca="1">SUM(E11:OFFSET(E9,(MATCH("GOBIERNOS LOCALES",$A$8:$A$50,0)-MATCH("GOBIERNOS REGIONALES",$A$8:$A$50,0)),0))</f>
        <v>1265.5225280000002</v>
      </c>
      <c r="F10" s="31">
        <f ca="1">SUM(F11:OFFSET(F9,(MATCH("GOBIERNOS LOCALES",$A$8:$A$50,0)-MATCH("GOBIERNOS REGIONALES",$A$8:$A$50,0)),0))</f>
        <v>369.5867560503184</v>
      </c>
      <c r="G10" s="32">
        <f t="shared" ca="1" si="0"/>
        <v>0.29204281067552701</v>
      </c>
    </row>
    <row r="11" spans="1:7" x14ac:dyDescent="0.25">
      <c r="A11" s="15"/>
      <c r="B11" s="16">
        <v>440</v>
      </c>
      <c r="C11" s="17" t="s">
        <v>201</v>
      </c>
      <c r="D11" s="18">
        <v>25.666318000000008</v>
      </c>
      <c r="E11" s="19">
        <v>50.569708999999996</v>
      </c>
      <c r="F11" s="19">
        <v>15.448764400520304</v>
      </c>
      <c r="G11" s="20">
        <f t="shared" si="0"/>
        <v>0.30549442949177946</v>
      </c>
    </row>
    <row r="12" spans="1:7" x14ac:dyDescent="0.25">
      <c r="A12" s="15"/>
      <c r="B12" s="16">
        <v>441</v>
      </c>
      <c r="C12" s="17" t="s">
        <v>202</v>
      </c>
      <c r="D12" s="18">
        <v>7.0194640000000001</v>
      </c>
      <c r="E12" s="19">
        <v>19.843830999999994</v>
      </c>
      <c r="F12" s="19">
        <v>0.99665399023797363</v>
      </c>
      <c r="G12" s="20">
        <f t="shared" si="0"/>
        <v>5.0224877960207075E-2</v>
      </c>
    </row>
    <row r="13" spans="1:7" x14ac:dyDescent="0.25">
      <c r="A13" s="15"/>
      <c r="B13" s="16">
        <v>442</v>
      </c>
      <c r="C13" s="17" t="s">
        <v>203</v>
      </c>
      <c r="D13" s="18">
        <v>15.732501000000003</v>
      </c>
      <c r="E13" s="19">
        <v>33.388627999999997</v>
      </c>
      <c r="F13" s="19">
        <v>2.8800839295217884</v>
      </c>
      <c r="G13" s="20">
        <f t="shared" si="0"/>
        <v>8.6259427297275842E-2</v>
      </c>
    </row>
    <row r="14" spans="1:7" x14ac:dyDescent="0.25">
      <c r="A14" s="15"/>
      <c r="B14" s="16">
        <v>443</v>
      </c>
      <c r="C14" s="17" t="s">
        <v>204</v>
      </c>
      <c r="D14" s="18">
        <v>121.10658899999997</v>
      </c>
      <c r="E14" s="19">
        <v>93.752488000000042</v>
      </c>
      <c r="F14" s="19">
        <v>33.361235906368165</v>
      </c>
      <c r="G14" s="20">
        <f t="shared" si="0"/>
        <v>0.35584373938287539</v>
      </c>
    </row>
    <row r="15" spans="1:7" x14ac:dyDescent="0.25">
      <c r="A15" s="15"/>
      <c r="B15" s="16">
        <v>444</v>
      </c>
      <c r="C15" s="17" t="s">
        <v>205</v>
      </c>
      <c r="D15" s="18">
        <v>34.659817000000004</v>
      </c>
      <c r="E15" s="19">
        <v>32.632456000000005</v>
      </c>
      <c r="F15" s="19">
        <v>15.78280830926451</v>
      </c>
      <c r="G15" s="20">
        <f t="shared" si="0"/>
        <v>0.48365370688815174</v>
      </c>
    </row>
    <row r="16" spans="1:7" x14ac:dyDescent="0.25">
      <c r="A16" s="15"/>
      <c r="B16" s="16">
        <v>445</v>
      </c>
      <c r="C16" s="17" t="s">
        <v>206</v>
      </c>
      <c r="D16" s="18">
        <v>12.557455999999997</v>
      </c>
      <c r="E16" s="19">
        <v>30.119180000000007</v>
      </c>
      <c r="F16" s="19">
        <v>6.6386415197921451</v>
      </c>
      <c r="G16" s="20">
        <f t="shared" si="0"/>
        <v>0.22041242556378174</v>
      </c>
    </row>
    <row r="17" spans="1:7" x14ac:dyDescent="0.25">
      <c r="A17" s="15"/>
      <c r="B17" s="16">
        <v>446</v>
      </c>
      <c r="C17" s="17" t="s">
        <v>207</v>
      </c>
      <c r="D17" s="18">
        <v>116.050763</v>
      </c>
      <c r="E17" s="19">
        <v>159.50226200000003</v>
      </c>
      <c r="F17" s="19">
        <v>53.832801045748056</v>
      </c>
      <c r="G17" s="20">
        <f t="shared" si="0"/>
        <v>0.33750493799108661</v>
      </c>
    </row>
    <row r="18" spans="1:7" x14ac:dyDescent="0.25">
      <c r="A18" s="15"/>
      <c r="B18" s="16">
        <v>447</v>
      </c>
      <c r="C18" s="17" t="s">
        <v>208</v>
      </c>
      <c r="D18" s="18">
        <v>30.230563000000007</v>
      </c>
      <c r="E18" s="19">
        <v>49.159540000000007</v>
      </c>
      <c r="F18" s="19">
        <v>19.865815740678954</v>
      </c>
      <c r="G18" s="20">
        <f t="shared" si="0"/>
        <v>0.40410906490742082</v>
      </c>
    </row>
    <row r="19" spans="1:7" x14ac:dyDescent="0.25">
      <c r="A19" s="15"/>
      <c r="B19" s="16">
        <v>448</v>
      </c>
      <c r="C19" s="17" t="s">
        <v>209</v>
      </c>
      <c r="D19" s="18">
        <v>19.31841</v>
      </c>
      <c r="E19" s="19">
        <v>53.543123999999999</v>
      </c>
      <c r="F19" s="19">
        <v>15.340672436683235</v>
      </c>
      <c r="G19" s="20">
        <f t="shared" si="0"/>
        <v>0.28651059726517331</v>
      </c>
    </row>
    <row r="20" spans="1:7" x14ac:dyDescent="0.25">
      <c r="A20" s="15"/>
      <c r="B20" s="16">
        <v>449</v>
      </c>
      <c r="C20" s="17" t="s">
        <v>210</v>
      </c>
      <c r="D20" s="18">
        <v>3.834225</v>
      </c>
      <c r="E20" s="19">
        <v>16.249321000000002</v>
      </c>
      <c r="F20" s="19">
        <v>3.003959788060456</v>
      </c>
      <c r="G20" s="20">
        <f t="shared" si="0"/>
        <v>0.18486678846829696</v>
      </c>
    </row>
    <row r="21" spans="1:7" x14ac:dyDescent="0.25">
      <c r="A21" s="15"/>
      <c r="B21" s="16">
        <v>450</v>
      </c>
      <c r="C21" s="17" t="s">
        <v>211</v>
      </c>
      <c r="D21" s="18">
        <v>18.304376999999999</v>
      </c>
      <c r="E21" s="19">
        <v>57.245090000000012</v>
      </c>
      <c r="F21" s="19">
        <v>10.799041448597563</v>
      </c>
      <c r="G21" s="20">
        <f t="shared" si="0"/>
        <v>0.18864572400178883</v>
      </c>
    </row>
    <row r="22" spans="1:7" x14ac:dyDescent="0.25">
      <c r="A22" s="15"/>
      <c r="B22" s="16">
        <v>451</v>
      </c>
      <c r="C22" s="17" t="s">
        <v>212</v>
      </c>
      <c r="D22" s="18">
        <v>38.921267999999998</v>
      </c>
      <c r="E22" s="19">
        <v>73.086845000000011</v>
      </c>
      <c r="F22" s="19">
        <v>7.9863153144906391</v>
      </c>
      <c r="G22" s="20">
        <f t="shared" si="0"/>
        <v>0.10927158388750585</v>
      </c>
    </row>
    <row r="23" spans="1:7" x14ac:dyDescent="0.25">
      <c r="A23" s="15"/>
      <c r="B23" s="16">
        <v>452</v>
      </c>
      <c r="C23" s="17" t="s">
        <v>213</v>
      </c>
      <c r="D23" s="18">
        <v>4.4454980000000006</v>
      </c>
      <c r="E23" s="19">
        <v>35.794965999999995</v>
      </c>
      <c r="F23" s="19">
        <v>7.6384227958442352</v>
      </c>
      <c r="G23" s="20">
        <f t="shared" si="0"/>
        <v>0.21339377151089448</v>
      </c>
    </row>
    <row r="24" spans="1:7" x14ac:dyDescent="0.25">
      <c r="A24" s="15"/>
      <c r="B24" s="16">
        <v>453</v>
      </c>
      <c r="C24" s="17" t="s">
        <v>214</v>
      </c>
      <c r="D24" s="18">
        <v>14.620633</v>
      </c>
      <c r="E24" s="19">
        <v>24.780485000000006</v>
      </c>
      <c r="F24" s="19">
        <v>11.743782428698978</v>
      </c>
      <c r="G24" s="20">
        <f t="shared" si="0"/>
        <v>0.47391253353995999</v>
      </c>
    </row>
    <row r="25" spans="1:7" x14ac:dyDescent="0.25">
      <c r="A25" s="15"/>
      <c r="B25" s="16">
        <v>454</v>
      </c>
      <c r="C25" s="17" t="s">
        <v>215</v>
      </c>
      <c r="D25" s="18">
        <v>9.9275739999999999</v>
      </c>
      <c r="E25" s="19">
        <v>26.155065</v>
      </c>
      <c r="F25" s="19">
        <v>3.3957681504161883</v>
      </c>
      <c r="G25" s="20">
        <f t="shared" si="0"/>
        <v>0.12983214342675839</v>
      </c>
    </row>
    <row r="26" spans="1:7" x14ac:dyDescent="0.25">
      <c r="A26" s="15"/>
      <c r="B26" s="16">
        <v>455</v>
      </c>
      <c r="C26" s="17" t="s">
        <v>216</v>
      </c>
      <c r="D26" s="18">
        <v>14.856515000000003</v>
      </c>
      <c r="E26" s="19">
        <v>36.369404000000003</v>
      </c>
      <c r="F26" s="19">
        <v>4.9770180753394015</v>
      </c>
      <c r="G26" s="20">
        <f t="shared" si="0"/>
        <v>0.1368462918814782</v>
      </c>
    </row>
    <row r="27" spans="1:7" x14ac:dyDescent="0.25">
      <c r="A27" s="15"/>
      <c r="B27" s="16">
        <v>456</v>
      </c>
      <c r="C27" s="17" t="s">
        <v>217</v>
      </c>
      <c r="D27" s="18">
        <v>32.44853100000001</v>
      </c>
      <c r="E27" s="19">
        <v>38.238347000000005</v>
      </c>
      <c r="F27" s="19">
        <v>7.8533504574079416</v>
      </c>
      <c r="G27" s="20">
        <f t="shared" si="0"/>
        <v>0.20537892125430895</v>
      </c>
    </row>
    <row r="28" spans="1:7" x14ac:dyDescent="0.25">
      <c r="A28" s="15"/>
      <c r="B28" s="16">
        <v>457</v>
      </c>
      <c r="C28" s="17" t="s">
        <v>218</v>
      </c>
      <c r="D28" s="18">
        <v>19.622557</v>
      </c>
      <c r="E28" s="19">
        <v>19.040014999999993</v>
      </c>
      <c r="F28" s="19">
        <v>5.3330370164476335</v>
      </c>
      <c r="G28" s="20">
        <f t="shared" si="0"/>
        <v>0.28009626129221199</v>
      </c>
    </row>
    <row r="29" spans="1:7" x14ac:dyDescent="0.25">
      <c r="A29" s="15"/>
      <c r="B29" s="16">
        <v>458</v>
      </c>
      <c r="C29" s="17" t="s">
        <v>219</v>
      </c>
      <c r="D29" s="18">
        <v>105.373735</v>
      </c>
      <c r="E29" s="19">
        <v>92.058266999999972</v>
      </c>
      <c r="F29" s="19">
        <v>11.592044334427555</v>
      </c>
      <c r="G29" s="20">
        <f t="shared" si="0"/>
        <v>0.12592073164300996</v>
      </c>
    </row>
    <row r="30" spans="1:7" x14ac:dyDescent="0.25">
      <c r="A30" s="15"/>
      <c r="B30" s="16">
        <v>459</v>
      </c>
      <c r="C30" s="17" t="s">
        <v>220</v>
      </c>
      <c r="D30" s="18">
        <v>85.039577999999992</v>
      </c>
      <c r="E30" s="19">
        <v>176.92867799999999</v>
      </c>
      <c r="F30" s="19">
        <v>66.454620535347203</v>
      </c>
      <c r="G30" s="20">
        <f t="shared" si="0"/>
        <v>0.3756011817108994</v>
      </c>
    </row>
    <row r="31" spans="1:7" x14ac:dyDescent="0.25">
      <c r="A31" s="15"/>
      <c r="B31" s="16">
        <v>460</v>
      </c>
      <c r="C31" s="17" t="s">
        <v>221</v>
      </c>
      <c r="D31" s="18">
        <v>14.977710000000002</v>
      </c>
      <c r="E31" s="19">
        <v>24.275159999999996</v>
      </c>
      <c r="F31" s="19">
        <v>8.1340359099194757</v>
      </c>
      <c r="G31" s="20">
        <f t="shared" si="0"/>
        <v>0.33507651071793049</v>
      </c>
    </row>
    <row r="32" spans="1:7" x14ac:dyDescent="0.25">
      <c r="A32" s="15"/>
      <c r="B32" s="16">
        <v>461</v>
      </c>
      <c r="C32" s="17" t="s">
        <v>222</v>
      </c>
      <c r="D32" s="18">
        <v>25.779995000000003</v>
      </c>
      <c r="E32" s="19">
        <v>42.605776999999996</v>
      </c>
      <c r="F32" s="19">
        <v>11.50423320781556</v>
      </c>
      <c r="G32" s="20">
        <f t="shared" si="0"/>
        <v>0.27001580578651485</v>
      </c>
    </row>
    <row r="33" spans="1:7" x14ac:dyDescent="0.25">
      <c r="A33" s="15"/>
      <c r="B33" s="16">
        <v>462</v>
      </c>
      <c r="C33" s="17" t="s">
        <v>223</v>
      </c>
      <c r="D33" s="18">
        <v>44.046073</v>
      </c>
      <c r="E33" s="19">
        <v>45.260630000000006</v>
      </c>
      <c r="F33" s="19">
        <v>32.072997606481294</v>
      </c>
      <c r="G33" s="20">
        <f t="shared" si="0"/>
        <v>0.70862905811256471</v>
      </c>
    </row>
    <row r="34" spans="1:7" x14ac:dyDescent="0.25">
      <c r="A34" s="15"/>
      <c r="B34" s="16">
        <v>463</v>
      </c>
      <c r="C34" s="17" t="s">
        <v>224</v>
      </c>
      <c r="D34" s="18">
        <v>10.427686000000001</v>
      </c>
      <c r="E34" s="19">
        <v>33.591446999999988</v>
      </c>
      <c r="F34" s="19">
        <v>12.498342725069961</v>
      </c>
      <c r="G34" s="20">
        <f t="shared" si="0"/>
        <v>0.37206919740819633</v>
      </c>
    </row>
    <row r="35" spans="1:7" x14ac:dyDescent="0.25">
      <c r="A35" s="15"/>
      <c r="B35" s="16">
        <v>464</v>
      </c>
      <c r="C35" s="17" t="s">
        <v>225</v>
      </c>
      <c r="D35" s="18">
        <v>90.061813000000015</v>
      </c>
      <c r="E35" s="19">
        <v>1.3318130000000001</v>
      </c>
      <c r="F35" s="19">
        <v>0.45230897713918239</v>
      </c>
      <c r="G35" s="20">
        <f t="shared" si="0"/>
        <v>0.33961898340020885</v>
      </c>
    </row>
    <row r="36" spans="1:7" ht="15.75" thickBot="1" x14ac:dyDescent="0.3">
      <c r="A36" s="33" t="s">
        <v>227</v>
      </c>
      <c r="B36" s="34"/>
      <c r="C36" s="35"/>
      <c r="D36" s="36">
        <v>1051.8249459999954</v>
      </c>
      <c r="E36" s="37">
        <v>1356.7760809999968</v>
      </c>
      <c r="F36" s="37">
        <v>316.6740406170764</v>
      </c>
      <c r="G36" s="38">
        <f t="shared" si="0"/>
        <v>0.23340184504408074</v>
      </c>
    </row>
    <row r="37" spans="1:7" x14ac:dyDescent="0.25">
      <c r="D37" s="6"/>
      <c r="E37" s="6"/>
      <c r="F37" s="6"/>
      <c r="G37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3"/>
  <dimension ref="A1:L35"/>
  <sheetViews>
    <sheetView topLeftCell="A22" workbookViewId="0">
      <selection activeCell="A24" sqref="A24:F3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61</v>
      </c>
      <c r="B1" s="40" t="s">
        <v>228</v>
      </c>
      <c r="C1" s="40" t="s">
        <v>33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1086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8533.6599669999996</v>
      </c>
      <c r="G6" s="13">
        <v>10074.571979999997</v>
      </c>
      <c r="H6" s="13">
        <v>3481.1708396129625</v>
      </c>
      <c r="I6" s="14">
        <v>0.34554032136787249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2300.0230639999995</v>
      </c>
      <c r="G7" s="31">
        <f ca="1">SUM(G8:OFFSET(G6,MATCH("PROYECTOS",$A$8:$A$50,0),0))</f>
        <v>2879.1702859999996</v>
      </c>
      <c r="H7" s="31">
        <f ca="1">SUM(H8:OFFSET(H6,MATCH("PROYECTOS",$A$8:$A$50,0),0))</f>
        <v>876.94694537911073</v>
      </c>
      <c r="I7" s="32">
        <f ca="1">IFERROR(H7/G7,0)</f>
        <v>0.30458321608946715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159.01878400000007</v>
      </c>
      <c r="G8" s="19">
        <v>177.59883000000008</v>
      </c>
      <c r="H8" s="19">
        <v>63.584269831285383</v>
      </c>
      <c r="I8" s="20">
        <f t="shared" ref="I8:I20" si="0">IFERROR(H8/G8,0)</f>
        <v>0.35802189592851119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3000131</v>
      </c>
      <c r="C9" s="17" t="s">
        <v>1087</v>
      </c>
      <c r="D9" s="53">
        <v>67</v>
      </c>
      <c r="E9" s="17" t="s">
        <v>1098</v>
      </c>
      <c r="F9" s="18">
        <v>1649.5931289999999</v>
      </c>
      <c r="G9" s="19">
        <v>1648.8339679999995</v>
      </c>
      <c r="H9" s="19">
        <v>595.79248779622208</v>
      </c>
      <c r="I9" s="20">
        <f t="shared" si="0"/>
        <v>0.36134171139069005</v>
      </c>
      <c r="J9" s="54"/>
      <c r="K9" s="19"/>
      <c r="L9" s="20" t="str">
        <f t="shared" ref="L9:L19" si="1">IFERROR(K9/J9,".")</f>
        <v>.</v>
      </c>
    </row>
    <row r="10" spans="1:12" ht="25.5" x14ac:dyDescent="0.25">
      <c r="A10" s="15"/>
      <c r="B10" s="17">
        <v>3000132</v>
      </c>
      <c r="C10" s="17" t="s">
        <v>1088</v>
      </c>
      <c r="D10" s="53">
        <v>67</v>
      </c>
      <c r="E10" s="17" t="s">
        <v>1098</v>
      </c>
      <c r="F10" s="18">
        <v>128.32744599999998</v>
      </c>
      <c r="G10" s="19">
        <v>480.94815800000026</v>
      </c>
      <c r="H10" s="19">
        <v>80.510081617359901</v>
      </c>
      <c r="I10" s="20">
        <f t="shared" si="0"/>
        <v>0.16739866922904373</v>
      </c>
      <c r="J10" s="54"/>
      <c r="K10" s="19"/>
      <c r="L10" s="20" t="str">
        <f t="shared" si="1"/>
        <v>.</v>
      </c>
    </row>
    <row r="11" spans="1:12" ht="25.5" x14ac:dyDescent="0.25">
      <c r="A11" s="15"/>
      <c r="B11" s="17">
        <v>3000133</v>
      </c>
      <c r="C11" s="17" t="s">
        <v>1089</v>
      </c>
      <c r="D11" s="53">
        <v>67</v>
      </c>
      <c r="E11" s="17" t="s">
        <v>1098</v>
      </c>
      <c r="F11" s="18">
        <v>173.65909200000004</v>
      </c>
      <c r="G11" s="19">
        <v>342.00853699999965</v>
      </c>
      <c r="H11" s="19">
        <v>57.427291362539563</v>
      </c>
      <c r="I11" s="20">
        <f t="shared" si="0"/>
        <v>0.16791186520159765</v>
      </c>
      <c r="J11" s="54"/>
      <c r="K11" s="19"/>
      <c r="L11" s="20" t="str">
        <f t="shared" si="1"/>
        <v>.</v>
      </c>
    </row>
    <row r="12" spans="1:12" ht="25.5" x14ac:dyDescent="0.25">
      <c r="A12" s="15"/>
      <c r="B12" s="17">
        <v>3000134</v>
      </c>
      <c r="C12" s="17" t="s">
        <v>1090</v>
      </c>
      <c r="D12" s="53">
        <v>67</v>
      </c>
      <c r="E12" s="17" t="s">
        <v>1098</v>
      </c>
      <c r="F12" s="18">
        <v>4.7273680000000002</v>
      </c>
      <c r="G12" s="19">
        <v>9.6553669999999983</v>
      </c>
      <c r="H12" s="19">
        <v>5.7810373361480742</v>
      </c>
      <c r="I12" s="20">
        <f t="shared" si="0"/>
        <v>0.59873822881596062</v>
      </c>
      <c r="J12" s="54"/>
      <c r="K12" s="19"/>
      <c r="L12" s="20" t="str">
        <f t="shared" si="1"/>
        <v>.</v>
      </c>
    </row>
    <row r="13" spans="1:12" ht="25.5" x14ac:dyDescent="0.25">
      <c r="A13" s="15"/>
      <c r="B13" s="17">
        <v>3000143</v>
      </c>
      <c r="C13" s="17" t="s">
        <v>1091</v>
      </c>
      <c r="D13" s="53">
        <v>88</v>
      </c>
      <c r="E13" s="17" t="s">
        <v>466</v>
      </c>
      <c r="F13" s="18">
        <v>7.3123449999999988</v>
      </c>
      <c r="G13" s="19">
        <v>7.323601</v>
      </c>
      <c r="H13" s="19">
        <v>4.4105559734098279</v>
      </c>
      <c r="I13" s="20">
        <f t="shared" si="0"/>
        <v>0.6022387038029281</v>
      </c>
      <c r="J13" s="54"/>
      <c r="K13" s="19"/>
      <c r="L13" s="20" t="str">
        <f t="shared" si="1"/>
        <v>.</v>
      </c>
    </row>
    <row r="14" spans="1:12" ht="38.25" x14ac:dyDescent="0.25">
      <c r="A14" s="15"/>
      <c r="B14" s="17">
        <v>3000476</v>
      </c>
      <c r="C14" s="17" t="s">
        <v>1092</v>
      </c>
      <c r="D14" s="53">
        <v>421</v>
      </c>
      <c r="E14" s="17" t="s">
        <v>646</v>
      </c>
      <c r="F14" s="18">
        <v>4.9111199999999986</v>
      </c>
      <c r="G14" s="19">
        <v>5.5603159999999985</v>
      </c>
      <c r="H14" s="19">
        <v>1.5517959923690796</v>
      </c>
      <c r="I14" s="20">
        <f t="shared" si="0"/>
        <v>0.27908413701111234</v>
      </c>
      <c r="J14" s="54"/>
      <c r="K14" s="19"/>
      <c r="L14" s="20" t="str">
        <f t="shared" si="1"/>
        <v>.</v>
      </c>
    </row>
    <row r="15" spans="1:12" ht="38.25" x14ac:dyDescent="0.25">
      <c r="A15" s="15"/>
      <c r="B15" s="17">
        <v>3000477</v>
      </c>
      <c r="C15" s="17" t="s">
        <v>1093</v>
      </c>
      <c r="D15" s="53">
        <v>594</v>
      </c>
      <c r="E15" s="17" t="s">
        <v>1099</v>
      </c>
      <c r="F15" s="18">
        <v>6.0959600000000007</v>
      </c>
      <c r="G15" s="19">
        <v>6.5245009999999999</v>
      </c>
      <c r="H15" s="19">
        <v>1.4482117138259127</v>
      </c>
      <c r="I15" s="20">
        <f t="shared" si="0"/>
        <v>0.22196513018021038</v>
      </c>
      <c r="J15" s="54"/>
      <c r="K15" s="19"/>
      <c r="L15" s="20" t="str">
        <f t="shared" si="1"/>
        <v>.</v>
      </c>
    </row>
    <row r="16" spans="1:12" ht="25.5" x14ac:dyDescent="0.25">
      <c r="A16" s="15"/>
      <c r="B16" s="17">
        <v>3000478</v>
      </c>
      <c r="C16" s="17" t="s">
        <v>1094</v>
      </c>
      <c r="D16" s="53">
        <v>65</v>
      </c>
      <c r="E16" s="17" t="s">
        <v>1100</v>
      </c>
      <c r="F16" s="18">
        <v>141.65922800000004</v>
      </c>
      <c r="G16" s="19">
        <v>172.29948100000004</v>
      </c>
      <c r="H16" s="19">
        <v>57.23849039073076</v>
      </c>
      <c r="I16" s="20">
        <f t="shared" si="0"/>
        <v>0.33220349857426873</v>
      </c>
      <c r="J16" s="54"/>
      <c r="K16" s="19"/>
      <c r="L16" s="20" t="str">
        <f t="shared" si="1"/>
        <v>.</v>
      </c>
    </row>
    <row r="17" spans="1:12" ht="25.5" x14ac:dyDescent="0.25">
      <c r="A17" s="15"/>
      <c r="B17" s="17">
        <v>3000479</v>
      </c>
      <c r="C17" s="17" t="s">
        <v>1095</v>
      </c>
      <c r="D17" s="53">
        <v>302</v>
      </c>
      <c r="E17" s="17" t="s">
        <v>1101</v>
      </c>
      <c r="F17" s="18">
        <v>21.161913999999999</v>
      </c>
      <c r="G17" s="19">
        <v>22.218365000000002</v>
      </c>
      <c r="H17" s="19">
        <v>8.0278664988450146</v>
      </c>
      <c r="I17" s="20">
        <f t="shared" si="0"/>
        <v>0.36131670799561594</v>
      </c>
      <c r="J17" s="54"/>
      <c r="K17" s="19"/>
      <c r="L17" s="20" t="str">
        <f t="shared" si="1"/>
        <v>.</v>
      </c>
    </row>
    <row r="18" spans="1:12" ht="25.5" x14ac:dyDescent="0.25">
      <c r="A18" s="15"/>
      <c r="B18" s="17">
        <v>3000480</v>
      </c>
      <c r="C18" s="17" t="s">
        <v>1096</v>
      </c>
      <c r="D18" s="53">
        <v>67</v>
      </c>
      <c r="E18" s="17" t="s">
        <v>1098</v>
      </c>
      <c r="F18" s="18">
        <v>3.5016779999999996</v>
      </c>
      <c r="G18" s="19">
        <v>3.6963869999999992</v>
      </c>
      <c r="H18" s="19">
        <v>0.67430188752769027</v>
      </c>
      <c r="I18" s="20">
        <f t="shared" si="0"/>
        <v>0.18242188589227545</v>
      </c>
      <c r="J18" s="54"/>
      <c r="K18" s="19"/>
      <c r="L18" s="20" t="str">
        <f t="shared" si="1"/>
        <v>.</v>
      </c>
    </row>
    <row r="19" spans="1:12" x14ac:dyDescent="0.25">
      <c r="A19" s="15"/>
      <c r="B19" s="17">
        <v>3000599</v>
      </c>
      <c r="C19" s="17" t="s">
        <v>1097</v>
      </c>
      <c r="D19" s="53">
        <v>46</v>
      </c>
      <c r="E19" s="17" t="s">
        <v>856</v>
      </c>
      <c r="F19" s="18">
        <v>5.5E-2</v>
      </c>
      <c r="G19" s="19">
        <v>2.5027750000000002</v>
      </c>
      <c r="H19" s="19">
        <v>0.50055497884750366</v>
      </c>
      <c r="I19" s="20">
        <f t="shared" si="0"/>
        <v>0.19999999154838274</v>
      </c>
      <c r="J19" s="54"/>
      <c r="K19" s="19"/>
      <c r="L19" s="20" t="str">
        <f t="shared" si="1"/>
        <v>.</v>
      </c>
    </row>
    <row r="20" spans="1:12" ht="15.75" thickBot="1" x14ac:dyDescent="0.3">
      <c r="A20" s="33" t="s">
        <v>302</v>
      </c>
      <c r="B20" s="35"/>
      <c r="C20" s="35"/>
      <c r="D20" s="51"/>
      <c r="E20" s="35"/>
      <c r="F20" s="36">
        <f ca="1">OFFSET(F20,-MATCH("PROYECTOS",$A$8:$A$50,0)-1,0)-(OFFSET(F20,-MATCH("PROYECTOS",$A$8:$A$50,0),0))</f>
        <v>6233.6369030000005</v>
      </c>
      <c r="G20" s="37">
        <f ca="1">OFFSET(G20,-MATCH("PROYECTOS",$A$8:$A$50,0)-1,0)-(OFFSET(G20,-MATCH("PROYECTOS",$A$8:$A$50,0),0))</f>
        <v>7195.4016939999974</v>
      </c>
      <c r="H20" s="37">
        <f ca="1">OFFSET(H20,-MATCH("PROYECTOS",$A$8:$A$50,0)-1,0)-(OFFSET(H20,-MATCH("PROYECTOS",$A$8:$A$50,0),0))</f>
        <v>2604.2238942338518</v>
      </c>
      <c r="I20" s="38">
        <f t="shared" ca="1" si="0"/>
        <v>0.36192891029355961</v>
      </c>
      <c r="J20" s="52"/>
      <c r="K20" s="37"/>
      <c r="L20" s="38"/>
    </row>
    <row r="21" spans="1:12" ht="15.75" thickBot="1" x14ac:dyDescent="0.3"/>
    <row r="22" spans="1:12" ht="15.75" thickBot="1" x14ac:dyDescent="0.3">
      <c r="A22" s="108" t="s">
        <v>372</v>
      </c>
      <c r="B22" s="109"/>
      <c r="C22" s="109"/>
      <c r="D22" s="109"/>
      <c r="E22" s="109"/>
      <c r="F22" s="110"/>
    </row>
    <row r="23" spans="1:12" ht="15.75" thickBot="1" x14ac:dyDescent="0.3">
      <c r="A23" s="2" t="s">
        <v>1343</v>
      </c>
    </row>
    <row r="24" spans="1:12" ht="45" customHeight="1" x14ac:dyDescent="0.25">
      <c r="A24" s="100" t="s">
        <v>374</v>
      </c>
      <c r="B24" s="101"/>
      <c r="C24" s="101"/>
      <c r="D24" s="101"/>
      <c r="E24" s="101"/>
      <c r="F24" s="111" t="s">
        <v>375</v>
      </c>
    </row>
    <row r="25" spans="1:12" ht="15.75" thickBot="1" x14ac:dyDescent="0.3">
      <c r="A25" s="125"/>
      <c r="B25" s="126"/>
      <c r="C25" s="104"/>
      <c r="D25" s="104"/>
      <c r="E25" s="104"/>
      <c r="F25" s="112"/>
    </row>
    <row r="26" spans="1:12" ht="32.25" customHeight="1" x14ac:dyDescent="0.25">
      <c r="A26" s="15"/>
      <c r="B26" s="17">
        <v>3000001</v>
      </c>
      <c r="C26" s="148" t="s">
        <v>271</v>
      </c>
      <c r="D26" s="142"/>
      <c r="E26" s="149"/>
      <c r="F26" s="69">
        <v>0.35802189592851119</v>
      </c>
    </row>
    <row r="27" spans="1:12" ht="32.25" customHeight="1" x14ac:dyDescent="0.25">
      <c r="A27" s="15"/>
      <c r="B27" s="17">
        <v>3000131</v>
      </c>
      <c r="C27" s="144" t="s">
        <v>1087</v>
      </c>
      <c r="D27" s="119">
        <v>67</v>
      </c>
      <c r="E27" s="145" t="s">
        <v>1098</v>
      </c>
      <c r="F27" s="69">
        <v>0.36134171139069005</v>
      </c>
    </row>
    <row r="28" spans="1:12" ht="32.25" customHeight="1" x14ac:dyDescent="0.25">
      <c r="A28" s="15"/>
      <c r="B28" s="17">
        <v>3000132</v>
      </c>
      <c r="C28" s="144" t="s">
        <v>1088</v>
      </c>
      <c r="D28" s="119">
        <v>67</v>
      </c>
      <c r="E28" s="145" t="s">
        <v>1098</v>
      </c>
      <c r="F28" s="69">
        <v>0.16739866922904373</v>
      </c>
    </row>
    <row r="29" spans="1:12" ht="32.25" customHeight="1" x14ac:dyDescent="0.25">
      <c r="A29" s="15"/>
      <c r="B29" s="17">
        <v>3000133</v>
      </c>
      <c r="C29" s="144" t="s">
        <v>1089</v>
      </c>
      <c r="D29" s="119">
        <v>67</v>
      </c>
      <c r="E29" s="145" t="s">
        <v>1098</v>
      </c>
      <c r="F29" s="69">
        <v>0.16791186520159765</v>
      </c>
    </row>
    <row r="30" spans="1:12" ht="32.25" customHeight="1" x14ac:dyDescent="0.25">
      <c r="A30" s="15"/>
      <c r="B30" s="17">
        <v>3000476</v>
      </c>
      <c r="C30" s="144" t="s">
        <v>1092</v>
      </c>
      <c r="D30" s="119">
        <v>421</v>
      </c>
      <c r="E30" s="145" t="s">
        <v>646</v>
      </c>
      <c r="F30" s="69">
        <v>0.27908413701111234</v>
      </c>
    </row>
    <row r="31" spans="1:12" ht="32.25" customHeight="1" x14ac:dyDescent="0.25">
      <c r="A31" s="15"/>
      <c r="B31" s="17">
        <v>3000477</v>
      </c>
      <c r="C31" s="144" t="s">
        <v>1093</v>
      </c>
      <c r="D31" s="119">
        <v>594</v>
      </c>
      <c r="E31" s="145" t="s">
        <v>1099</v>
      </c>
      <c r="F31" s="69">
        <v>0.22196513018021038</v>
      </c>
    </row>
    <row r="32" spans="1:12" ht="32.25" customHeight="1" x14ac:dyDescent="0.25">
      <c r="A32" s="15"/>
      <c r="B32" s="17">
        <v>3000478</v>
      </c>
      <c r="C32" s="144" t="s">
        <v>1094</v>
      </c>
      <c r="D32" s="119">
        <v>65</v>
      </c>
      <c r="E32" s="145" t="s">
        <v>1100</v>
      </c>
      <c r="F32" s="69">
        <v>0.33220349857426873</v>
      </c>
    </row>
    <row r="33" spans="1:6" ht="32.25" customHeight="1" x14ac:dyDescent="0.25">
      <c r="A33" s="15"/>
      <c r="B33" s="17">
        <v>3000479</v>
      </c>
      <c r="C33" s="144" t="s">
        <v>1095</v>
      </c>
      <c r="D33" s="119">
        <v>302</v>
      </c>
      <c r="E33" s="145" t="s">
        <v>1101</v>
      </c>
      <c r="F33" s="69">
        <v>0.36131670799561594</v>
      </c>
    </row>
    <row r="34" spans="1:6" ht="32.25" customHeight="1" x14ac:dyDescent="0.25">
      <c r="A34" s="15"/>
      <c r="B34" s="17">
        <v>3000480</v>
      </c>
      <c r="C34" s="144" t="s">
        <v>1096</v>
      </c>
      <c r="D34" s="119">
        <v>67</v>
      </c>
      <c r="E34" s="145" t="s">
        <v>1098</v>
      </c>
      <c r="F34" s="69">
        <v>0.18242188589227545</v>
      </c>
    </row>
    <row r="35" spans="1:6" ht="32.25" customHeight="1" thickBot="1" x14ac:dyDescent="0.3">
      <c r="A35" s="21"/>
      <c r="B35" s="23">
        <v>3000599</v>
      </c>
      <c r="C35" s="146" t="s">
        <v>1097</v>
      </c>
      <c r="D35" s="121">
        <v>46</v>
      </c>
      <c r="E35" s="147" t="s">
        <v>856</v>
      </c>
      <c r="F35" s="70">
        <v>0.19999999154838274</v>
      </c>
    </row>
  </sheetData>
  <mergeCells count="25">
    <mergeCell ref="A24:E25"/>
    <mergeCell ref="F24:F25"/>
    <mergeCell ref="L4:L5"/>
    <mergeCell ref="H4:H5"/>
    <mergeCell ref="A4:C5"/>
    <mergeCell ref="J4:J5"/>
    <mergeCell ref="F4:F5"/>
    <mergeCell ref="K4:K5"/>
    <mergeCell ref="G4:G5"/>
    <mergeCell ref="D4:E5"/>
    <mergeCell ref="A3:E3"/>
    <mergeCell ref="F3:I3"/>
    <mergeCell ref="J3:L3"/>
    <mergeCell ref="I4:I5"/>
    <mergeCell ref="A22:F22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35:E35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4"/>
  <dimension ref="A1:N51"/>
  <sheetViews>
    <sheetView workbookViewId="0">
      <selection activeCell="A2" sqref="A2:N5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61</v>
      </c>
      <c r="B1" s="40" t="s">
        <v>228</v>
      </c>
      <c r="C1" s="40" t="s">
        <v>33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1102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8533.6599669999996</v>
      </c>
      <c r="I6" s="13">
        <v>10074.571979999997</v>
      </c>
      <c r="J6" s="13">
        <v>3481.1708396129625</v>
      </c>
      <c r="K6" s="14">
        <v>0.34554032136787249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SUM(H8:H50)</f>
        <v>2300.0230639999991</v>
      </c>
      <c r="I7" s="30">
        <f>SUM(I8:I50)</f>
        <v>2879.1702860000009</v>
      </c>
      <c r="J7" s="30">
        <f>SUM(J8:J50)</f>
        <v>876.94694537911073</v>
      </c>
      <c r="K7" s="32">
        <f>IFERROR(J7/I7,0)</f>
        <v>0.30458321608946698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60</v>
      </c>
      <c r="G8" s="17" t="s">
        <v>318</v>
      </c>
      <c r="H8" s="18">
        <v>125.59280500000001</v>
      </c>
      <c r="I8" s="19">
        <v>140.25538700000004</v>
      </c>
      <c r="J8" s="19">
        <v>53.75880178141233</v>
      </c>
      <c r="K8" s="20">
        <f t="shared" ref="K8:K51" si="0">IFERROR(J8/I8,0)</f>
        <v>0.38329224232515441</v>
      </c>
      <c r="L8" s="54">
        <v>0</v>
      </c>
      <c r="M8" s="19">
        <v>0</v>
      </c>
      <c r="N8" s="20" t="str">
        <f>IFERROR(M8/L8,".")</f>
        <v>.</v>
      </c>
    </row>
    <row r="9" spans="1:14" ht="38.25" x14ac:dyDescent="0.25">
      <c r="A9" s="15"/>
      <c r="B9" s="17">
        <v>5001495</v>
      </c>
      <c r="C9" s="79" t="s">
        <v>1103</v>
      </c>
      <c r="D9" s="17">
        <v>3000001</v>
      </c>
      <c r="E9" s="17" t="s">
        <v>271</v>
      </c>
      <c r="F9" s="53">
        <v>80</v>
      </c>
      <c r="G9" s="17" t="s">
        <v>319</v>
      </c>
      <c r="H9" s="18">
        <v>1.4630000000000001</v>
      </c>
      <c r="I9" s="19">
        <v>1.3290469999999999</v>
      </c>
      <c r="J9" s="19">
        <v>0.11752743963734247</v>
      </c>
      <c r="K9" s="20">
        <f t="shared" si="0"/>
        <v>8.8429859619217746E-2</v>
      </c>
      <c r="L9" s="54">
        <v>0</v>
      </c>
      <c r="M9" s="19">
        <v>0</v>
      </c>
      <c r="N9" s="20" t="str">
        <f t="shared" ref="N9:N50" si="1">IFERROR(M9/L9,".")</f>
        <v>.</v>
      </c>
    </row>
    <row r="10" spans="1:14" ht="51" x14ac:dyDescent="0.25">
      <c r="A10" s="15"/>
      <c r="B10" s="17">
        <v>5003247</v>
      </c>
      <c r="C10" s="79" t="s">
        <v>1104</v>
      </c>
      <c r="D10" s="17">
        <v>3000001</v>
      </c>
      <c r="E10" s="17" t="s">
        <v>271</v>
      </c>
      <c r="F10" s="53">
        <v>80</v>
      </c>
      <c r="G10" s="17" t="s">
        <v>319</v>
      </c>
      <c r="H10" s="18">
        <v>3.446197999999999</v>
      </c>
      <c r="I10" s="19">
        <v>3.4461979999999999</v>
      </c>
      <c r="J10" s="19">
        <v>1.6615353538836644</v>
      </c>
      <c r="K10" s="20">
        <f t="shared" si="0"/>
        <v>0.48213577800337193</v>
      </c>
      <c r="L10" s="54">
        <v>0</v>
      </c>
      <c r="M10" s="19">
        <v>0</v>
      </c>
      <c r="N10" s="20" t="str">
        <f t="shared" si="1"/>
        <v>.</v>
      </c>
    </row>
    <row r="11" spans="1:14" ht="25.5" x14ac:dyDescent="0.25">
      <c r="A11" s="15"/>
      <c r="B11" s="17">
        <v>5003252</v>
      </c>
      <c r="C11" s="79" t="s">
        <v>1105</v>
      </c>
      <c r="D11" s="17">
        <v>3000001</v>
      </c>
      <c r="E11" s="17" t="s">
        <v>271</v>
      </c>
      <c r="F11" s="53">
        <v>177</v>
      </c>
      <c r="G11" s="17" t="s">
        <v>1000</v>
      </c>
      <c r="H11" s="18">
        <v>18.796480999999996</v>
      </c>
      <c r="I11" s="19">
        <v>17.133751999999991</v>
      </c>
      <c r="J11" s="19">
        <v>1.8020787475325051</v>
      </c>
      <c r="K11" s="20">
        <f t="shared" si="0"/>
        <v>0.1051771233488442</v>
      </c>
      <c r="L11" s="54">
        <v>28</v>
      </c>
      <c r="M11" s="19">
        <v>0</v>
      </c>
      <c r="N11" s="20">
        <f t="shared" si="1"/>
        <v>0</v>
      </c>
    </row>
    <row r="12" spans="1:14" ht="51" x14ac:dyDescent="0.25">
      <c r="A12" s="15"/>
      <c r="B12" s="17">
        <v>5003254</v>
      </c>
      <c r="C12" s="79" t="s">
        <v>1106</v>
      </c>
      <c r="D12" s="17">
        <v>3000001</v>
      </c>
      <c r="E12" s="17" t="s">
        <v>271</v>
      </c>
      <c r="F12" s="53">
        <v>177</v>
      </c>
      <c r="G12" s="17" t="s">
        <v>1000</v>
      </c>
      <c r="H12" s="18">
        <v>0</v>
      </c>
      <c r="I12" s="19">
        <v>6.4015000000000002E-2</v>
      </c>
      <c r="J12" s="19">
        <v>6.4014999195933342E-2</v>
      </c>
      <c r="K12" s="20">
        <f t="shared" si="0"/>
        <v>0.99999998743940233</v>
      </c>
      <c r="L12" s="54">
        <v>0</v>
      </c>
      <c r="M12" s="19">
        <v>0</v>
      </c>
      <c r="N12" s="20" t="str">
        <f t="shared" si="1"/>
        <v>.</v>
      </c>
    </row>
    <row r="13" spans="1:14" ht="25.5" x14ac:dyDescent="0.25">
      <c r="A13" s="15"/>
      <c r="B13" s="17">
        <v>5003255</v>
      </c>
      <c r="C13" s="79" t="s">
        <v>1107</v>
      </c>
      <c r="D13" s="17">
        <v>3000001</v>
      </c>
      <c r="E13" s="17" t="s">
        <v>271</v>
      </c>
      <c r="F13" s="53">
        <v>547</v>
      </c>
      <c r="G13" s="17" t="s">
        <v>1139</v>
      </c>
      <c r="H13" s="18">
        <v>7.1887289999999986</v>
      </c>
      <c r="I13" s="19">
        <v>11.718852999999999</v>
      </c>
      <c r="J13" s="19">
        <v>4.5009402790428794</v>
      </c>
      <c r="K13" s="20">
        <f t="shared" si="0"/>
        <v>0.38407686136543223</v>
      </c>
      <c r="L13" s="54">
        <v>115</v>
      </c>
      <c r="M13" s="19">
        <v>0</v>
      </c>
      <c r="N13" s="20">
        <f t="shared" si="1"/>
        <v>0</v>
      </c>
    </row>
    <row r="14" spans="1:14" ht="25.5" x14ac:dyDescent="0.25">
      <c r="A14" s="15"/>
      <c r="B14" s="17">
        <v>5004392</v>
      </c>
      <c r="C14" s="79" t="s">
        <v>1108</v>
      </c>
      <c r="D14" s="17">
        <v>3000001</v>
      </c>
      <c r="E14" s="17" t="s">
        <v>271</v>
      </c>
      <c r="F14" s="53">
        <v>86</v>
      </c>
      <c r="G14" s="17" t="s">
        <v>464</v>
      </c>
      <c r="H14" s="18">
        <v>2.531571</v>
      </c>
      <c r="I14" s="19">
        <v>3.6515780000000007</v>
      </c>
      <c r="J14" s="19">
        <v>1.6793712305807276</v>
      </c>
      <c r="K14" s="20">
        <f t="shared" si="0"/>
        <v>0.45990287776427813</v>
      </c>
      <c r="L14" s="54">
        <v>24</v>
      </c>
      <c r="M14" s="19">
        <v>0</v>
      </c>
      <c r="N14" s="20">
        <f t="shared" si="1"/>
        <v>0</v>
      </c>
    </row>
    <row r="15" spans="1:14" ht="38.25" x14ac:dyDescent="0.25">
      <c r="A15" s="15"/>
      <c r="B15" s="17">
        <v>5001433</v>
      </c>
      <c r="C15" s="79" t="s">
        <v>1109</v>
      </c>
      <c r="D15" s="17">
        <v>3000131</v>
      </c>
      <c r="E15" s="17" t="s">
        <v>1087</v>
      </c>
      <c r="F15" s="53">
        <v>67</v>
      </c>
      <c r="G15" s="17" t="s">
        <v>1098</v>
      </c>
      <c r="H15" s="18">
        <v>960.30697099999986</v>
      </c>
      <c r="I15" s="19">
        <v>956.40483000000006</v>
      </c>
      <c r="J15" s="19">
        <v>369.58389902611702</v>
      </c>
      <c r="K15" s="20">
        <f t="shared" si="0"/>
        <v>0.3864303979164524</v>
      </c>
      <c r="L15" s="54">
        <v>13395.765000000001</v>
      </c>
      <c r="M15" s="19">
        <v>0</v>
      </c>
      <c r="N15" s="20">
        <f t="shared" si="1"/>
        <v>0</v>
      </c>
    </row>
    <row r="16" spans="1:14" ht="25.5" x14ac:dyDescent="0.25">
      <c r="A16" s="15"/>
      <c r="B16" s="17">
        <v>5001434</v>
      </c>
      <c r="C16" s="79" t="s">
        <v>1110</v>
      </c>
      <c r="D16" s="17">
        <v>3000131</v>
      </c>
      <c r="E16" s="17" t="s">
        <v>1087</v>
      </c>
      <c r="F16" s="53">
        <v>67</v>
      </c>
      <c r="G16" s="17" t="s">
        <v>1098</v>
      </c>
      <c r="H16" s="18">
        <v>20.392873999999999</v>
      </c>
      <c r="I16" s="19">
        <v>18.696082000000001</v>
      </c>
      <c r="J16" s="19">
        <v>3.8999587781727314</v>
      </c>
      <c r="K16" s="20">
        <f t="shared" si="0"/>
        <v>0.20859765046883788</v>
      </c>
      <c r="L16" s="54">
        <v>12.370999999999999</v>
      </c>
      <c r="M16" s="19">
        <v>0</v>
      </c>
      <c r="N16" s="20">
        <f t="shared" si="1"/>
        <v>0</v>
      </c>
    </row>
    <row r="17" spans="1:14" ht="25.5" x14ac:dyDescent="0.25">
      <c r="A17" s="15"/>
      <c r="B17" s="17">
        <v>5001435</v>
      </c>
      <c r="C17" s="79" t="s">
        <v>1111</v>
      </c>
      <c r="D17" s="17">
        <v>3000131</v>
      </c>
      <c r="E17" s="17" t="s">
        <v>1087</v>
      </c>
      <c r="F17" s="53">
        <v>67</v>
      </c>
      <c r="G17" s="17" t="s">
        <v>1098</v>
      </c>
      <c r="H17" s="18">
        <v>8.7173429999999996</v>
      </c>
      <c r="I17" s="19">
        <v>15.778550000000001</v>
      </c>
      <c r="J17" s="19">
        <v>4.7694005031698907</v>
      </c>
      <c r="K17" s="20">
        <f t="shared" si="0"/>
        <v>0.30227115312686464</v>
      </c>
      <c r="L17" s="54">
        <v>893.52900000000022</v>
      </c>
      <c r="M17" s="19">
        <v>0</v>
      </c>
      <c r="N17" s="20">
        <f t="shared" si="1"/>
        <v>0</v>
      </c>
    </row>
    <row r="18" spans="1:14" ht="25.5" x14ac:dyDescent="0.25">
      <c r="A18" s="15"/>
      <c r="B18" s="17">
        <v>5001436</v>
      </c>
      <c r="C18" s="79" t="s">
        <v>1112</v>
      </c>
      <c r="D18" s="17">
        <v>3000131</v>
      </c>
      <c r="E18" s="17" t="s">
        <v>1087</v>
      </c>
      <c r="F18" s="53">
        <v>67</v>
      </c>
      <c r="G18" s="17" t="s">
        <v>1098</v>
      </c>
      <c r="H18" s="18">
        <v>20.076850000000004</v>
      </c>
      <c r="I18" s="19">
        <v>28.267363</v>
      </c>
      <c r="J18" s="19">
        <v>9.4872271899021143</v>
      </c>
      <c r="K18" s="20">
        <f t="shared" si="0"/>
        <v>0.33562476945239339</v>
      </c>
      <c r="L18" s="54">
        <v>1940.0709999999999</v>
      </c>
      <c r="M18" s="19">
        <v>0</v>
      </c>
      <c r="N18" s="20">
        <f t="shared" si="1"/>
        <v>0</v>
      </c>
    </row>
    <row r="19" spans="1:14" ht="25.5" x14ac:dyDescent="0.25">
      <c r="A19" s="15"/>
      <c r="B19" s="17">
        <v>5001437</v>
      </c>
      <c r="C19" s="79" t="s">
        <v>1113</v>
      </c>
      <c r="D19" s="17">
        <v>3000131</v>
      </c>
      <c r="E19" s="17" t="s">
        <v>1087</v>
      </c>
      <c r="F19" s="53">
        <v>65</v>
      </c>
      <c r="G19" s="17" t="s">
        <v>1100</v>
      </c>
      <c r="H19" s="18">
        <v>154.64393599999997</v>
      </c>
      <c r="I19" s="19">
        <v>145.81644699999995</v>
      </c>
      <c r="J19" s="19">
        <v>27.686494983809098</v>
      </c>
      <c r="K19" s="20">
        <f t="shared" si="0"/>
        <v>0.18987223700361527</v>
      </c>
      <c r="L19" s="54">
        <v>177.001</v>
      </c>
      <c r="M19" s="19">
        <v>0</v>
      </c>
      <c r="N19" s="20">
        <f t="shared" si="1"/>
        <v>0</v>
      </c>
    </row>
    <row r="20" spans="1:14" ht="25.5" x14ac:dyDescent="0.25">
      <c r="A20" s="15"/>
      <c r="B20" s="17">
        <v>5001439</v>
      </c>
      <c r="C20" s="79" t="s">
        <v>1114</v>
      </c>
      <c r="D20" s="17">
        <v>3000131</v>
      </c>
      <c r="E20" s="17" t="s">
        <v>1087</v>
      </c>
      <c r="F20" s="53">
        <v>67</v>
      </c>
      <c r="G20" s="17" t="s">
        <v>1098</v>
      </c>
      <c r="H20" s="18">
        <v>453.50028499999996</v>
      </c>
      <c r="I20" s="19">
        <v>453.50028500000002</v>
      </c>
      <c r="J20" s="19">
        <v>171.12056404352188</v>
      </c>
      <c r="K20" s="20">
        <f t="shared" si="0"/>
        <v>0.37733286990882897</v>
      </c>
      <c r="L20" s="54">
        <v>4653.0420000000004</v>
      </c>
      <c r="M20" s="19">
        <v>0</v>
      </c>
      <c r="N20" s="20">
        <f t="shared" si="1"/>
        <v>0</v>
      </c>
    </row>
    <row r="21" spans="1:14" ht="25.5" x14ac:dyDescent="0.25">
      <c r="A21" s="15"/>
      <c r="B21" s="17">
        <v>5001441</v>
      </c>
      <c r="C21" s="79" t="s">
        <v>1115</v>
      </c>
      <c r="D21" s="17">
        <v>3000131</v>
      </c>
      <c r="E21" s="17" t="s">
        <v>1087</v>
      </c>
      <c r="F21" s="53">
        <v>46</v>
      </c>
      <c r="G21" s="17" t="s">
        <v>856</v>
      </c>
      <c r="H21" s="18">
        <v>0.32943699999999998</v>
      </c>
      <c r="I21" s="19">
        <v>1.1794849999999999</v>
      </c>
      <c r="J21" s="19">
        <v>0</v>
      </c>
      <c r="K21" s="20">
        <f t="shared" si="0"/>
        <v>0</v>
      </c>
      <c r="L21" s="54">
        <v>0</v>
      </c>
      <c r="M21" s="19">
        <v>0</v>
      </c>
      <c r="N21" s="20" t="str">
        <f t="shared" si="1"/>
        <v>.</v>
      </c>
    </row>
    <row r="22" spans="1:14" ht="38.25" x14ac:dyDescent="0.25">
      <c r="A22" s="15"/>
      <c r="B22" s="17">
        <v>5001443</v>
      </c>
      <c r="C22" s="79" t="s">
        <v>1116</v>
      </c>
      <c r="D22" s="17">
        <v>3000131</v>
      </c>
      <c r="E22" s="17" t="s">
        <v>1087</v>
      </c>
      <c r="F22" s="53">
        <v>63</v>
      </c>
      <c r="G22" s="17" t="s">
        <v>858</v>
      </c>
      <c r="H22" s="18">
        <v>0.45</v>
      </c>
      <c r="I22" s="19">
        <v>0.40749999999999997</v>
      </c>
      <c r="J22" s="19">
        <v>0.17248309851856902</v>
      </c>
      <c r="K22" s="20">
        <f t="shared" si="0"/>
        <v>0.42327140740753139</v>
      </c>
      <c r="L22" s="54">
        <v>0</v>
      </c>
      <c r="M22" s="19">
        <v>0</v>
      </c>
      <c r="N22" s="20" t="str">
        <f t="shared" si="1"/>
        <v>.</v>
      </c>
    </row>
    <row r="23" spans="1:14" ht="25.5" x14ac:dyDescent="0.25">
      <c r="A23" s="15"/>
      <c r="B23" s="17">
        <v>5001444</v>
      </c>
      <c r="C23" s="79" t="s">
        <v>1117</v>
      </c>
      <c r="D23" s="17">
        <v>3000131</v>
      </c>
      <c r="E23" s="17" t="s">
        <v>1087</v>
      </c>
      <c r="F23" s="53">
        <v>46</v>
      </c>
      <c r="G23" s="17" t="s">
        <v>856</v>
      </c>
      <c r="H23" s="18">
        <v>1.1070999999999998</v>
      </c>
      <c r="I23" s="19">
        <v>1.1683499999999998</v>
      </c>
      <c r="J23" s="19">
        <v>0.57365687749734207</v>
      </c>
      <c r="K23" s="20">
        <f t="shared" si="0"/>
        <v>0.49099745581147958</v>
      </c>
      <c r="L23" s="54">
        <v>0</v>
      </c>
      <c r="M23" s="19">
        <v>0</v>
      </c>
      <c r="N23" s="20" t="str">
        <f t="shared" si="1"/>
        <v>.</v>
      </c>
    </row>
    <row r="24" spans="1:14" ht="25.5" x14ac:dyDescent="0.25">
      <c r="A24" s="15"/>
      <c r="B24" s="17">
        <v>5003240</v>
      </c>
      <c r="C24" s="79" t="s">
        <v>1118</v>
      </c>
      <c r="D24" s="17">
        <v>3000131</v>
      </c>
      <c r="E24" s="17" t="s">
        <v>1087</v>
      </c>
      <c r="F24" s="53">
        <v>281</v>
      </c>
      <c r="G24" s="17" t="s">
        <v>1140</v>
      </c>
      <c r="H24" s="18">
        <v>30.068332999999996</v>
      </c>
      <c r="I24" s="19">
        <v>27.615076000000002</v>
      </c>
      <c r="J24" s="19">
        <v>8.4988032955134258</v>
      </c>
      <c r="K24" s="20">
        <f t="shared" si="0"/>
        <v>0.30775954755704549</v>
      </c>
      <c r="L24" s="54">
        <v>3157231.3000000003</v>
      </c>
      <c r="M24" s="19">
        <v>0</v>
      </c>
      <c r="N24" s="20">
        <f t="shared" si="1"/>
        <v>0</v>
      </c>
    </row>
    <row r="25" spans="1:14" ht="38.25" x14ac:dyDescent="0.25">
      <c r="A25" s="15"/>
      <c r="B25" s="17">
        <v>5001433</v>
      </c>
      <c r="C25" s="79" t="s">
        <v>1109</v>
      </c>
      <c r="D25" s="17">
        <v>3000132</v>
      </c>
      <c r="E25" s="17" t="s">
        <v>1088</v>
      </c>
      <c r="F25" s="53">
        <v>67</v>
      </c>
      <c r="G25" s="17" t="s">
        <v>1098</v>
      </c>
      <c r="H25" s="18">
        <v>14.677649999999998</v>
      </c>
      <c r="I25" s="19">
        <v>53.162164000000004</v>
      </c>
      <c r="J25" s="19">
        <v>3.2927686910988996</v>
      </c>
      <c r="K25" s="20">
        <f t="shared" si="0"/>
        <v>6.1938198962308968E-2</v>
      </c>
      <c r="L25" s="54">
        <v>15568.74</v>
      </c>
      <c r="M25" s="19">
        <v>0</v>
      </c>
      <c r="N25" s="20">
        <f t="shared" si="1"/>
        <v>0</v>
      </c>
    </row>
    <row r="26" spans="1:14" ht="25.5" x14ac:dyDescent="0.25">
      <c r="A26" s="15"/>
      <c r="B26" s="17">
        <v>5001437</v>
      </c>
      <c r="C26" s="79" t="s">
        <v>1113</v>
      </c>
      <c r="D26" s="17">
        <v>3000132</v>
      </c>
      <c r="E26" s="17" t="s">
        <v>1088</v>
      </c>
      <c r="F26" s="53">
        <v>65</v>
      </c>
      <c r="G26" s="17" t="s">
        <v>1100</v>
      </c>
      <c r="H26" s="18">
        <v>6.1776979999999995</v>
      </c>
      <c r="I26" s="19">
        <v>4.3512969999999997</v>
      </c>
      <c r="J26" s="19">
        <v>2.2469061034225888</v>
      </c>
      <c r="K26" s="20">
        <f t="shared" si="0"/>
        <v>0.51637617552251402</v>
      </c>
      <c r="L26" s="54">
        <v>103</v>
      </c>
      <c r="M26" s="19">
        <v>0</v>
      </c>
      <c r="N26" s="20">
        <f t="shared" si="1"/>
        <v>0</v>
      </c>
    </row>
    <row r="27" spans="1:14" ht="25.5" x14ac:dyDescent="0.25">
      <c r="A27" s="15"/>
      <c r="B27" s="17">
        <v>5001442</v>
      </c>
      <c r="C27" s="79" t="s">
        <v>1119</v>
      </c>
      <c r="D27" s="17">
        <v>3000132</v>
      </c>
      <c r="E27" s="17" t="s">
        <v>1088</v>
      </c>
      <c r="F27" s="53">
        <v>67</v>
      </c>
      <c r="G27" s="17" t="s">
        <v>1098</v>
      </c>
      <c r="H27" s="18">
        <v>1.625985</v>
      </c>
      <c r="I27" s="19">
        <v>1.6499860000000002</v>
      </c>
      <c r="J27" s="19">
        <v>0.67066875169257401</v>
      </c>
      <c r="K27" s="20">
        <f t="shared" si="0"/>
        <v>0.40646935894763586</v>
      </c>
      <c r="L27" s="54">
        <v>0</v>
      </c>
      <c r="M27" s="19">
        <v>0</v>
      </c>
      <c r="N27" s="20" t="str">
        <f t="shared" si="1"/>
        <v>.</v>
      </c>
    </row>
    <row r="28" spans="1:14" ht="25.5" x14ac:dyDescent="0.25">
      <c r="A28" s="15"/>
      <c r="B28" s="17">
        <v>5001447</v>
      </c>
      <c r="C28" s="79" t="s">
        <v>1120</v>
      </c>
      <c r="D28" s="17">
        <v>3000132</v>
      </c>
      <c r="E28" s="17" t="s">
        <v>1088</v>
      </c>
      <c r="F28" s="53">
        <v>67</v>
      </c>
      <c r="G28" s="17" t="s">
        <v>1098</v>
      </c>
      <c r="H28" s="18">
        <v>10.019366999999999</v>
      </c>
      <c r="I28" s="19">
        <v>33.873654999999999</v>
      </c>
      <c r="J28" s="19">
        <v>4.8015012261457741</v>
      </c>
      <c r="K28" s="20">
        <f t="shared" si="0"/>
        <v>0.14174736166338631</v>
      </c>
      <c r="L28" s="54">
        <v>133.91599999999997</v>
      </c>
      <c r="M28" s="19">
        <v>0</v>
      </c>
      <c r="N28" s="20">
        <f t="shared" si="1"/>
        <v>0</v>
      </c>
    </row>
    <row r="29" spans="1:14" ht="25.5" x14ac:dyDescent="0.25">
      <c r="A29" s="15"/>
      <c r="B29" s="17">
        <v>5001448</v>
      </c>
      <c r="C29" s="79" t="s">
        <v>1121</v>
      </c>
      <c r="D29" s="17">
        <v>3000132</v>
      </c>
      <c r="E29" s="17" t="s">
        <v>1088</v>
      </c>
      <c r="F29" s="53">
        <v>67</v>
      </c>
      <c r="G29" s="17" t="s">
        <v>1098</v>
      </c>
      <c r="H29" s="18">
        <v>14.014387000000001</v>
      </c>
      <c r="I29" s="19">
        <v>27.242368999999997</v>
      </c>
      <c r="J29" s="19">
        <v>4.2054579050745815</v>
      </c>
      <c r="K29" s="20">
        <f t="shared" si="0"/>
        <v>0.15437196027535571</v>
      </c>
      <c r="L29" s="54">
        <v>79.100000000000009</v>
      </c>
      <c r="M29" s="19">
        <v>0</v>
      </c>
      <c r="N29" s="20">
        <f t="shared" si="1"/>
        <v>0</v>
      </c>
    </row>
    <row r="30" spans="1:14" ht="25.5" x14ac:dyDescent="0.25">
      <c r="A30" s="15"/>
      <c r="B30" s="17">
        <v>5001449</v>
      </c>
      <c r="C30" s="79" t="s">
        <v>1122</v>
      </c>
      <c r="D30" s="17">
        <v>3000132</v>
      </c>
      <c r="E30" s="17" t="s">
        <v>1088</v>
      </c>
      <c r="F30" s="53">
        <v>67</v>
      </c>
      <c r="G30" s="17" t="s">
        <v>1098</v>
      </c>
      <c r="H30" s="18">
        <v>19.813019000000001</v>
      </c>
      <c r="I30" s="19">
        <v>99.199417999999994</v>
      </c>
      <c r="J30" s="19">
        <v>22.337820207983896</v>
      </c>
      <c r="K30" s="20">
        <f t="shared" si="0"/>
        <v>0.22518096031555243</v>
      </c>
      <c r="L30" s="54">
        <v>5415.2049999999981</v>
      </c>
      <c r="M30" s="19">
        <v>0</v>
      </c>
      <c r="N30" s="20">
        <f t="shared" si="1"/>
        <v>0</v>
      </c>
    </row>
    <row r="31" spans="1:14" ht="25.5" x14ac:dyDescent="0.25">
      <c r="A31" s="15"/>
      <c r="B31" s="17">
        <v>5002376</v>
      </c>
      <c r="C31" s="79" t="s">
        <v>1123</v>
      </c>
      <c r="D31" s="17">
        <v>3000132</v>
      </c>
      <c r="E31" s="17" t="s">
        <v>1088</v>
      </c>
      <c r="F31" s="53">
        <v>67</v>
      </c>
      <c r="G31" s="17" t="s">
        <v>1098</v>
      </c>
      <c r="H31" s="18">
        <v>13.492713999999999</v>
      </c>
      <c r="I31" s="19">
        <v>227.28512400000002</v>
      </c>
      <c r="J31" s="19">
        <v>42.947868731796916</v>
      </c>
      <c r="K31" s="20">
        <f t="shared" si="0"/>
        <v>0.18896031546612313</v>
      </c>
      <c r="L31" s="54">
        <v>473.81</v>
      </c>
      <c r="M31" s="19">
        <v>0</v>
      </c>
      <c r="N31" s="20">
        <f t="shared" si="1"/>
        <v>0</v>
      </c>
    </row>
    <row r="32" spans="1:14" ht="25.5" x14ac:dyDescent="0.25">
      <c r="A32" s="15"/>
      <c r="B32" s="17">
        <v>5003241</v>
      </c>
      <c r="C32" s="79" t="s">
        <v>1124</v>
      </c>
      <c r="D32" s="17">
        <v>3000132</v>
      </c>
      <c r="E32" s="17" t="s">
        <v>1088</v>
      </c>
      <c r="F32" s="53">
        <v>98</v>
      </c>
      <c r="G32" s="17" t="s">
        <v>1141</v>
      </c>
      <c r="H32" s="18">
        <v>48.506625999999997</v>
      </c>
      <c r="I32" s="19">
        <v>34.184144999999994</v>
      </c>
      <c r="J32" s="19">
        <v>7.0900001446716487E-3</v>
      </c>
      <c r="K32" s="20">
        <f t="shared" si="0"/>
        <v>2.0740609849015238E-4</v>
      </c>
      <c r="L32" s="54">
        <v>4</v>
      </c>
      <c r="M32" s="19">
        <v>0</v>
      </c>
      <c r="N32" s="20">
        <f t="shared" si="1"/>
        <v>0</v>
      </c>
    </row>
    <row r="33" spans="1:14" ht="25.5" x14ac:dyDescent="0.25">
      <c r="A33" s="15"/>
      <c r="B33" s="17">
        <v>5001437</v>
      </c>
      <c r="C33" s="79" t="s">
        <v>1113</v>
      </c>
      <c r="D33" s="17">
        <v>3000133</v>
      </c>
      <c r="E33" s="17" t="s">
        <v>1089</v>
      </c>
      <c r="F33" s="53">
        <v>65</v>
      </c>
      <c r="G33" s="17" t="s">
        <v>1100</v>
      </c>
      <c r="H33" s="18">
        <v>1.3464750000000001</v>
      </c>
      <c r="I33" s="19">
        <v>8.1408250000000031</v>
      </c>
      <c r="J33" s="19">
        <v>2.1807940197104472</v>
      </c>
      <c r="K33" s="20">
        <f t="shared" si="0"/>
        <v>0.26788366286100568</v>
      </c>
      <c r="L33" s="54">
        <v>67</v>
      </c>
      <c r="M33" s="19">
        <v>0</v>
      </c>
      <c r="N33" s="20">
        <f t="shared" si="1"/>
        <v>0</v>
      </c>
    </row>
    <row r="34" spans="1:14" ht="25.5" x14ac:dyDescent="0.25">
      <c r="A34" s="15"/>
      <c r="B34" s="17">
        <v>5001442</v>
      </c>
      <c r="C34" s="79" t="s">
        <v>1119</v>
      </c>
      <c r="D34" s="17">
        <v>3000133</v>
      </c>
      <c r="E34" s="17" t="s">
        <v>1089</v>
      </c>
      <c r="F34" s="53">
        <v>67</v>
      </c>
      <c r="G34" s="17" t="s">
        <v>1098</v>
      </c>
      <c r="H34" s="18">
        <v>0</v>
      </c>
      <c r="I34" s="19">
        <v>3.0450999999999999E-2</v>
      </c>
      <c r="J34" s="19">
        <v>0</v>
      </c>
      <c r="K34" s="20">
        <f t="shared" si="0"/>
        <v>0</v>
      </c>
      <c r="L34" s="54">
        <v>10</v>
      </c>
      <c r="M34" s="19">
        <v>0</v>
      </c>
      <c r="N34" s="20">
        <f t="shared" si="1"/>
        <v>0</v>
      </c>
    </row>
    <row r="35" spans="1:14" ht="25.5" x14ac:dyDescent="0.25">
      <c r="A35" s="15"/>
      <c r="B35" s="17">
        <v>5001452</v>
      </c>
      <c r="C35" s="79" t="s">
        <v>1125</v>
      </c>
      <c r="D35" s="17">
        <v>3000133</v>
      </c>
      <c r="E35" s="17" t="s">
        <v>1089</v>
      </c>
      <c r="F35" s="53">
        <v>67</v>
      </c>
      <c r="G35" s="17" t="s">
        <v>1098</v>
      </c>
      <c r="H35" s="18">
        <v>72.320284000000015</v>
      </c>
      <c r="I35" s="19">
        <v>205.70046900000003</v>
      </c>
      <c r="J35" s="19">
        <v>30.180692897490644</v>
      </c>
      <c r="K35" s="20">
        <f t="shared" si="0"/>
        <v>0.14672155607720389</v>
      </c>
      <c r="L35" s="54">
        <v>1592.789</v>
      </c>
      <c r="M35" s="19">
        <v>0</v>
      </c>
      <c r="N35" s="20">
        <f t="shared" si="1"/>
        <v>0</v>
      </c>
    </row>
    <row r="36" spans="1:14" ht="25.5" x14ac:dyDescent="0.25">
      <c r="A36" s="15"/>
      <c r="B36" s="17">
        <v>5001453</v>
      </c>
      <c r="C36" s="79" t="s">
        <v>1126</v>
      </c>
      <c r="D36" s="17">
        <v>3000133</v>
      </c>
      <c r="E36" s="17" t="s">
        <v>1089</v>
      </c>
      <c r="F36" s="53">
        <v>67</v>
      </c>
      <c r="G36" s="17" t="s">
        <v>1098</v>
      </c>
      <c r="H36" s="18">
        <v>94.158603999999968</v>
      </c>
      <c r="I36" s="19">
        <v>40.400784999999999</v>
      </c>
      <c r="J36" s="19">
        <v>13.478778318015429</v>
      </c>
      <c r="K36" s="20">
        <f t="shared" si="0"/>
        <v>0.33362664408662923</v>
      </c>
      <c r="L36" s="54">
        <v>364.34100000000001</v>
      </c>
      <c r="M36" s="19">
        <v>0</v>
      </c>
      <c r="N36" s="20">
        <f t="shared" si="1"/>
        <v>0</v>
      </c>
    </row>
    <row r="37" spans="1:14" ht="25.5" x14ac:dyDescent="0.25">
      <c r="A37" s="15"/>
      <c r="B37" s="17">
        <v>5001454</v>
      </c>
      <c r="C37" s="79" t="s">
        <v>1127</v>
      </c>
      <c r="D37" s="17">
        <v>3000133</v>
      </c>
      <c r="E37" s="17" t="s">
        <v>1089</v>
      </c>
      <c r="F37" s="53">
        <v>67</v>
      </c>
      <c r="G37" s="17" t="s">
        <v>1098</v>
      </c>
      <c r="H37" s="18">
        <v>4.0297879999999999</v>
      </c>
      <c r="I37" s="19">
        <v>5.1957040000000001</v>
      </c>
      <c r="J37" s="19">
        <v>0.75847360971965827</v>
      </c>
      <c r="K37" s="20">
        <f t="shared" si="0"/>
        <v>0.14598091225359611</v>
      </c>
      <c r="L37" s="54">
        <v>7.8</v>
      </c>
      <c r="M37" s="19">
        <v>0</v>
      </c>
      <c r="N37" s="20">
        <f t="shared" si="1"/>
        <v>0</v>
      </c>
    </row>
    <row r="38" spans="1:14" ht="25.5" x14ac:dyDescent="0.25">
      <c r="A38" s="15"/>
      <c r="B38" s="17">
        <v>5002377</v>
      </c>
      <c r="C38" s="79" t="s">
        <v>1128</v>
      </c>
      <c r="D38" s="17">
        <v>3000133</v>
      </c>
      <c r="E38" s="17" t="s">
        <v>1089</v>
      </c>
      <c r="F38" s="53">
        <v>67</v>
      </c>
      <c r="G38" s="17" t="s">
        <v>1098</v>
      </c>
      <c r="H38" s="18">
        <v>1.1479410000000001</v>
      </c>
      <c r="I38" s="19">
        <v>2.2638559999999996</v>
      </c>
      <c r="J38" s="19">
        <v>0.32340978720458224</v>
      </c>
      <c r="K38" s="20">
        <f t="shared" si="0"/>
        <v>0.14285793230867258</v>
      </c>
      <c r="L38" s="54">
        <v>0</v>
      </c>
      <c r="M38" s="19">
        <v>0</v>
      </c>
      <c r="N38" s="20" t="str">
        <f t="shared" si="1"/>
        <v>.</v>
      </c>
    </row>
    <row r="39" spans="1:14" ht="25.5" x14ac:dyDescent="0.25">
      <c r="A39" s="15"/>
      <c r="B39" s="17">
        <v>5003241</v>
      </c>
      <c r="C39" s="79" t="s">
        <v>1124</v>
      </c>
      <c r="D39" s="17">
        <v>3000133</v>
      </c>
      <c r="E39" s="17" t="s">
        <v>1089</v>
      </c>
      <c r="F39" s="53">
        <v>98</v>
      </c>
      <c r="G39" s="17" t="s">
        <v>1141</v>
      </c>
      <c r="H39" s="18">
        <v>0.65600000000000003</v>
      </c>
      <c r="I39" s="19">
        <v>80.276447000000019</v>
      </c>
      <c r="J39" s="19">
        <v>10.505142730398802</v>
      </c>
      <c r="K39" s="20">
        <f t="shared" si="0"/>
        <v>0.1308620787663759</v>
      </c>
      <c r="L39" s="54">
        <v>26.001000000000001</v>
      </c>
      <c r="M39" s="19">
        <v>0</v>
      </c>
      <c r="N39" s="20">
        <f t="shared" si="1"/>
        <v>0</v>
      </c>
    </row>
    <row r="40" spans="1:14" ht="25.5" x14ac:dyDescent="0.25">
      <c r="A40" s="15"/>
      <c r="B40" s="17">
        <v>5003418</v>
      </c>
      <c r="C40" s="79" t="s">
        <v>1129</v>
      </c>
      <c r="D40" s="17">
        <v>3000478</v>
      </c>
      <c r="E40" s="17" t="s">
        <v>1094</v>
      </c>
      <c r="F40" s="53">
        <v>65</v>
      </c>
      <c r="G40" s="17" t="s">
        <v>1100</v>
      </c>
      <c r="H40" s="18">
        <v>111.83688000000002</v>
      </c>
      <c r="I40" s="19">
        <v>133.44083499999994</v>
      </c>
      <c r="J40" s="19">
        <v>43.086706473469633</v>
      </c>
      <c r="K40" s="20">
        <f t="shared" si="0"/>
        <v>0.32288996448103502</v>
      </c>
      <c r="L40" s="54">
        <v>35500</v>
      </c>
      <c r="M40" s="19">
        <v>0</v>
      </c>
      <c r="N40" s="20">
        <f t="shared" si="1"/>
        <v>0</v>
      </c>
    </row>
    <row r="41" spans="1:14" ht="25.5" x14ac:dyDescent="0.25">
      <c r="A41" s="15"/>
      <c r="B41" s="17">
        <v>5003419</v>
      </c>
      <c r="C41" s="79" t="s">
        <v>1130</v>
      </c>
      <c r="D41" s="17">
        <v>3000478</v>
      </c>
      <c r="E41" s="17" t="s">
        <v>1094</v>
      </c>
      <c r="F41" s="53">
        <v>65</v>
      </c>
      <c r="G41" s="17" t="s">
        <v>1100</v>
      </c>
      <c r="H41" s="18">
        <v>10.758273000000003</v>
      </c>
      <c r="I41" s="19">
        <v>12.487295</v>
      </c>
      <c r="J41" s="19">
        <v>3.1420006150328845</v>
      </c>
      <c r="K41" s="20">
        <f t="shared" si="0"/>
        <v>0.25161579149310437</v>
      </c>
      <c r="L41" s="54">
        <v>45000</v>
      </c>
      <c r="M41" s="19">
        <v>0</v>
      </c>
      <c r="N41" s="20">
        <f t="shared" si="1"/>
        <v>0</v>
      </c>
    </row>
    <row r="42" spans="1:14" ht="51" x14ac:dyDescent="0.25">
      <c r="A42" s="15"/>
      <c r="B42" s="17">
        <v>5003421</v>
      </c>
      <c r="C42" s="79" t="s">
        <v>1131</v>
      </c>
      <c r="D42" s="17">
        <v>3000478</v>
      </c>
      <c r="E42" s="17" t="s">
        <v>1094</v>
      </c>
      <c r="F42" s="53">
        <v>65</v>
      </c>
      <c r="G42" s="17" t="s">
        <v>1100</v>
      </c>
      <c r="H42" s="18">
        <v>4.6903160000000002</v>
      </c>
      <c r="I42" s="19">
        <v>6.4029309999999997</v>
      </c>
      <c r="J42" s="19">
        <v>3.3667772447079187</v>
      </c>
      <c r="K42" s="20">
        <f t="shared" si="0"/>
        <v>0.52581813621104445</v>
      </c>
      <c r="L42" s="54">
        <v>0</v>
      </c>
      <c r="M42" s="19">
        <v>0</v>
      </c>
      <c r="N42" s="20" t="str">
        <f t="shared" si="1"/>
        <v>.</v>
      </c>
    </row>
    <row r="43" spans="1:14" ht="38.25" x14ac:dyDescent="0.25">
      <c r="A43" s="15"/>
      <c r="B43" s="17">
        <v>5003422</v>
      </c>
      <c r="C43" s="79" t="s">
        <v>1132</v>
      </c>
      <c r="D43" s="17">
        <v>3000478</v>
      </c>
      <c r="E43" s="17" t="s">
        <v>1094</v>
      </c>
      <c r="F43" s="53">
        <v>65</v>
      </c>
      <c r="G43" s="17" t="s">
        <v>1100</v>
      </c>
      <c r="H43" s="18">
        <v>1.2230349999999999</v>
      </c>
      <c r="I43" s="19">
        <v>0.7176189999999999</v>
      </c>
      <c r="J43" s="19">
        <v>0.14937384449876845</v>
      </c>
      <c r="K43" s="20">
        <f t="shared" si="0"/>
        <v>0.20815202008136416</v>
      </c>
      <c r="L43" s="54">
        <v>0</v>
      </c>
      <c r="M43" s="19">
        <v>0</v>
      </c>
      <c r="N43" s="20" t="str">
        <f t="shared" si="1"/>
        <v>.</v>
      </c>
    </row>
    <row r="44" spans="1:14" ht="38.25" x14ac:dyDescent="0.25">
      <c r="A44" s="15"/>
      <c r="B44" s="17">
        <v>5003423</v>
      </c>
      <c r="C44" s="79" t="s">
        <v>1133</v>
      </c>
      <c r="D44" s="17">
        <v>3000478</v>
      </c>
      <c r="E44" s="17" t="s">
        <v>1094</v>
      </c>
      <c r="F44" s="53">
        <v>65</v>
      </c>
      <c r="G44" s="17" t="s">
        <v>1100</v>
      </c>
      <c r="H44" s="18">
        <v>0.88861800000000002</v>
      </c>
      <c r="I44" s="19">
        <v>0.91536700000000004</v>
      </c>
      <c r="J44" s="19">
        <v>0.39488800964318216</v>
      </c>
      <c r="K44" s="20">
        <f t="shared" si="0"/>
        <v>0.43139856433887408</v>
      </c>
      <c r="L44" s="54">
        <v>0</v>
      </c>
      <c r="M44" s="19">
        <v>0</v>
      </c>
      <c r="N44" s="20" t="str">
        <f t="shared" si="1"/>
        <v>.</v>
      </c>
    </row>
    <row r="45" spans="1:14" ht="51" x14ac:dyDescent="0.25">
      <c r="A45" s="15"/>
      <c r="B45" s="17">
        <v>5003424</v>
      </c>
      <c r="C45" s="79" t="s">
        <v>1134</v>
      </c>
      <c r="D45" s="17">
        <v>3000478</v>
      </c>
      <c r="E45" s="17" t="s">
        <v>1094</v>
      </c>
      <c r="F45" s="53">
        <v>492</v>
      </c>
      <c r="G45" s="17" t="s">
        <v>1142</v>
      </c>
      <c r="H45" s="18">
        <v>6.6614590000000007</v>
      </c>
      <c r="I45" s="19">
        <v>9.2031330000000011</v>
      </c>
      <c r="J45" s="19">
        <v>3.6656468575165491</v>
      </c>
      <c r="K45" s="20">
        <f t="shared" si="0"/>
        <v>0.39830423590711433</v>
      </c>
      <c r="L45" s="54">
        <v>1380</v>
      </c>
      <c r="M45" s="19">
        <v>0</v>
      </c>
      <c r="N45" s="20">
        <f t="shared" si="1"/>
        <v>0</v>
      </c>
    </row>
    <row r="46" spans="1:14" ht="51" x14ac:dyDescent="0.25">
      <c r="A46" s="15"/>
      <c r="B46" s="17">
        <v>5003425</v>
      </c>
      <c r="C46" s="79" t="s">
        <v>1135</v>
      </c>
      <c r="D46" s="17">
        <v>3000478</v>
      </c>
      <c r="E46" s="17" t="s">
        <v>1094</v>
      </c>
      <c r="F46" s="53">
        <v>86</v>
      </c>
      <c r="G46" s="17" t="s">
        <v>464</v>
      </c>
      <c r="H46" s="18">
        <v>1.4945770000000003</v>
      </c>
      <c r="I46" s="19">
        <v>7.2662929999999983</v>
      </c>
      <c r="J46" s="19">
        <v>2.8866673518696189</v>
      </c>
      <c r="K46" s="20">
        <f t="shared" si="0"/>
        <v>0.39726822905016623</v>
      </c>
      <c r="L46" s="54">
        <v>0</v>
      </c>
      <c r="M46" s="19">
        <v>0</v>
      </c>
      <c r="N46" s="20" t="str">
        <f t="shared" si="1"/>
        <v>.</v>
      </c>
    </row>
    <row r="47" spans="1:14" ht="25.5" x14ac:dyDescent="0.25">
      <c r="A47" s="15"/>
      <c r="B47" s="17">
        <v>5004390</v>
      </c>
      <c r="C47" s="79" t="s">
        <v>1136</v>
      </c>
      <c r="D47" s="17">
        <v>3000478</v>
      </c>
      <c r="E47" s="17" t="s">
        <v>1094</v>
      </c>
      <c r="F47" s="53">
        <v>65</v>
      </c>
      <c r="G47" s="17" t="s">
        <v>1100</v>
      </c>
      <c r="H47" s="18">
        <v>4.106069999999999</v>
      </c>
      <c r="I47" s="19">
        <v>1.8660079999999999</v>
      </c>
      <c r="J47" s="19">
        <v>0.54642999399220571</v>
      </c>
      <c r="K47" s="20">
        <f t="shared" si="0"/>
        <v>0.29283368238089319</v>
      </c>
      <c r="L47" s="54">
        <v>750</v>
      </c>
      <c r="M47" s="19">
        <v>0</v>
      </c>
      <c r="N47" s="20">
        <f t="shared" si="1"/>
        <v>0</v>
      </c>
    </row>
    <row r="48" spans="1:14" ht="25.5" x14ac:dyDescent="0.25">
      <c r="A48" s="15"/>
      <c r="B48" s="17">
        <v>5003427</v>
      </c>
      <c r="C48" s="79" t="s">
        <v>1137</v>
      </c>
      <c r="D48" s="17">
        <v>3000479</v>
      </c>
      <c r="E48" s="17" t="s">
        <v>1095</v>
      </c>
      <c r="F48" s="53">
        <v>302</v>
      </c>
      <c r="G48" s="17" t="s">
        <v>1101</v>
      </c>
      <c r="H48" s="18">
        <v>19.930676999999996</v>
      </c>
      <c r="I48" s="19">
        <v>20.549500999999999</v>
      </c>
      <c r="J48" s="19">
        <v>7.157159582451186</v>
      </c>
      <c r="K48" s="20">
        <f t="shared" si="0"/>
        <v>0.34828872888208751</v>
      </c>
      <c r="L48" s="54">
        <v>37691</v>
      </c>
      <c r="M48" s="19">
        <v>0</v>
      </c>
      <c r="N48" s="20">
        <f t="shared" si="1"/>
        <v>0</v>
      </c>
    </row>
    <row r="49" spans="1:14" ht="25.5" x14ac:dyDescent="0.25">
      <c r="A49" s="15"/>
      <c r="B49" s="17">
        <v>5003428</v>
      </c>
      <c r="C49" s="79" t="s">
        <v>1138</v>
      </c>
      <c r="D49" s="17">
        <v>3000479</v>
      </c>
      <c r="E49" s="17" t="s">
        <v>1095</v>
      </c>
      <c r="F49" s="53">
        <v>302</v>
      </c>
      <c r="G49" s="17" t="s">
        <v>1101</v>
      </c>
      <c r="H49" s="18">
        <v>1.2312370000000001</v>
      </c>
      <c r="I49" s="19">
        <v>1.6688640000000001</v>
      </c>
      <c r="J49" s="19">
        <v>0.87070691639382858</v>
      </c>
      <c r="K49" s="20">
        <f t="shared" si="0"/>
        <v>0.52173629270799093</v>
      </c>
      <c r="L49" s="54">
        <v>0</v>
      </c>
      <c r="M49" s="19">
        <v>0</v>
      </c>
      <c r="N49" s="20" t="str">
        <f t="shared" si="1"/>
        <v>.</v>
      </c>
    </row>
    <row r="50" spans="1:14" x14ac:dyDescent="0.25">
      <c r="A50" s="15"/>
      <c r="B50" s="17">
        <v>9000000</v>
      </c>
      <c r="C50" s="79" t="s">
        <v>317</v>
      </c>
      <c r="D50" s="17">
        <v>9000000</v>
      </c>
      <c r="E50" s="17" t="s">
        <v>308</v>
      </c>
      <c r="F50" s="53"/>
      <c r="G50" s="17" t="s">
        <v>289</v>
      </c>
      <c r="H50" s="18">
        <v>26.603471000000006</v>
      </c>
      <c r="I50" s="19">
        <v>35.262946999999997</v>
      </c>
      <c r="J50" s="19">
        <v>14.366457882128088</v>
      </c>
      <c r="K50" s="20">
        <f t="shared" si="0"/>
        <v>0.40740945111955873</v>
      </c>
      <c r="L50" s="54"/>
      <c r="M50" s="19"/>
      <c r="N50" s="20" t="str">
        <f t="shared" si="1"/>
        <v>.</v>
      </c>
    </row>
    <row r="51" spans="1:14" ht="15.75" thickBot="1" x14ac:dyDescent="0.3">
      <c r="A51" s="33" t="s">
        <v>302</v>
      </c>
      <c r="B51" s="35"/>
      <c r="C51" s="35"/>
      <c r="D51" s="57"/>
      <c r="E51" s="35"/>
      <c r="F51" s="51"/>
      <c r="G51" s="35"/>
      <c r="H51" s="36">
        <f>H6-H7</f>
        <v>6233.6369030000005</v>
      </c>
      <c r="I51" s="36">
        <f>I6-I7</f>
        <v>7195.4016939999965</v>
      </c>
      <c r="J51" s="36">
        <f>J6-J7</f>
        <v>2604.2238942338518</v>
      </c>
      <c r="K51" s="38">
        <f t="shared" si="0"/>
        <v>0.36192891029355961</v>
      </c>
      <c r="L51" s="52"/>
      <c r="M51" s="37"/>
      <c r="N51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/>
  <dimension ref="A1:P143"/>
  <sheetViews>
    <sheetView workbookViewId="0">
      <selection activeCell="L6" sqref="L6:P143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39">
        <v>61</v>
      </c>
      <c r="B1" s="40" t="s">
        <v>228</v>
      </c>
      <c r="C1" s="40" t="s">
        <v>33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1143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14"/>
      <c r="J4" s="114" t="s">
        <v>234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38.25" x14ac:dyDescent="0.25">
      <c r="A6" s="15"/>
      <c r="B6" s="17">
        <v>3000001</v>
      </c>
      <c r="C6" s="17" t="s">
        <v>271</v>
      </c>
      <c r="D6" s="17"/>
      <c r="E6" s="17" t="s">
        <v>334</v>
      </c>
      <c r="F6" s="17">
        <v>1</v>
      </c>
      <c r="G6" s="17" t="s">
        <v>1144</v>
      </c>
      <c r="H6" s="17">
        <v>1</v>
      </c>
      <c r="I6" s="17" t="s">
        <v>1217</v>
      </c>
      <c r="J6" s="17">
        <v>3</v>
      </c>
      <c r="K6" s="17" t="s">
        <v>652</v>
      </c>
      <c r="L6" s="59">
        <v>1.0985640000000001</v>
      </c>
      <c r="M6" s="60">
        <v>2.0175049999999999</v>
      </c>
      <c r="N6" s="61">
        <v>7.5417999178171158E-2</v>
      </c>
      <c r="O6" s="60"/>
      <c r="P6" s="61"/>
    </row>
    <row r="7" spans="1:16" ht="38.25" x14ac:dyDescent="0.25">
      <c r="A7" s="15"/>
      <c r="B7" s="17">
        <v>3000001</v>
      </c>
      <c r="C7" s="17" t="s">
        <v>271</v>
      </c>
      <c r="D7" s="17"/>
      <c r="E7" s="17" t="s">
        <v>334</v>
      </c>
      <c r="F7" s="17">
        <v>1</v>
      </c>
      <c r="G7" s="17" t="s">
        <v>248</v>
      </c>
      <c r="H7" s="17">
        <v>5</v>
      </c>
      <c r="I7" s="17" t="s">
        <v>1218</v>
      </c>
      <c r="J7" s="17">
        <v>3</v>
      </c>
      <c r="K7" s="17" t="s">
        <v>652</v>
      </c>
      <c r="L7" s="59">
        <v>0.05</v>
      </c>
      <c r="M7" s="60">
        <v>0.05</v>
      </c>
      <c r="N7" s="61">
        <v>0</v>
      </c>
      <c r="O7" s="60"/>
      <c r="P7" s="61"/>
    </row>
    <row r="8" spans="1:16" ht="51" x14ac:dyDescent="0.25">
      <c r="A8" s="15"/>
      <c r="B8" s="17">
        <v>3000001</v>
      </c>
      <c r="C8" s="17" t="s">
        <v>271</v>
      </c>
      <c r="D8" s="17"/>
      <c r="E8" s="17" t="s">
        <v>334</v>
      </c>
      <c r="F8" s="17">
        <v>1</v>
      </c>
      <c r="G8" s="17" t="s">
        <v>1145</v>
      </c>
      <c r="H8" s="17">
        <v>8</v>
      </c>
      <c r="I8" s="17" t="s">
        <v>1219</v>
      </c>
      <c r="J8" s="17">
        <v>3</v>
      </c>
      <c r="K8" s="17" t="s">
        <v>652</v>
      </c>
      <c r="L8" s="59">
        <v>0</v>
      </c>
      <c r="M8" s="60">
        <v>0.03</v>
      </c>
      <c r="N8" s="61">
        <v>2.9999999329447746E-2</v>
      </c>
      <c r="O8" s="60"/>
      <c r="P8" s="61"/>
    </row>
    <row r="9" spans="1:16" ht="63.75" x14ac:dyDescent="0.25">
      <c r="A9" s="15"/>
      <c r="B9" s="17">
        <v>3000001</v>
      </c>
      <c r="C9" s="17" t="s">
        <v>271</v>
      </c>
      <c r="D9" s="17"/>
      <c r="E9" s="17" t="s">
        <v>334</v>
      </c>
      <c r="F9" s="17">
        <v>1</v>
      </c>
      <c r="G9" s="17" t="s">
        <v>249</v>
      </c>
      <c r="H9" s="17">
        <v>9</v>
      </c>
      <c r="I9" s="17" t="s">
        <v>1220</v>
      </c>
      <c r="J9" s="17">
        <v>3</v>
      </c>
      <c r="K9" s="17" t="s">
        <v>652</v>
      </c>
      <c r="L9" s="59">
        <v>0</v>
      </c>
      <c r="M9" s="60">
        <v>6.3408999999999993E-2</v>
      </c>
      <c r="N9" s="61">
        <v>2.812810055911541E-2</v>
      </c>
      <c r="O9" s="60"/>
      <c r="P9" s="61"/>
    </row>
    <row r="10" spans="1:16" ht="38.25" x14ac:dyDescent="0.25">
      <c r="A10" s="15"/>
      <c r="B10" s="17">
        <v>3000001</v>
      </c>
      <c r="C10" s="17" t="s">
        <v>271</v>
      </c>
      <c r="D10" s="17"/>
      <c r="E10" s="17" t="s">
        <v>334</v>
      </c>
      <c r="F10" s="17">
        <v>1</v>
      </c>
      <c r="G10" s="17" t="s">
        <v>1146</v>
      </c>
      <c r="H10" s="17">
        <v>12</v>
      </c>
      <c r="I10" s="17" t="s">
        <v>1221</v>
      </c>
      <c r="J10" s="17">
        <v>3</v>
      </c>
      <c r="K10" s="17" t="s">
        <v>652</v>
      </c>
      <c r="L10" s="59">
        <v>6.0000000000000001E-3</v>
      </c>
      <c r="M10" s="60">
        <v>6.0000000000000001E-3</v>
      </c>
      <c r="N10" s="61">
        <v>0</v>
      </c>
      <c r="O10" s="60"/>
      <c r="P10" s="61"/>
    </row>
    <row r="11" spans="1:16" ht="38.25" x14ac:dyDescent="0.25">
      <c r="A11" s="15"/>
      <c r="B11" s="17">
        <v>3000001</v>
      </c>
      <c r="C11" s="17" t="s">
        <v>271</v>
      </c>
      <c r="D11" s="17"/>
      <c r="E11" s="17" t="s">
        <v>334</v>
      </c>
      <c r="F11" s="17">
        <v>1</v>
      </c>
      <c r="G11" s="17" t="s">
        <v>1144</v>
      </c>
      <c r="H11" s="17">
        <v>13</v>
      </c>
      <c r="I11" s="17" t="s">
        <v>1222</v>
      </c>
      <c r="J11" s="17">
        <v>3</v>
      </c>
      <c r="K11" s="17" t="s">
        <v>652</v>
      </c>
      <c r="L11" s="59">
        <v>0</v>
      </c>
      <c r="M11" s="60">
        <v>1.4E-2</v>
      </c>
      <c r="N11" s="61">
        <v>0</v>
      </c>
      <c r="O11" s="60"/>
      <c r="P11" s="61"/>
    </row>
    <row r="12" spans="1:16" ht="38.25" x14ac:dyDescent="0.25">
      <c r="A12" s="15"/>
      <c r="B12" s="17">
        <v>3000001</v>
      </c>
      <c r="C12" s="17" t="s">
        <v>271</v>
      </c>
      <c r="D12" s="17"/>
      <c r="E12" s="17" t="s">
        <v>334</v>
      </c>
      <c r="F12" s="17">
        <v>1</v>
      </c>
      <c r="G12" s="17" t="s">
        <v>1146</v>
      </c>
      <c r="H12" s="17">
        <v>14</v>
      </c>
      <c r="I12" s="17" t="s">
        <v>1223</v>
      </c>
      <c r="J12" s="17">
        <v>3</v>
      </c>
      <c r="K12" s="17" t="s">
        <v>652</v>
      </c>
      <c r="L12" s="59">
        <v>1.5959999999999998E-2</v>
      </c>
      <c r="M12" s="60">
        <v>1.5959999999999998E-2</v>
      </c>
      <c r="N12" s="61">
        <v>1.5960000455379486E-2</v>
      </c>
      <c r="O12" s="60"/>
      <c r="P12" s="61"/>
    </row>
    <row r="13" spans="1:16" ht="38.25" x14ac:dyDescent="0.25">
      <c r="A13" s="15"/>
      <c r="B13" s="17">
        <v>3000001</v>
      </c>
      <c r="C13" s="17" t="s">
        <v>271</v>
      </c>
      <c r="D13" s="17"/>
      <c r="E13" s="17" t="s">
        <v>334</v>
      </c>
      <c r="F13" s="17">
        <v>1</v>
      </c>
      <c r="G13" s="17" t="s">
        <v>248</v>
      </c>
      <c r="H13" s="17">
        <v>18</v>
      </c>
      <c r="I13" s="17" t="s">
        <v>1224</v>
      </c>
      <c r="J13" s="17">
        <v>3</v>
      </c>
      <c r="K13" s="17" t="s">
        <v>652</v>
      </c>
      <c r="L13" s="59">
        <v>1.3238E-2</v>
      </c>
      <c r="M13" s="60">
        <v>1.3238E-2</v>
      </c>
      <c r="N13" s="61">
        <v>0</v>
      </c>
      <c r="O13" s="60"/>
      <c r="P13" s="61"/>
    </row>
    <row r="14" spans="1:16" ht="51" x14ac:dyDescent="0.25">
      <c r="A14" s="15"/>
      <c r="B14" s="17">
        <v>3000001</v>
      </c>
      <c r="C14" s="17" t="s">
        <v>271</v>
      </c>
      <c r="D14" s="17"/>
      <c r="E14" s="17" t="s">
        <v>334</v>
      </c>
      <c r="F14" s="17">
        <v>1</v>
      </c>
      <c r="G14" s="17" t="s">
        <v>1144</v>
      </c>
      <c r="H14" s="17">
        <v>20</v>
      </c>
      <c r="I14" s="17" t="s">
        <v>1225</v>
      </c>
      <c r="J14" s="17">
        <v>3</v>
      </c>
      <c r="K14" s="17" t="s">
        <v>652</v>
      </c>
      <c r="L14" s="59">
        <v>2.9499999999999998E-2</v>
      </c>
      <c r="M14" s="60">
        <v>2.9499999999999998E-2</v>
      </c>
      <c r="N14" s="61">
        <v>2.9500000178813934E-2</v>
      </c>
      <c r="O14" s="60"/>
      <c r="P14" s="61"/>
    </row>
    <row r="15" spans="1:16" ht="51" x14ac:dyDescent="0.25">
      <c r="A15" s="15"/>
      <c r="B15" s="17">
        <v>3000001</v>
      </c>
      <c r="C15" s="17" t="s">
        <v>271</v>
      </c>
      <c r="D15" s="17"/>
      <c r="E15" s="17" t="s">
        <v>334</v>
      </c>
      <c r="F15" s="17">
        <v>2</v>
      </c>
      <c r="G15" s="17" t="s">
        <v>1147</v>
      </c>
      <c r="H15" s="17">
        <v>1</v>
      </c>
      <c r="I15" s="17" t="s">
        <v>1226</v>
      </c>
      <c r="J15" s="17">
        <v>3</v>
      </c>
      <c r="K15" s="17" t="s">
        <v>652</v>
      </c>
      <c r="L15" s="59">
        <v>0</v>
      </c>
      <c r="M15" s="60">
        <v>0.10000300000000001</v>
      </c>
      <c r="N15" s="61">
        <v>5.0000041723251343E-2</v>
      </c>
      <c r="O15" s="60"/>
      <c r="P15" s="61"/>
    </row>
    <row r="16" spans="1:16" ht="38.25" x14ac:dyDescent="0.25">
      <c r="A16" s="15"/>
      <c r="B16" s="17">
        <v>3000001</v>
      </c>
      <c r="C16" s="17" t="s">
        <v>271</v>
      </c>
      <c r="D16" s="17"/>
      <c r="E16" s="17" t="s">
        <v>334</v>
      </c>
      <c r="F16" s="17">
        <v>2</v>
      </c>
      <c r="G16" s="17" t="s">
        <v>1148</v>
      </c>
      <c r="H16" s="17">
        <v>1</v>
      </c>
      <c r="I16" s="17" t="s">
        <v>1227</v>
      </c>
      <c r="J16" s="17">
        <v>3</v>
      </c>
      <c r="K16" s="17" t="s">
        <v>652</v>
      </c>
      <c r="L16" s="59">
        <v>0.50927100000000003</v>
      </c>
      <c r="M16" s="60">
        <v>0.50927100000000003</v>
      </c>
      <c r="N16" s="61">
        <v>0</v>
      </c>
      <c r="O16" s="60"/>
      <c r="P16" s="61"/>
    </row>
    <row r="17" spans="1:16" ht="38.25" x14ac:dyDescent="0.25">
      <c r="A17" s="15"/>
      <c r="B17" s="17">
        <v>3000001</v>
      </c>
      <c r="C17" s="17" t="s">
        <v>271</v>
      </c>
      <c r="D17" s="17"/>
      <c r="E17" s="17" t="s">
        <v>334</v>
      </c>
      <c r="F17" s="17">
        <v>2</v>
      </c>
      <c r="G17" s="17" t="s">
        <v>1149</v>
      </c>
      <c r="H17" s="17">
        <v>1</v>
      </c>
      <c r="I17" s="17" t="s">
        <v>1228</v>
      </c>
      <c r="J17" s="17">
        <v>3</v>
      </c>
      <c r="K17" s="17" t="s">
        <v>652</v>
      </c>
      <c r="L17" s="59">
        <v>0.69391000000000003</v>
      </c>
      <c r="M17" s="60">
        <v>0</v>
      </c>
      <c r="N17" s="61">
        <v>0</v>
      </c>
      <c r="O17" s="60"/>
      <c r="P17" s="61"/>
    </row>
    <row r="18" spans="1:16" ht="38.25" x14ac:dyDescent="0.25">
      <c r="A18" s="15"/>
      <c r="B18" s="17">
        <v>3000001</v>
      </c>
      <c r="C18" s="17" t="s">
        <v>271</v>
      </c>
      <c r="D18" s="17"/>
      <c r="E18" s="17" t="s">
        <v>334</v>
      </c>
      <c r="F18" s="17">
        <v>2</v>
      </c>
      <c r="G18" s="17" t="s">
        <v>1150</v>
      </c>
      <c r="H18" s="17">
        <v>1</v>
      </c>
      <c r="I18" s="17" t="s">
        <v>1229</v>
      </c>
      <c r="J18" s="17">
        <v>3</v>
      </c>
      <c r="K18" s="17" t="s">
        <v>652</v>
      </c>
      <c r="L18" s="59">
        <v>7.1999999999999995E-2</v>
      </c>
      <c r="M18" s="60">
        <v>7.1999999999999995E-2</v>
      </c>
      <c r="N18" s="61">
        <v>0</v>
      </c>
      <c r="O18" s="60"/>
      <c r="P18" s="61"/>
    </row>
    <row r="19" spans="1:16" ht="38.25" x14ac:dyDescent="0.25">
      <c r="A19" s="15"/>
      <c r="B19" s="17">
        <v>3000001</v>
      </c>
      <c r="C19" s="17" t="s">
        <v>271</v>
      </c>
      <c r="D19" s="17"/>
      <c r="E19" s="17" t="s">
        <v>334</v>
      </c>
      <c r="F19" s="17">
        <v>2</v>
      </c>
      <c r="G19" s="17" t="s">
        <v>1151</v>
      </c>
      <c r="H19" s="17">
        <v>1</v>
      </c>
      <c r="I19" s="17" t="s">
        <v>1230</v>
      </c>
      <c r="J19" s="17">
        <v>3</v>
      </c>
      <c r="K19" s="17" t="s">
        <v>652</v>
      </c>
      <c r="L19" s="59">
        <v>3.5402999999999997E-2</v>
      </c>
      <c r="M19" s="60">
        <v>3.5402999999999997E-2</v>
      </c>
      <c r="N19" s="61">
        <v>0</v>
      </c>
      <c r="O19" s="60"/>
      <c r="P19" s="61"/>
    </row>
    <row r="20" spans="1:16" ht="63.75" x14ac:dyDescent="0.25">
      <c r="A20" s="15"/>
      <c r="B20" s="17">
        <v>3000001</v>
      </c>
      <c r="C20" s="17" t="s">
        <v>271</v>
      </c>
      <c r="D20" s="17"/>
      <c r="E20" s="17" t="s">
        <v>334</v>
      </c>
      <c r="F20" s="17">
        <v>2</v>
      </c>
      <c r="G20" s="17" t="s">
        <v>1152</v>
      </c>
      <c r="H20" s="17">
        <v>1</v>
      </c>
      <c r="I20" s="17" t="s">
        <v>1231</v>
      </c>
      <c r="J20" s="17">
        <v>3</v>
      </c>
      <c r="K20" s="17" t="s">
        <v>652</v>
      </c>
      <c r="L20" s="59">
        <v>0</v>
      </c>
      <c r="M20" s="60">
        <v>0.57871600000000001</v>
      </c>
      <c r="N20" s="61">
        <v>0.27581921964883804</v>
      </c>
      <c r="O20" s="60"/>
      <c r="P20" s="61"/>
    </row>
    <row r="21" spans="1:16" ht="38.25" x14ac:dyDescent="0.25">
      <c r="A21" s="15"/>
      <c r="B21" s="17">
        <v>3000001</v>
      </c>
      <c r="C21" s="17" t="s">
        <v>271</v>
      </c>
      <c r="D21" s="17"/>
      <c r="E21" s="17" t="s">
        <v>334</v>
      </c>
      <c r="F21" s="17">
        <v>2</v>
      </c>
      <c r="G21" s="17" t="s">
        <v>1153</v>
      </c>
      <c r="H21" s="17">
        <v>1</v>
      </c>
      <c r="I21" s="17" t="s">
        <v>1232</v>
      </c>
      <c r="J21" s="17">
        <v>3</v>
      </c>
      <c r="K21" s="17" t="s">
        <v>652</v>
      </c>
      <c r="L21" s="59">
        <v>0.326347</v>
      </c>
      <c r="M21" s="60">
        <v>1.039228</v>
      </c>
      <c r="N21" s="61">
        <v>0</v>
      </c>
      <c r="O21" s="60"/>
      <c r="P21" s="61"/>
    </row>
    <row r="22" spans="1:16" ht="38.25" x14ac:dyDescent="0.25">
      <c r="A22" s="15"/>
      <c r="B22" s="17">
        <v>3000001</v>
      </c>
      <c r="C22" s="17" t="s">
        <v>271</v>
      </c>
      <c r="D22" s="17"/>
      <c r="E22" s="17" t="s">
        <v>334</v>
      </c>
      <c r="F22" s="17">
        <v>2</v>
      </c>
      <c r="G22" s="17" t="s">
        <v>1153</v>
      </c>
      <c r="H22" s="17">
        <v>2</v>
      </c>
      <c r="I22" s="17" t="s">
        <v>1233</v>
      </c>
      <c r="J22" s="17">
        <v>3</v>
      </c>
      <c r="K22" s="17" t="s">
        <v>652</v>
      </c>
      <c r="L22" s="59">
        <v>8.2317000000000001E-2</v>
      </c>
      <c r="M22" s="60">
        <v>8.2317000000000001E-2</v>
      </c>
      <c r="N22" s="61">
        <v>1.8292639404535294E-2</v>
      </c>
      <c r="O22" s="60"/>
      <c r="P22" s="61"/>
    </row>
    <row r="23" spans="1:16" ht="38.25" x14ac:dyDescent="0.25">
      <c r="A23" s="15"/>
      <c r="B23" s="17">
        <v>3000001</v>
      </c>
      <c r="C23" s="17" t="s">
        <v>271</v>
      </c>
      <c r="D23" s="17"/>
      <c r="E23" s="17" t="s">
        <v>334</v>
      </c>
      <c r="F23" s="17">
        <v>2</v>
      </c>
      <c r="G23" s="17" t="s">
        <v>1149</v>
      </c>
      <c r="H23" s="17">
        <v>3</v>
      </c>
      <c r="I23" s="17" t="s">
        <v>1234</v>
      </c>
      <c r="J23" s="17">
        <v>3</v>
      </c>
      <c r="K23" s="17" t="s">
        <v>652</v>
      </c>
      <c r="L23" s="59">
        <v>1.5408E-2</v>
      </c>
      <c r="M23" s="60">
        <v>1.5408E-2</v>
      </c>
      <c r="N23" s="61">
        <v>0</v>
      </c>
      <c r="O23" s="60"/>
      <c r="P23" s="61"/>
    </row>
    <row r="24" spans="1:16" ht="51" x14ac:dyDescent="0.25">
      <c r="A24" s="15"/>
      <c r="B24" s="17">
        <v>3000001</v>
      </c>
      <c r="C24" s="17" t="s">
        <v>271</v>
      </c>
      <c r="D24" s="17"/>
      <c r="E24" s="17" t="s">
        <v>334</v>
      </c>
      <c r="F24" s="17">
        <v>2</v>
      </c>
      <c r="G24" s="17" t="s">
        <v>1154</v>
      </c>
      <c r="H24" s="17">
        <v>3</v>
      </c>
      <c r="I24" s="17" t="s">
        <v>1235</v>
      </c>
      <c r="J24" s="17">
        <v>3</v>
      </c>
      <c r="K24" s="17" t="s">
        <v>652</v>
      </c>
      <c r="L24" s="59">
        <v>6.6000000000000003E-2</v>
      </c>
      <c r="M24" s="60">
        <v>6.6000000000000003E-2</v>
      </c>
      <c r="N24" s="61">
        <v>0</v>
      </c>
      <c r="O24" s="60"/>
      <c r="P24" s="61"/>
    </row>
    <row r="25" spans="1:16" ht="51" x14ac:dyDescent="0.25">
      <c r="A25" s="15"/>
      <c r="B25" s="17">
        <v>3000001</v>
      </c>
      <c r="C25" s="17" t="s">
        <v>271</v>
      </c>
      <c r="D25" s="17"/>
      <c r="E25" s="17" t="s">
        <v>334</v>
      </c>
      <c r="F25" s="17">
        <v>2</v>
      </c>
      <c r="G25" s="17" t="s">
        <v>1155</v>
      </c>
      <c r="H25" s="17">
        <v>3</v>
      </c>
      <c r="I25" s="17" t="s">
        <v>1236</v>
      </c>
      <c r="J25" s="17">
        <v>3</v>
      </c>
      <c r="K25" s="17" t="s">
        <v>652</v>
      </c>
      <c r="L25" s="59">
        <v>1.44E-2</v>
      </c>
      <c r="M25" s="60">
        <v>1.44E-2</v>
      </c>
      <c r="N25" s="61">
        <v>1.4399999752640724E-2</v>
      </c>
      <c r="O25" s="60"/>
      <c r="P25" s="61"/>
    </row>
    <row r="26" spans="1:16" ht="38.25" x14ac:dyDescent="0.25">
      <c r="A26" s="15"/>
      <c r="B26" s="17">
        <v>3000001</v>
      </c>
      <c r="C26" s="17" t="s">
        <v>271</v>
      </c>
      <c r="D26" s="17"/>
      <c r="E26" s="17" t="s">
        <v>334</v>
      </c>
      <c r="F26" s="17">
        <v>2</v>
      </c>
      <c r="G26" s="17" t="s">
        <v>1154</v>
      </c>
      <c r="H26" s="17">
        <v>4</v>
      </c>
      <c r="I26" s="17" t="s">
        <v>1237</v>
      </c>
      <c r="J26" s="17">
        <v>3</v>
      </c>
      <c r="K26" s="17" t="s">
        <v>652</v>
      </c>
      <c r="L26" s="59">
        <v>3.5999999999999997E-2</v>
      </c>
      <c r="M26" s="60">
        <v>3.5999999999999997E-2</v>
      </c>
      <c r="N26" s="61">
        <v>0</v>
      </c>
      <c r="O26" s="60"/>
      <c r="P26" s="61"/>
    </row>
    <row r="27" spans="1:16" ht="51" x14ac:dyDescent="0.25">
      <c r="A27" s="15"/>
      <c r="B27" s="17">
        <v>3000001</v>
      </c>
      <c r="C27" s="17" t="s">
        <v>271</v>
      </c>
      <c r="D27" s="17"/>
      <c r="E27" s="17" t="s">
        <v>334</v>
      </c>
      <c r="F27" s="17">
        <v>2</v>
      </c>
      <c r="G27" s="17" t="s">
        <v>1156</v>
      </c>
      <c r="H27" s="17">
        <v>4</v>
      </c>
      <c r="I27" s="17" t="s">
        <v>1238</v>
      </c>
      <c r="J27" s="17">
        <v>3</v>
      </c>
      <c r="K27" s="17" t="s">
        <v>652</v>
      </c>
      <c r="L27" s="59">
        <v>0</v>
      </c>
      <c r="M27" s="60">
        <v>1.6104E-2</v>
      </c>
      <c r="N27" s="61">
        <v>8.0519998446106911E-3</v>
      </c>
      <c r="O27" s="60"/>
      <c r="P27" s="61"/>
    </row>
    <row r="28" spans="1:16" ht="38.25" x14ac:dyDescent="0.25">
      <c r="A28" s="15"/>
      <c r="B28" s="17">
        <v>3000001</v>
      </c>
      <c r="C28" s="17" t="s">
        <v>271</v>
      </c>
      <c r="D28" s="17"/>
      <c r="E28" s="17" t="s">
        <v>334</v>
      </c>
      <c r="F28" s="17">
        <v>2</v>
      </c>
      <c r="G28" s="17" t="s">
        <v>1155</v>
      </c>
      <c r="H28" s="17">
        <v>5</v>
      </c>
      <c r="I28" s="17" t="s">
        <v>1239</v>
      </c>
      <c r="J28" s="17">
        <v>3</v>
      </c>
      <c r="K28" s="17" t="s">
        <v>652</v>
      </c>
      <c r="L28" s="59">
        <v>0</v>
      </c>
      <c r="M28" s="60">
        <v>1.44E-2</v>
      </c>
      <c r="N28" s="61">
        <v>6.0000000521540642E-3</v>
      </c>
      <c r="O28" s="60"/>
      <c r="P28" s="61"/>
    </row>
    <row r="29" spans="1:16" ht="38.25" x14ac:dyDescent="0.25">
      <c r="A29" s="15"/>
      <c r="B29" s="17">
        <v>3000001</v>
      </c>
      <c r="C29" s="17" t="s">
        <v>271</v>
      </c>
      <c r="D29" s="17"/>
      <c r="E29" s="17" t="s">
        <v>334</v>
      </c>
      <c r="F29" s="17">
        <v>2</v>
      </c>
      <c r="G29" s="17" t="s">
        <v>1156</v>
      </c>
      <c r="H29" s="17">
        <v>6</v>
      </c>
      <c r="I29" s="17" t="s">
        <v>1240</v>
      </c>
      <c r="J29" s="17">
        <v>3</v>
      </c>
      <c r="K29" s="17" t="s">
        <v>652</v>
      </c>
      <c r="L29" s="59">
        <v>0</v>
      </c>
      <c r="M29" s="60">
        <v>1.4855E-2</v>
      </c>
      <c r="N29" s="61">
        <v>7.4273999780416489E-3</v>
      </c>
      <c r="O29" s="60"/>
      <c r="P29" s="61"/>
    </row>
    <row r="30" spans="1:16" ht="51" x14ac:dyDescent="0.25">
      <c r="A30" s="15"/>
      <c r="B30" s="17">
        <v>3000001</v>
      </c>
      <c r="C30" s="17" t="s">
        <v>271</v>
      </c>
      <c r="D30" s="17"/>
      <c r="E30" s="17" t="s">
        <v>334</v>
      </c>
      <c r="F30" s="17">
        <v>2</v>
      </c>
      <c r="G30" s="17" t="s">
        <v>1149</v>
      </c>
      <c r="H30" s="17">
        <v>7</v>
      </c>
      <c r="I30" s="17" t="s">
        <v>1241</v>
      </c>
      <c r="J30" s="17">
        <v>3</v>
      </c>
      <c r="K30" s="17" t="s">
        <v>652</v>
      </c>
      <c r="L30" s="59">
        <v>1.3662000000000001E-2</v>
      </c>
      <c r="M30" s="60">
        <v>1.3662000000000001E-2</v>
      </c>
      <c r="N30" s="61">
        <v>0</v>
      </c>
      <c r="O30" s="60"/>
      <c r="P30" s="61"/>
    </row>
    <row r="31" spans="1:16" ht="38.25" x14ac:dyDescent="0.25">
      <c r="A31" s="15"/>
      <c r="B31" s="17">
        <v>3000001</v>
      </c>
      <c r="C31" s="17" t="s">
        <v>271</v>
      </c>
      <c r="D31" s="17"/>
      <c r="E31" s="17" t="s">
        <v>334</v>
      </c>
      <c r="F31" s="17">
        <v>2</v>
      </c>
      <c r="G31" s="17" t="s">
        <v>1149</v>
      </c>
      <c r="H31" s="17">
        <v>8</v>
      </c>
      <c r="I31" s="17" t="s">
        <v>1242</v>
      </c>
      <c r="J31" s="17">
        <v>3</v>
      </c>
      <c r="K31" s="17" t="s">
        <v>652</v>
      </c>
      <c r="L31" s="59">
        <v>2.4198000000000001E-2</v>
      </c>
      <c r="M31" s="60">
        <v>2.4198000000000001E-2</v>
      </c>
      <c r="N31" s="61">
        <v>0</v>
      </c>
      <c r="O31" s="60"/>
      <c r="P31" s="61"/>
    </row>
    <row r="32" spans="1:16" ht="51" x14ac:dyDescent="0.25">
      <c r="A32" s="15"/>
      <c r="B32" s="17">
        <v>3000001</v>
      </c>
      <c r="C32" s="17" t="s">
        <v>271</v>
      </c>
      <c r="D32" s="17"/>
      <c r="E32" s="17" t="s">
        <v>334</v>
      </c>
      <c r="F32" s="17">
        <v>2</v>
      </c>
      <c r="G32" s="17" t="s">
        <v>1155</v>
      </c>
      <c r="H32" s="17">
        <v>9</v>
      </c>
      <c r="I32" s="17" t="s">
        <v>1243</v>
      </c>
      <c r="J32" s="17">
        <v>3</v>
      </c>
      <c r="K32" s="17" t="s">
        <v>652</v>
      </c>
      <c r="L32" s="59">
        <v>0</v>
      </c>
      <c r="M32" s="60">
        <v>1.44E-2</v>
      </c>
      <c r="N32" s="61">
        <v>6.0000000521540642E-3</v>
      </c>
      <c r="O32" s="60"/>
      <c r="P32" s="61"/>
    </row>
    <row r="33" spans="1:16" ht="63.75" x14ac:dyDescent="0.25">
      <c r="A33" s="15"/>
      <c r="B33" s="17">
        <v>3000001</v>
      </c>
      <c r="C33" s="17" t="s">
        <v>271</v>
      </c>
      <c r="D33" s="17"/>
      <c r="E33" s="17" t="s">
        <v>334</v>
      </c>
      <c r="F33" s="17">
        <v>2</v>
      </c>
      <c r="G33" s="17" t="s">
        <v>1157</v>
      </c>
      <c r="H33" s="17">
        <v>19</v>
      </c>
      <c r="I33" s="17" t="s">
        <v>1244</v>
      </c>
      <c r="J33" s="17">
        <v>3</v>
      </c>
      <c r="K33" s="17" t="s">
        <v>652</v>
      </c>
      <c r="L33" s="59">
        <v>2.647E-2</v>
      </c>
      <c r="M33" s="60">
        <v>0</v>
      </c>
      <c r="N33" s="61">
        <v>0</v>
      </c>
      <c r="O33" s="60"/>
      <c r="P33" s="61"/>
    </row>
    <row r="34" spans="1:16" ht="63.75" x14ac:dyDescent="0.25">
      <c r="A34" s="15"/>
      <c r="B34" s="17">
        <v>3000001</v>
      </c>
      <c r="C34" s="17" t="s">
        <v>271</v>
      </c>
      <c r="D34" s="17"/>
      <c r="E34" s="17" t="s">
        <v>334</v>
      </c>
      <c r="F34" s="17">
        <v>3</v>
      </c>
      <c r="G34" s="17" t="s">
        <v>1158</v>
      </c>
      <c r="H34" s="17">
        <v>1</v>
      </c>
      <c r="I34" s="17" t="s">
        <v>1245</v>
      </c>
      <c r="J34" s="17">
        <v>3</v>
      </c>
      <c r="K34" s="17" t="s">
        <v>652</v>
      </c>
      <c r="L34" s="59">
        <v>9.6000000000000002E-2</v>
      </c>
      <c r="M34" s="60">
        <v>0</v>
      </c>
      <c r="N34" s="61">
        <v>0</v>
      </c>
      <c r="O34" s="60"/>
      <c r="P34" s="61"/>
    </row>
    <row r="35" spans="1:16" ht="63.75" x14ac:dyDescent="0.25">
      <c r="A35" s="15"/>
      <c r="B35" s="17">
        <v>3000001</v>
      </c>
      <c r="C35" s="17" t="s">
        <v>271</v>
      </c>
      <c r="D35" s="17"/>
      <c r="E35" s="17" t="s">
        <v>334</v>
      </c>
      <c r="F35" s="17">
        <v>3</v>
      </c>
      <c r="G35" s="17" t="s">
        <v>1159</v>
      </c>
      <c r="H35" s="17">
        <v>2</v>
      </c>
      <c r="I35" s="17" t="s">
        <v>1246</v>
      </c>
      <c r="J35" s="17">
        <v>3</v>
      </c>
      <c r="K35" s="17" t="s">
        <v>652</v>
      </c>
      <c r="L35" s="59">
        <v>2.1433000000000001E-2</v>
      </c>
      <c r="M35" s="60">
        <v>2.1433000000000001E-2</v>
      </c>
      <c r="N35" s="61">
        <v>0</v>
      </c>
      <c r="O35" s="60"/>
      <c r="P35" s="61"/>
    </row>
    <row r="36" spans="1:16" ht="51" x14ac:dyDescent="0.25">
      <c r="A36" s="15"/>
      <c r="B36" s="17">
        <v>3000001</v>
      </c>
      <c r="C36" s="17" t="s">
        <v>271</v>
      </c>
      <c r="D36" s="17"/>
      <c r="E36" s="17" t="s">
        <v>334</v>
      </c>
      <c r="F36" s="17">
        <v>3</v>
      </c>
      <c r="G36" s="17" t="s">
        <v>1160</v>
      </c>
      <c r="H36" s="17">
        <v>3</v>
      </c>
      <c r="I36" s="17" t="s">
        <v>1247</v>
      </c>
      <c r="J36" s="17">
        <v>3</v>
      </c>
      <c r="K36" s="17" t="s">
        <v>652</v>
      </c>
      <c r="L36" s="59">
        <v>1.2703000000000001E-2</v>
      </c>
      <c r="M36" s="60">
        <v>0</v>
      </c>
      <c r="N36" s="61">
        <v>0</v>
      </c>
      <c r="O36" s="60"/>
      <c r="P36" s="61"/>
    </row>
    <row r="37" spans="1:16" ht="63.75" x14ac:dyDescent="0.25">
      <c r="A37" s="15"/>
      <c r="B37" s="17">
        <v>3000001</v>
      </c>
      <c r="C37" s="17" t="s">
        <v>271</v>
      </c>
      <c r="D37" s="17"/>
      <c r="E37" s="17" t="s">
        <v>334</v>
      </c>
      <c r="F37" s="17">
        <v>3</v>
      </c>
      <c r="G37" s="17" t="s">
        <v>1159</v>
      </c>
      <c r="H37" s="17">
        <v>3</v>
      </c>
      <c r="I37" s="17" t="s">
        <v>1248</v>
      </c>
      <c r="J37" s="17">
        <v>3</v>
      </c>
      <c r="K37" s="17" t="s">
        <v>652</v>
      </c>
      <c r="L37" s="59">
        <v>7.7549999999999994E-2</v>
      </c>
      <c r="M37" s="60">
        <v>5.3748999999999998E-2</v>
      </c>
      <c r="N37" s="61">
        <v>1.6188239678740501E-2</v>
      </c>
      <c r="O37" s="60"/>
      <c r="P37" s="61"/>
    </row>
    <row r="38" spans="1:16" ht="38.25" x14ac:dyDescent="0.25">
      <c r="A38" s="15"/>
      <c r="B38" s="17">
        <v>3000001</v>
      </c>
      <c r="C38" s="17" t="s">
        <v>271</v>
      </c>
      <c r="D38" s="17"/>
      <c r="E38" s="17" t="s">
        <v>334</v>
      </c>
      <c r="F38" s="17">
        <v>3</v>
      </c>
      <c r="G38" s="17" t="s">
        <v>1159</v>
      </c>
      <c r="H38" s="17">
        <v>4</v>
      </c>
      <c r="I38" s="17" t="s">
        <v>1249</v>
      </c>
      <c r="J38" s="17">
        <v>3</v>
      </c>
      <c r="K38" s="17" t="s">
        <v>652</v>
      </c>
      <c r="L38" s="59">
        <v>5.4283999999999999E-2</v>
      </c>
      <c r="M38" s="60">
        <v>5.4283999999999999E-2</v>
      </c>
      <c r="N38" s="61">
        <v>0</v>
      </c>
      <c r="O38" s="60"/>
      <c r="P38" s="61"/>
    </row>
    <row r="39" spans="1:16" ht="51" x14ac:dyDescent="0.25">
      <c r="A39" s="15"/>
      <c r="B39" s="17">
        <v>3000001</v>
      </c>
      <c r="C39" s="17" t="s">
        <v>271</v>
      </c>
      <c r="D39" s="17"/>
      <c r="E39" s="17" t="s">
        <v>334</v>
      </c>
      <c r="F39" s="17">
        <v>3</v>
      </c>
      <c r="G39" s="17" t="s">
        <v>1160</v>
      </c>
      <c r="H39" s="17">
        <v>4</v>
      </c>
      <c r="I39" s="17" t="s">
        <v>1250</v>
      </c>
      <c r="J39" s="17">
        <v>3</v>
      </c>
      <c r="K39" s="17" t="s">
        <v>652</v>
      </c>
      <c r="L39" s="59">
        <v>2.2113000000000001E-2</v>
      </c>
      <c r="M39" s="60">
        <v>2.2113000000000001E-2</v>
      </c>
      <c r="N39" s="61">
        <v>0</v>
      </c>
      <c r="O39" s="60"/>
      <c r="P39" s="61"/>
    </row>
    <row r="40" spans="1:16" ht="38.25" x14ac:dyDescent="0.25">
      <c r="A40" s="15"/>
      <c r="B40" s="17">
        <v>3000001</v>
      </c>
      <c r="C40" s="17" t="s">
        <v>271</v>
      </c>
      <c r="D40" s="17"/>
      <c r="E40" s="17" t="s">
        <v>334</v>
      </c>
      <c r="F40" s="17">
        <v>3</v>
      </c>
      <c r="G40" s="17" t="s">
        <v>1159</v>
      </c>
      <c r="H40" s="17">
        <v>5</v>
      </c>
      <c r="I40" s="17" t="s">
        <v>1251</v>
      </c>
      <c r="J40" s="17">
        <v>3</v>
      </c>
      <c r="K40" s="17" t="s">
        <v>652</v>
      </c>
      <c r="L40" s="59">
        <v>2.8049999999999999E-2</v>
      </c>
      <c r="M40" s="60">
        <v>2.9722999999999999E-2</v>
      </c>
      <c r="N40" s="61">
        <v>0</v>
      </c>
      <c r="O40" s="60"/>
      <c r="P40" s="61"/>
    </row>
    <row r="41" spans="1:16" ht="38.25" x14ac:dyDescent="0.25">
      <c r="A41" s="15"/>
      <c r="B41" s="17">
        <v>3000001</v>
      </c>
      <c r="C41" s="17" t="s">
        <v>271</v>
      </c>
      <c r="D41" s="17"/>
      <c r="E41" s="17" t="s">
        <v>334</v>
      </c>
      <c r="F41" s="17">
        <v>3</v>
      </c>
      <c r="G41" s="17" t="s">
        <v>1159</v>
      </c>
      <c r="H41" s="17">
        <v>7</v>
      </c>
      <c r="I41" s="17" t="s">
        <v>1252</v>
      </c>
      <c r="J41" s="17">
        <v>3</v>
      </c>
      <c r="K41" s="17" t="s">
        <v>652</v>
      </c>
      <c r="L41" s="59">
        <v>0.107115</v>
      </c>
      <c r="M41" s="60">
        <v>0.107115</v>
      </c>
      <c r="N41" s="61">
        <v>0</v>
      </c>
      <c r="O41" s="60"/>
      <c r="P41" s="61"/>
    </row>
    <row r="42" spans="1:16" ht="51" x14ac:dyDescent="0.25">
      <c r="A42" s="15"/>
      <c r="B42" s="17">
        <v>3000001</v>
      </c>
      <c r="C42" s="17" t="s">
        <v>271</v>
      </c>
      <c r="D42" s="17"/>
      <c r="E42" s="17" t="s">
        <v>334</v>
      </c>
      <c r="F42" s="17">
        <v>3</v>
      </c>
      <c r="G42" s="17" t="s">
        <v>1160</v>
      </c>
      <c r="H42" s="17">
        <v>9</v>
      </c>
      <c r="I42" s="17" t="s">
        <v>1253</v>
      </c>
      <c r="J42" s="17">
        <v>3</v>
      </c>
      <c r="K42" s="17" t="s">
        <v>652</v>
      </c>
      <c r="L42" s="59">
        <v>1.2999999999999999E-2</v>
      </c>
      <c r="M42" s="60">
        <v>0</v>
      </c>
      <c r="N42" s="61">
        <v>0</v>
      </c>
      <c r="O42" s="60"/>
      <c r="P42" s="61"/>
    </row>
    <row r="43" spans="1:16" ht="38.25" x14ac:dyDescent="0.25">
      <c r="A43" s="15"/>
      <c r="B43" s="17">
        <v>3000001</v>
      </c>
      <c r="C43" s="17" t="s">
        <v>271</v>
      </c>
      <c r="D43" s="17"/>
      <c r="E43" s="17" t="s">
        <v>334</v>
      </c>
      <c r="F43" s="17">
        <v>3</v>
      </c>
      <c r="G43" s="17" t="s">
        <v>1161</v>
      </c>
      <c r="H43" s="17">
        <v>10</v>
      </c>
      <c r="I43" s="17" t="s">
        <v>1254</v>
      </c>
      <c r="J43" s="17">
        <v>3</v>
      </c>
      <c r="K43" s="17" t="s">
        <v>652</v>
      </c>
      <c r="L43" s="59">
        <v>4.7400000000000003E-3</v>
      </c>
      <c r="M43" s="60">
        <v>0</v>
      </c>
      <c r="N43" s="61">
        <v>0</v>
      </c>
      <c r="O43" s="60"/>
      <c r="P43" s="61"/>
    </row>
    <row r="44" spans="1:16" ht="38.25" x14ac:dyDescent="0.25">
      <c r="A44" s="15"/>
      <c r="B44" s="17">
        <v>3000001</v>
      </c>
      <c r="C44" s="17" t="s">
        <v>271</v>
      </c>
      <c r="D44" s="17"/>
      <c r="E44" s="17" t="s">
        <v>334</v>
      </c>
      <c r="F44" s="17">
        <v>4</v>
      </c>
      <c r="G44" s="17" t="s">
        <v>1162</v>
      </c>
      <c r="H44" s="17">
        <v>1</v>
      </c>
      <c r="I44" s="17" t="s">
        <v>1255</v>
      </c>
      <c r="J44" s="17">
        <v>3</v>
      </c>
      <c r="K44" s="17" t="s">
        <v>652</v>
      </c>
      <c r="L44" s="59">
        <v>0</v>
      </c>
      <c r="M44" s="60">
        <v>0.16137099999999999</v>
      </c>
      <c r="N44" s="61">
        <v>0</v>
      </c>
      <c r="O44" s="60"/>
      <c r="P44" s="61"/>
    </row>
    <row r="45" spans="1:16" ht="38.25" x14ac:dyDescent="0.25">
      <c r="A45" s="15"/>
      <c r="B45" s="17">
        <v>3000001</v>
      </c>
      <c r="C45" s="17" t="s">
        <v>271</v>
      </c>
      <c r="D45" s="17"/>
      <c r="E45" s="17" t="s">
        <v>334</v>
      </c>
      <c r="F45" s="17">
        <v>4</v>
      </c>
      <c r="G45" s="17" t="s">
        <v>1163</v>
      </c>
      <c r="H45" s="17">
        <v>1</v>
      </c>
      <c r="I45" s="17" t="s">
        <v>1256</v>
      </c>
      <c r="J45" s="17">
        <v>3</v>
      </c>
      <c r="K45" s="17" t="s">
        <v>652</v>
      </c>
      <c r="L45" s="59">
        <v>0.55750699999999997</v>
      </c>
      <c r="M45" s="60">
        <v>0.55750699999999997</v>
      </c>
      <c r="N45" s="61">
        <v>0</v>
      </c>
      <c r="O45" s="60"/>
      <c r="P45" s="61"/>
    </row>
    <row r="46" spans="1:16" ht="63.75" x14ac:dyDescent="0.25">
      <c r="A46" s="15"/>
      <c r="B46" s="17">
        <v>3000001</v>
      </c>
      <c r="C46" s="17" t="s">
        <v>271</v>
      </c>
      <c r="D46" s="17"/>
      <c r="E46" s="17" t="s">
        <v>334</v>
      </c>
      <c r="F46" s="17">
        <v>4</v>
      </c>
      <c r="G46" s="17" t="s">
        <v>1164</v>
      </c>
      <c r="H46" s="17">
        <v>3</v>
      </c>
      <c r="I46" s="17" t="s">
        <v>1257</v>
      </c>
      <c r="J46" s="17">
        <v>3</v>
      </c>
      <c r="K46" s="17" t="s">
        <v>652</v>
      </c>
      <c r="L46" s="59">
        <v>3.5999999999999997E-2</v>
      </c>
      <c r="M46" s="60">
        <v>0</v>
      </c>
      <c r="N46" s="61">
        <v>0</v>
      </c>
      <c r="O46" s="60"/>
      <c r="P46" s="61"/>
    </row>
    <row r="47" spans="1:16" ht="38.25" x14ac:dyDescent="0.25">
      <c r="A47" s="15"/>
      <c r="B47" s="17">
        <v>3000001</v>
      </c>
      <c r="C47" s="17" t="s">
        <v>271</v>
      </c>
      <c r="D47" s="17"/>
      <c r="E47" s="17" t="s">
        <v>334</v>
      </c>
      <c r="F47" s="17">
        <v>4</v>
      </c>
      <c r="G47" s="17" t="s">
        <v>1164</v>
      </c>
      <c r="H47" s="17">
        <v>7</v>
      </c>
      <c r="I47" s="17" t="s">
        <v>1258</v>
      </c>
      <c r="J47" s="17">
        <v>3</v>
      </c>
      <c r="K47" s="17" t="s">
        <v>652</v>
      </c>
      <c r="L47" s="59">
        <v>4.6531000000000003E-2</v>
      </c>
      <c r="M47" s="60">
        <v>4.6531000000000003E-2</v>
      </c>
      <c r="N47" s="61">
        <v>0</v>
      </c>
      <c r="O47" s="60"/>
      <c r="P47" s="61"/>
    </row>
    <row r="48" spans="1:16" ht="38.25" x14ac:dyDescent="0.25">
      <c r="A48" s="15"/>
      <c r="B48" s="17">
        <v>3000001</v>
      </c>
      <c r="C48" s="17" t="s">
        <v>271</v>
      </c>
      <c r="D48" s="17"/>
      <c r="E48" s="17" t="s">
        <v>334</v>
      </c>
      <c r="F48" s="17">
        <v>4</v>
      </c>
      <c r="G48" s="17" t="s">
        <v>1165</v>
      </c>
      <c r="H48" s="17">
        <v>10</v>
      </c>
      <c r="I48" s="17" t="s">
        <v>1259</v>
      </c>
      <c r="J48" s="17">
        <v>3</v>
      </c>
      <c r="K48" s="17" t="s">
        <v>652</v>
      </c>
      <c r="L48" s="59">
        <v>5.0000000000000001E-3</v>
      </c>
      <c r="M48" s="60">
        <v>5.0000000000000001E-3</v>
      </c>
      <c r="N48" s="61">
        <v>0</v>
      </c>
      <c r="O48" s="60"/>
      <c r="P48" s="61"/>
    </row>
    <row r="49" spans="1:16" ht="51" x14ac:dyDescent="0.25">
      <c r="A49" s="15"/>
      <c r="B49" s="17">
        <v>3000001</v>
      </c>
      <c r="C49" s="17" t="s">
        <v>271</v>
      </c>
      <c r="D49" s="17"/>
      <c r="E49" s="17" t="s">
        <v>334</v>
      </c>
      <c r="F49" s="17">
        <v>5</v>
      </c>
      <c r="G49" s="17" t="s">
        <v>1166</v>
      </c>
      <c r="H49" s="17">
        <v>1</v>
      </c>
      <c r="I49" s="17" t="s">
        <v>1260</v>
      </c>
      <c r="J49" s="17">
        <v>3</v>
      </c>
      <c r="K49" s="17" t="s">
        <v>652</v>
      </c>
      <c r="L49" s="59">
        <v>0.241984</v>
      </c>
      <c r="M49" s="60">
        <v>0</v>
      </c>
      <c r="N49" s="61">
        <v>0</v>
      </c>
      <c r="O49" s="60"/>
      <c r="P49" s="61"/>
    </row>
    <row r="50" spans="1:16" ht="51" x14ac:dyDescent="0.25">
      <c r="A50" s="15"/>
      <c r="B50" s="17">
        <v>3000001</v>
      </c>
      <c r="C50" s="17" t="s">
        <v>271</v>
      </c>
      <c r="D50" s="17"/>
      <c r="E50" s="17" t="s">
        <v>334</v>
      </c>
      <c r="F50" s="17">
        <v>5</v>
      </c>
      <c r="G50" s="17" t="s">
        <v>1167</v>
      </c>
      <c r="H50" s="17">
        <v>1</v>
      </c>
      <c r="I50" s="17" t="s">
        <v>1261</v>
      </c>
      <c r="J50" s="17">
        <v>3</v>
      </c>
      <c r="K50" s="17" t="s">
        <v>652</v>
      </c>
      <c r="L50" s="59">
        <v>0.52315199999999995</v>
      </c>
      <c r="M50" s="60">
        <v>0</v>
      </c>
      <c r="N50" s="61">
        <v>0</v>
      </c>
      <c r="O50" s="60"/>
      <c r="P50" s="61"/>
    </row>
    <row r="51" spans="1:16" ht="38.25" x14ac:dyDescent="0.25">
      <c r="A51" s="15"/>
      <c r="B51" s="17">
        <v>3000001</v>
      </c>
      <c r="C51" s="17" t="s">
        <v>271</v>
      </c>
      <c r="D51" s="17"/>
      <c r="E51" s="17" t="s">
        <v>334</v>
      </c>
      <c r="F51" s="17">
        <v>5</v>
      </c>
      <c r="G51" s="17" t="s">
        <v>1168</v>
      </c>
      <c r="H51" s="17">
        <v>2</v>
      </c>
      <c r="I51" s="17" t="s">
        <v>1262</v>
      </c>
      <c r="J51" s="17">
        <v>3</v>
      </c>
      <c r="K51" s="17" t="s">
        <v>652</v>
      </c>
      <c r="L51" s="59">
        <v>5.5112000000000001E-2</v>
      </c>
      <c r="M51" s="60">
        <v>2.0112000000000001E-2</v>
      </c>
      <c r="N51" s="61">
        <v>0</v>
      </c>
      <c r="O51" s="60"/>
      <c r="P51" s="61"/>
    </row>
    <row r="52" spans="1:16" ht="51" x14ac:dyDescent="0.25">
      <c r="A52" s="15"/>
      <c r="B52" s="17">
        <v>3000001</v>
      </c>
      <c r="C52" s="17" t="s">
        <v>271</v>
      </c>
      <c r="D52" s="17"/>
      <c r="E52" s="17" t="s">
        <v>334</v>
      </c>
      <c r="F52" s="17">
        <v>5</v>
      </c>
      <c r="G52" s="17" t="s">
        <v>1169</v>
      </c>
      <c r="H52" s="17">
        <v>3</v>
      </c>
      <c r="I52" s="17" t="s">
        <v>1263</v>
      </c>
      <c r="J52" s="17">
        <v>3</v>
      </c>
      <c r="K52" s="17" t="s">
        <v>652</v>
      </c>
      <c r="L52" s="59">
        <v>0</v>
      </c>
      <c r="M52" s="60">
        <v>2.4E-2</v>
      </c>
      <c r="N52" s="61">
        <v>1.2000000104308128E-2</v>
      </c>
      <c r="O52" s="60"/>
      <c r="P52" s="61"/>
    </row>
    <row r="53" spans="1:16" ht="51" x14ac:dyDescent="0.25">
      <c r="A53" s="15"/>
      <c r="B53" s="17">
        <v>3000001</v>
      </c>
      <c r="C53" s="17" t="s">
        <v>271</v>
      </c>
      <c r="D53" s="17"/>
      <c r="E53" s="17" t="s">
        <v>334</v>
      </c>
      <c r="F53" s="17">
        <v>5</v>
      </c>
      <c r="G53" s="17" t="s">
        <v>1170</v>
      </c>
      <c r="H53" s="17">
        <v>3</v>
      </c>
      <c r="I53" s="17" t="s">
        <v>1264</v>
      </c>
      <c r="J53" s="17">
        <v>3</v>
      </c>
      <c r="K53" s="17" t="s">
        <v>652</v>
      </c>
      <c r="L53" s="59">
        <v>5.6172E-2</v>
      </c>
      <c r="M53" s="60">
        <v>6.7893999999999996E-2</v>
      </c>
      <c r="N53" s="61">
        <v>0</v>
      </c>
      <c r="O53" s="60"/>
      <c r="P53" s="61"/>
    </row>
    <row r="54" spans="1:16" ht="38.25" x14ac:dyDescent="0.25">
      <c r="A54" s="15"/>
      <c r="B54" s="17">
        <v>3000001</v>
      </c>
      <c r="C54" s="17" t="s">
        <v>271</v>
      </c>
      <c r="D54" s="17"/>
      <c r="E54" s="17" t="s">
        <v>334</v>
      </c>
      <c r="F54" s="17">
        <v>5</v>
      </c>
      <c r="G54" s="17" t="s">
        <v>1171</v>
      </c>
      <c r="H54" s="17">
        <v>4</v>
      </c>
      <c r="I54" s="17" t="s">
        <v>1265</v>
      </c>
      <c r="J54" s="17">
        <v>3</v>
      </c>
      <c r="K54" s="17" t="s">
        <v>652</v>
      </c>
      <c r="L54" s="59">
        <v>2.4825E-2</v>
      </c>
      <c r="M54" s="60">
        <v>2.4825E-2</v>
      </c>
      <c r="N54" s="61">
        <v>0</v>
      </c>
      <c r="O54" s="60"/>
      <c r="P54" s="61"/>
    </row>
    <row r="55" spans="1:16" ht="38.25" x14ac:dyDescent="0.25">
      <c r="A55" s="15"/>
      <c r="B55" s="17">
        <v>3000001</v>
      </c>
      <c r="C55" s="17" t="s">
        <v>271</v>
      </c>
      <c r="D55" s="17"/>
      <c r="E55" s="17" t="s">
        <v>334</v>
      </c>
      <c r="F55" s="17">
        <v>5</v>
      </c>
      <c r="G55" s="17" t="s">
        <v>1172</v>
      </c>
      <c r="H55" s="17">
        <v>15</v>
      </c>
      <c r="I55" s="17" t="s">
        <v>1266</v>
      </c>
      <c r="J55" s="17">
        <v>3</v>
      </c>
      <c r="K55" s="17" t="s">
        <v>652</v>
      </c>
      <c r="L55" s="59">
        <v>0</v>
      </c>
      <c r="M55" s="60">
        <v>7.2960000000000004E-3</v>
      </c>
      <c r="N55" s="61">
        <v>0</v>
      </c>
      <c r="O55" s="60"/>
      <c r="P55" s="61"/>
    </row>
    <row r="56" spans="1:16" ht="63.75" x14ac:dyDescent="0.25">
      <c r="A56" s="15"/>
      <c r="B56" s="17">
        <v>3000001</v>
      </c>
      <c r="C56" s="17" t="s">
        <v>271</v>
      </c>
      <c r="D56" s="17"/>
      <c r="E56" s="17" t="s">
        <v>334</v>
      </c>
      <c r="F56" s="17">
        <v>6</v>
      </c>
      <c r="G56" s="17" t="s">
        <v>1173</v>
      </c>
      <c r="H56" s="17">
        <v>1</v>
      </c>
      <c r="I56" s="17" t="s">
        <v>1267</v>
      </c>
      <c r="J56" s="17">
        <v>3</v>
      </c>
      <c r="K56" s="17" t="s">
        <v>652</v>
      </c>
      <c r="L56" s="59">
        <v>0</v>
      </c>
      <c r="M56" s="60">
        <v>0.27917199999999998</v>
      </c>
      <c r="N56" s="61">
        <v>0</v>
      </c>
      <c r="O56" s="60"/>
      <c r="P56" s="61"/>
    </row>
    <row r="57" spans="1:16" ht="38.25" x14ac:dyDescent="0.25">
      <c r="A57" s="15"/>
      <c r="B57" s="17">
        <v>3000001</v>
      </c>
      <c r="C57" s="17" t="s">
        <v>271</v>
      </c>
      <c r="D57" s="17"/>
      <c r="E57" s="17" t="s">
        <v>334</v>
      </c>
      <c r="F57" s="17">
        <v>6</v>
      </c>
      <c r="G57" s="17" t="s">
        <v>1174</v>
      </c>
      <c r="H57" s="17">
        <v>1</v>
      </c>
      <c r="I57" s="17" t="s">
        <v>1268</v>
      </c>
      <c r="J57" s="17">
        <v>3</v>
      </c>
      <c r="K57" s="17" t="s">
        <v>652</v>
      </c>
      <c r="L57" s="59">
        <v>1.0359290000000001</v>
      </c>
      <c r="M57" s="60">
        <v>1.556827</v>
      </c>
      <c r="N57" s="61">
        <v>6.3500002026557922E-2</v>
      </c>
      <c r="O57" s="60"/>
      <c r="P57" s="61"/>
    </row>
    <row r="58" spans="1:16" ht="63.75" x14ac:dyDescent="0.25">
      <c r="A58" s="15"/>
      <c r="B58" s="17">
        <v>3000001</v>
      </c>
      <c r="C58" s="17" t="s">
        <v>271</v>
      </c>
      <c r="D58" s="17"/>
      <c r="E58" s="17" t="s">
        <v>334</v>
      </c>
      <c r="F58" s="17">
        <v>6</v>
      </c>
      <c r="G58" s="17" t="s">
        <v>1175</v>
      </c>
      <c r="H58" s="17">
        <v>1</v>
      </c>
      <c r="I58" s="17" t="s">
        <v>1269</v>
      </c>
      <c r="J58" s="17">
        <v>3</v>
      </c>
      <c r="K58" s="17" t="s">
        <v>652</v>
      </c>
      <c r="L58" s="59">
        <v>0</v>
      </c>
      <c r="M58" s="60">
        <v>0.218807</v>
      </c>
      <c r="N58" s="61">
        <v>5.892409011721611E-2</v>
      </c>
      <c r="O58" s="60"/>
      <c r="P58" s="61"/>
    </row>
    <row r="59" spans="1:16" ht="51" x14ac:dyDescent="0.25">
      <c r="A59" s="15"/>
      <c r="B59" s="17">
        <v>3000001</v>
      </c>
      <c r="C59" s="17" t="s">
        <v>271</v>
      </c>
      <c r="D59" s="17"/>
      <c r="E59" s="17" t="s">
        <v>334</v>
      </c>
      <c r="F59" s="17">
        <v>6</v>
      </c>
      <c r="G59" s="17" t="s">
        <v>1176</v>
      </c>
      <c r="H59" s="17">
        <v>4</v>
      </c>
      <c r="I59" s="17" t="s">
        <v>1270</v>
      </c>
      <c r="J59" s="17">
        <v>3</v>
      </c>
      <c r="K59" s="17" t="s">
        <v>652</v>
      </c>
      <c r="L59" s="59">
        <v>0</v>
      </c>
      <c r="M59" s="60">
        <v>0.18691100000000002</v>
      </c>
      <c r="N59" s="61">
        <v>0.18691099900752306</v>
      </c>
      <c r="O59" s="60"/>
      <c r="P59" s="61"/>
    </row>
    <row r="60" spans="1:16" ht="38.25" x14ac:dyDescent="0.25">
      <c r="A60" s="15"/>
      <c r="B60" s="17">
        <v>3000001</v>
      </c>
      <c r="C60" s="17" t="s">
        <v>271</v>
      </c>
      <c r="D60" s="17"/>
      <c r="E60" s="17" t="s">
        <v>334</v>
      </c>
      <c r="F60" s="17">
        <v>6</v>
      </c>
      <c r="G60" s="17" t="s">
        <v>1176</v>
      </c>
      <c r="H60" s="17">
        <v>7</v>
      </c>
      <c r="I60" s="17" t="s">
        <v>1271</v>
      </c>
      <c r="J60" s="17">
        <v>3</v>
      </c>
      <c r="K60" s="17" t="s">
        <v>652</v>
      </c>
      <c r="L60" s="59">
        <v>0</v>
      </c>
      <c r="M60" s="60">
        <v>2.7792000000000001E-2</v>
      </c>
      <c r="N60" s="61">
        <v>2.7791999280452728E-2</v>
      </c>
      <c r="O60" s="60"/>
      <c r="P60" s="61"/>
    </row>
    <row r="61" spans="1:16" ht="51" x14ac:dyDescent="0.25">
      <c r="A61" s="15"/>
      <c r="B61" s="17">
        <v>3000001</v>
      </c>
      <c r="C61" s="17" t="s">
        <v>271</v>
      </c>
      <c r="D61" s="17"/>
      <c r="E61" s="17" t="s">
        <v>334</v>
      </c>
      <c r="F61" s="17">
        <v>7</v>
      </c>
      <c r="G61" s="17" t="s">
        <v>1177</v>
      </c>
      <c r="H61" s="17">
        <v>1</v>
      </c>
      <c r="I61" s="17" t="s">
        <v>1272</v>
      </c>
      <c r="J61" s="17">
        <v>3</v>
      </c>
      <c r="K61" s="17" t="s">
        <v>652</v>
      </c>
      <c r="L61" s="59">
        <v>0.95510899999999999</v>
      </c>
      <c r="M61" s="60">
        <v>0.95510899999999999</v>
      </c>
      <c r="N61" s="61">
        <v>5.1563680171966553E-2</v>
      </c>
      <c r="O61" s="60"/>
      <c r="P61" s="61"/>
    </row>
    <row r="62" spans="1:16" ht="63.75" x14ac:dyDescent="0.25">
      <c r="A62" s="15"/>
      <c r="B62" s="17">
        <v>3000001</v>
      </c>
      <c r="C62" s="17" t="s">
        <v>271</v>
      </c>
      <c r="D62" s="17"/>
      <c r="E62" s="17" t="s">
        <v>334</v>
      </c>
      <c r="F62" s="17">
        <v>7</v>
      </c>
      <c r="G62" s="17" t="s">
        <v>1178</v>
      </c>
      <c r="H62" s="17">
        <v>1</v>
      </c>
      <c r="I62" s="17" t="s">
        <v>1273</v>
      </c>
      <c r="J62" s="17">
        <v>3</v>
      </c>
      <c r="K62" s="17" t="s">
        <v>652</v>
      </c>
      <c r="L62" s="59">
        <v>0.46596300000000002</v>
      </c>
      <c r="M62" s="60">
        <v>0</v>
      </c>
      <c r="N62" s="61">
        <v>0</v>
      </c>
      <c r="O62" s="60"/>
      <c r="P62" s="61"/>
    </row>
    <row r="63" spans="1:16" ht="51" x14ac:dyDescent="0.25">
      <c r="A63" s="15"/>
      <c r="B63" s="17">
        <v>3000001</v>
      </c>
      <c r="C63" s="17" t="s">
        <v>271</v>
      </c>
      <c r="D63" s="17"/>
      <c r="E63" s="17" t="s">
        <v>334</v>
      </c>
      <c r="F63" s="17">
        <v>7</v>
      </c>
      <c r="G63" s="17" t="s">
        <v>1177</v>
      </c>
      <c r="H63" s="17">
        <v>17</v>
      </c>
      <c r="I63" s="17" t="s">
        <v>1274</v>
      </c>
      <c r="J63" s="17">
        <v>3</v>
      </c>
      <c r="K63" s="17" t="s">
        <v>652</v>
      </c>
      <c r="L63" s="59">
        <v>3.5999999999999997E-2</v>
      </c>
      <c r="M63" s="60">
        <v>3.5999999999999997E-2</v>
      </c>
      <c r="N63" s="61">
        <v>0</v>
      </c>
      <c r="O63" s="60"/>
      <c r="P63" s="61"/>
    </row>
    <row r="64" spans="1:16" ht="38.25" x14ac:dyDescent="0.25">
      <c r="A64" s="15"/>
      <c r="B64" s="17">
        <v>3000001</v>
      </c>
      <c r="C64" s="17" t="s">
        <v>271</v>
      </c>
      <c r="D64" s="17"/>
      <c r="E64" s="17" t="s">
        <v>334</v>
      </c>
      <c r="F64" s="17">
        <v>8</v>
      </c>
      <c r="G64" s="17" t="s">
        <v>1179</v>
      </c>
      <c r="H64" s="17">
        <v>4</v>
      </c>
      <c r="I64" s="17" t="s">
        <v>1275</v>
      </c>
      <c r="J64" s="17">
        <v>3</v>
      </c>
      <c r="K64" s="17" t="s">
        <v>652</v>
      </c>
      <c r="L64" s="59">
        <v>1.7181999999999999E-2</v>
      </c>
      <c r="M64" s="60">
        <v>1.7181999999999999E-2</v>
      </c>
      <c r="N64" s="61">
        <v>0</v>
      </c>
      <c r="O64" s="60"/>
      <c r="P64" s="61"/>
    </row>
    <row r="65" spans="1:16" ht="38.25" x14ac:dyDescent="0.25">
      <c r="A65" s="15"/>
      <c r="B65" s="17">
        <v>3000001</v>
      </c>
      <c r="C65" s="17" t="s">
        <v>271</v>
      </c>
      <c r="D65" s="17"/>
      <c r="E65" s="17" t="s">
        <v>334</v>
      </c>
      <c r="F65" s="17">
        <v>8</v>
      </c>
      <c r="G65" s="17" t="s">
        <v>1179</v>
      </c>
      <c r="H65" s="17">
        <v>6</v>
      </c>
      <c r="I65" s="17" t="s">
        <v>1276</v>
      </c>
      <c r="J65" s="17">
        <v>3</v>
      </c>
      <c r="K65" s="17" t="s">
        <v>652</v>
      </c>
      <c r="L65" s="59">
        <v>1.6563999999999999E-2</v>
      </c>
      <c r="M65" s="60">
        <v>1.6563999999999999E-2</v>
      </c>
      <c r="N65" s="61">
        <v>0</v>
      </c>
      <c r="O65" s="60"/>
      <c r="P65" s="61"/>
    </row>
    <row r="66" spans="1:16" ht="38.25" x14ac:dyDescent="0.25">
      <c r="A66" s="15"/>
      <c r="B66" s="17">
        <v>3000001</v>
      </c>
      <c r="C66" s="17" t="s">
        <v>271</v>
      </c>
      <c r="D66" s="17"/>
      <c r="E66" s="17" t="s">
        <v>334</v>
      </c>
      <c r="F66" s="17">
        <v>8</v>
      </c>
      <c r="G66" s="17" t="s">
        <v>1180</v>
      </c>
      <c r="H66" s="17">
        <v>6</v>
      </c>
      <c r="I66" s="17" t="s">
        <v>1277</v>
      </c>
      <c r="J66" s="17">
        <v>3</v>
      </c>
      <c r="K66" s="17" t="s">
        <v>652</v>
      </c>
      <c r="L66" s="59">
        <v>0</v>
      </c>
      <c r="M66" s="60">
        <v>3.5999999999999997E-2</v>
      </c>
      <c r="N66" s="61">
        <v>7.4999998323619366E-3</v>
      </c>
      <c r="O66" s="60"/>
      <c r="P66" s="61"/>
    </row>
    <row r="67" spans="1:16" ht="51" x14ac:dyDescent="0.25">
      <c r="A67" s="15"/>
      <c r="B67" s="17">
        <v>3000001</v>
      </c>
      <c r="C67" s="17" t="s">
        <v>271</v>
      </c>
      <c r="D67" s="17"/>
      <c r="E67" s="17" t="s">
        <v>334</v>
      </c>
      <c r="F67" s="17">
        <v>8</v>
      </c>
      <c r="G67" s="17" t="s">
        <v>1179</v>
      </c>
      <c r="H67" s="17">
        <v>9</v>
      </c>
      <c r="I67" s="17" t="s">
        <v>1278</v>
      </c>
      <c r="J67" s="17">
        <v>3</v>
      </c>
      <c r="K67" s="17" t="s">
        <v>652</v>
      </c>
      <c r="L67" s="59">
        <v>1.2089000000000001E-2</v>
      </c>
      <c r="M67" s="60">
        <v>1.2089000000000001E-2</v>
      </c>
      <c r="N67" s="61">
        <v>0</v>
      </c>
      <c r="O67" s="60"/>
      <c r="P67" s="61"/>
    </row>
    <row r="68" spans="1:16" ht="38.25" x14ac:dyDescent="0.25">
      <c r="A68" s="15"/>
      <c r="B68" s="17">
        <v>3000001</v>
      </c>
      <c r="C68" s="17" t="s">
        <v>271</v>
      </c>
      <c r="D68" s="17"/>
      <c r="E68" s="17" t="s">
        <v>334</v>
      </c>
      <c r="F68" s="17">
        <v>8</v>
      </c>
      <c r="G68" s="17" t="s">
        <v>1179</v>
      </c>
      <c r="H68" s="17">
        <v>10</v>
      </c>
      <c r="I68" s="17" t="s">
        <v>1279</v>
      </c>
      <c r="J68" s="17">
        <v>3</v>
      </c>
      <c r="K68" s="17" t="s">
        <v>652</v>
      </c>
      <c r="L68" s="59">
        <v>8.0560000000000007E-3</v>
      </c>
      <c r="M68" s="60">
        <v>8.0560000000000007E-3</v>
      </c>
      <c r="N68" s="61">
        <v>0</v>
      </c>
      <c r="O68" s="60"/>
      <c r="P68" s="61"/>
    </row>
    <row r="69" spans="1:16" ht="38.25" x14ac:dyDescent="0.25">
      <c r="A69" s="15"/>
      <c r="B69" s="17">
        <v>3000001</v>
      </c>
      <c r="C69" s="17" t="s">
        <v>271</v>
      </c>
      <c r="D69" s="17"/>
      <c r="E69" s="17" t="s">
        <v>334</v>
      </c>
      <c r="F69" s="17">
        <v>9</v>
      </c>
      <c r="G69" s="17" t="s">
        <v>1181</v>
      </c>
      <c r="H69" s="17">
        <v>1</v>
      </c>
      <c r="I69" s="17" t="s">
        <v>1280</v>
      </c>
      <c r="J69" s="17">
        <v>3</v>
      </c>
      <c r="K69" s="17" t="s">
        <v>652</v>
      </c>
      <c r="L69" s="59">
        <v>0.222217</v>
      </c>
      <c r="M69" s="60">
        <v>0.22221700000000005</v>
      </c>
      <c r="N69" s="61">
        <v>0</v>
      </c>
      <c r="O69" s="60"/>
      <c r="P69" s="61"/>
    </row>
    <row r="70" spans="1:16" ht="38.25" x14ac:dyDescent="0.25">
      <c r="A70" s="15"/>
      <c r="B70" s="17">
        <v>3000001</v>
      </c>
      <c r="C70" s="17" t="s">
        <v>271</v>
      </c>
      <c r="D70" s="17"/>
      <c r="E70" s="17" t="s">
        <v>334</v>
      </c>
      <c r="F70" s="17">
        <v>9</v>
      </c>
      <c r="G70" s="17" t="s">
        <v>1182</v>
      </c>
      <c r="H70" s="17">
        <v>1</v>
      </c>
      <c r="I70" s="17" t="s">
        <v>1281</v>
      </c>
      <c r="J70" s="17">
        <v>3</v>
      </c>
      <c r="K70" s="17" t="s">
        <v>652</v>
      </c>
      <c r="L70" s="59">
        <v>0.37871899999999997</v>
      </c>
      <c r="M70" s="60">
        <v>0.57056799999999996</v>
      </c>
      <c r="N70" s="61">
        <v>5.6609397754073143E-2</v>
      </c>
      <c r="O70" s="60"/>
      <c r="P70" s="61"/>
    </row>
    <row r="71" spans="1:16" ht="38.25" x14ac:dyDescent="0.25">
      <c r="A71" s="15"/>
      <c r="B71" s="17">
        <v>3000001</v>
      </c>
      <c r="C71" s="17" t="s">
        <v>271</v>
      </c>
      <c r="D71" s="17"/>
      <c r="E71" s="17" t="s">
        <v>334</v>
      </c>
      <c r="F71" s="17">
        <v>9</v>
      </c>
      <c r="G71" s="17" t="s">
        <v>1182</v>
      </c>
      <c r="H71" s="17">
        <v>2</v>
      </c>
      <c r="I71" s="17" t="s">
        <v>1282</v>
      </c>
      <c r="J71" s="17">
        <v>3</v>
      </c>
      <c r="K71" s="17" t="s">
        <v>652</v>
      </c>
      <c r="L71" s="59">
        <v>4.1891999999999999E-2</v>
      </c>
      <c r="M71" s="60">
        <v>4.1891999999999999E-2</v>
      </c>
      <c r="N71" s="61">
        <v>0</v>
      </c>
      <c r="O71" s="60"/>
      <c r="P71" s="61"/>
    </row>
    <row r="72" spans="1:16" ht="51" x14ac:dyDescent="0.25">
      <c r="A72" s="15"/>
      <c r="B72" s="17">
        <v>3000001</v>
      </c>
      <c r="C72" s="17" t="s">
        <v>271</v>
      </c>
      <c r="D72" s="17"/>
      <c r="E72" s="17" t="s">
        <v>334</v>
      </c>
      <c r="F72" s="17">
        <v>9</v>
      </c>
      <c r="G72" s="17" t="s">
        <v>261</v>
      </c>
      <c r="H72" s="17">
        <v>9</v>
      </c>
      <c r="I72" s="17" t="s">
        <v>1283</v>
      </c>
      <c r="J72" s="17">
        <v>3</v>
      </c>
      <c r="K72" s="17" t="s">
        <v>652</v>
      </c>
      <c r="L72" s="59">
        <v>0</v>
      </c>
      <c r="M72" s="60">
        <v>7.1999999999999995E-2</v>
      </c>
      <c r="N72" s="61">
        <v>3.5999998450279236E-2</v>
      </c>
      <c r="O72" s="60"/>
      <c r="P72" s="61"/>
    </row>
    <row r="73" spans="1:16" ht="38.25" x14ac:dyDescent="0.25">
      <c r="A73" s="15"/>
      <c r="B73" s="17">
        <v>3000001</v>
      </c>
      <c r="C73" s="17" t="s">
        <v>271</v>
      </c>
      <c r="D73" s="17"/>
      <c r="E73" s="17" t="s">
        <v>334</v>
      </c>
      <c r="F73" s="17">
        <v>10</v>
      </c>
      <c r="G73" s="17" t="s">
        <v>1183</v>
      </c>
      <c r="H73" s="17">
        <v>1</v>
      </c>
      <c r="I73" s="17" t="s">
        <v>1284</v>
      </c>
      <c r="J73" s="17">
        <v>1</v>
      </c>
      <c r="K73" s="17" t="s">
        <v>325</v>
      </c>
      <c r="L73" s="59">
        <v>0.24864800000000001</v>
      </c>
      <c r="M73" s="60">
        <v>0.24864800000000001</v>
      </c>
      <c r="N73" s="61">
        <v>0</v>
      </c>
      <c r="O73" s="60"/>
      <c r="P73" s="61"/>
    </row>
    <row r="74" spans="1:16" ht="51" x14ac:dyDescent="0.25">
      <c r="A74" s="15"/>
      <c r="B74" s="17">
        <v>3000001</v>
      </c>
      <c r="C74" s="17" t="s">
        <v>271</v>
      </c>
      <c r="D74" s="17"/>
      <c r="E74" s="17" t="s">
        <v>334</v>
      </c>
      <c r="F74" s="17">
        <v>10</v>
      </c>
      <c r="G74" s="17" t="s">
        <v>1184</v>
      </c>
      <c r="H74" s="17">
        <v>1</v>
      </c>
      <c r="I74" s="17" t="s">
        <v>1285</v>
      </c>
      <c r="J74" s="17">
        <v>3</v>
      </c>
      <c r="K74" s="17" t="s">
        <v>652</v>
      </c>
      <c r="L74" s="59">
        <v>8.4477999999999998E-2</v>
      </c>
      <c r="M74" s="60">
        <v>0</v>
      </c>
      <c r="N74" s="61">
        <v>0</v>
      </c>
      <c r="O74" s="60"/>
      <c r="P74" s="61"/>
    </row>
    <row r="75" spans="1:16" ht="63.75" x14ac:dyDescent="0.25">
      <c r="A75" s="15"/>
      <c r="B75" s="17">
        <v>3000001</v>
      </c>
      <c r="C75" s="17" t="s">
        <v>271</v>
      </c>
      <c r="D75" s="17"/>
      <c r="E75" s="17" t="s">
        <v>334</v>
      </c>
      <c r="F75" s="17">
        <v>10</v>
      </c>
      <c r="G75" s="17" t="s">
        <v>1185</v>
      </c>
      <c r="H75" s="17">
        <v>1</v>
      </c>
      <c r="I75" s="17" t="s">
        <v>1286</v>
      </c>
      <c r="J75" s="17">
        <v>3</v>
      </c>
      <c r="K75" s="17" t="s">
        <v>652</v>
      </c>
      <c r="L75" s="59">
        <v>0.376778</v>
      </c>
      <c r="M75" s="60">
        <v>3.7300000000000001E-4</v>
      </c>
      <c r="N75" s="61">
        <v>0</v>
      </c>
      <c r="O75" s="60"/>
      <c r="P75" s="61"/>
    </row>
    <row r="76" spans="1:16" ht="38.25" x14ac:dyDescent="0.25">
      <c r="A76" s="15"/>
      <c r="B76" s="17">
        <v>3000001</v>
      </c>
      <c r="C76" s="17" t="s">
        <v>271</v>
      </c>
      <c r="D76" s="17"/>
      <c r="E76" s="17" t="s">
        <v>334</v>
      </c>
      <c r="F76" s="17">
        <v>10</v>
      </c>
      <c r="G76" s="17" t="s">
        <v>1183</v>
      </c>
      <c r="H76" s="17">
        <v>1</v>
      </c>
      <c r="I76" s="17" t="s">
        <v>1284</v>
      </c>
      <c r="J76" s="17">
        <v>3</v>
      </c>
      <c r="K76" s="17" t="s">
        <v>652</v>
      </c>
      <c r="L76" s="59">
        <v>0</v>
      </c>
      <c r="M76" s="60">
        <v>5.1243999999999998E-2</v>
      </c>
      <c r="N76" s="61">
        <v>0</v>
      </c>
      <c r="O76" s="60"/>
      <c r="P76" s="61"/>
    </row>
    <row r="77" spans="1:16" ht="38.25" x14ac:dyDescent="0.25">
      <c r="A77" s="15"/>
      <c r="B77" s="17">
        <v>3000001</v>
      </c>
      <c r="C77" s="17" t="s">
        <v>271</v>
      </c>
      <c r="D77" s="17"/>
      <c r="E77" s="17" t="s">
        <v>334</v>
      </c>
      <c r="F77" s="17">
        <v>10</v>
      </c>
      <c r="G77" s="17" t="s">
        <v>1185</v>
      </c>
      <c r="H77" s="17">
        <v>2</v>
      </c>
      <c r="I77" s="17" t="s">
        <v>1287</v>
      </c>
      <c r="J77" s="17">
        <v>3</v>
      </c>
      <c r="K77" s="17" t="s">
        <v>652</v>
      </c>
      <c r="L77" s="59">
        <v>1.9199999999999998E-2</v>
      </c>
      <c r="M77" s="60">
        <v>1.9199999999999998E-2</v>
      </c>
      <c r="N77" s="61">
        <v>0</v>
      </c>
      <c r="O77" s="60"/>
      <c r="P77" s="61"/>
    </row>
    <row r="78" spans="1:16" ht="51" x14ac:dyDescent="0.25">
      <c r="A78" s="15"/>
      <c r="B78" s="17">
        <v>3000001</v>
      </c>
      <c r="C78" s="17" t="s">
        <v>271</v>
      </c>
      <c r="D78" s="17"/>
      <c r="E78" s="17" t="s">
        <v>334</v>
      </c>
      <c r="F78" s="17">
        <v>10</v>
      </c>
      <c r="G78" s="17" t="s">
        <v>1185</v>
      </c>
      <c r="H78" s="17">
        <v>4</v>
      </c>
      <c r="I78" s="17" t="s">
        <v>1288</v>
      </c>
      <c r="J78" s="17">
        <v>3</v>
      </c>
      <c r="K78" s="17" t="s">
        <v>652</v>
      </c>
      <c r="L78" s="59">
        <v>3.5200000000000002E-2</v>
      </c>
      <c r="M78" s="60">
        <v>3.5200000000000002E-2</v>
      </c>
      <c r="N78" s="61">
        <v>0</v>
      </c>
      <c r="O78" s="60"/>
      <c r="P78" s="61"/>
    </row>
    <row r="79" spans="1:16" ht="51" x14ac:dyDescent="0.25">
      <c r="A79" s="15"/>
      <c r="B79" s="17">
        <v>3000001</v>
      </c>
      <c r="C79" s="17" t="s">
        <v>271</v>
      </c>
      <c r="D79" s="17"/>
      <c r="E79" s="17" t="s">
        <v>334</v>
      </c>
      <c r="F79" s="17">
        <v>10</v>
      </c>
      <c r="G79" s="17" t="s">
        <v>1185</v>
      </c>
      <c r="H79" s="17">
        <v>7</v>
      </c>
      <c r="I79" s="17" t="s">
        <v>1289</v>
      </c>
      <c r="J79" s="17">
        <v>3</v>
      </c>
      <c r="K79" s="17" t="s">
        <v>652</v>
      </c>
      <c r="L79" s="59">
        <v>2.7300000000000001E-2</v>
      </c>
      <c r="M79" s="60">
        <v>1.3599999999999999E-2</v>
      </c>
      <c r="N79" s="61">
        <v>1.360000018030405E-2</v>
      </c>
      <c r="O79" s="60"/>
      <c r="P79" s="61"/>
    </row>
    <row r="80" spans="1:16" ht="38.25" x14ac:dyDescent="0.25">
      <c r="A80" s="15"/>
      <c r="B80" s="17">
        <v>3000001</v>
      </c>
      <c r="C80" s="17" t="s">
        <v>271</v>
      </c>
      <c r="D80" s="17"/>
      <c r="E80" s="17" t="s">
        <v>334</v>
      </c>
      <c r="F80" s="17">
        <v>10</v>
      </c>
      <c r="G80" s="17" t="s">
        <v>1186</v>
      </c>
      <c r="H80" s="17">
        <v>9</v>
      </c>
      <c r="I80" s="17" t="s">
        <v>1290</v>
      </c>
      <c r="J80" s="17">
        <v>3</v>
      </c>
      <c r="K80" s="17" t="s">
        <v>652</v>
      </c>
      <c r="L80" s="59">
        <v>2.1000000000000001E-2</v>
      </c>
      <c r="M80" s="60">
        <v>2.1000000000000001E-2</v>
      </c>
      <c r="N80" s="61">
        <v>0</v>
      </c>
      <c r="O80" s="60"/>
      <c r="P80" s="61"/>
    </row>
    <row r="81" spans="1:16" ht="38.25" x14ac:dyDescent="0.25">
      <c r="A81" s="15"/>
      <c r="B81" s="17">
        <v>3000001</v>
      </c>
      <c r="C81" s="17" t="s">
        <v>271</v>
      </c>
      <c r="D81" s="17"/>
      <c r="E81" s="17" t="s">
        <v>334</v>
      </c>
      <c r="F81" s="17">
        <v>10</v>
      </c>
      <c r="G81" s="17" t="s">
        <v>1187</v>
      </c>
      <c r="H81" s="17">
        <v>10</v>
      </c>
      <c r="I81" s="17" t="s">
        <v>1291</v>
      </c>
      <c r="J81" s="17">
        <v>3</v>
      </c>
      <c r="K81" s="17" t="s">
        <v>652</v>
      </c>
      <c r="L81" s="59">
        <v>2.0729000000000001E-2</v>
      </c>
      <c r="M81" s="60">
        <v>0</v>
      </c>
      <c r="N81" s="61">
        <v>0</v>
      </c>
      <c r="O81" s="60"/>
      <c r="P81" s="61"/>
    </row>
    <row r="82" spans="1:16" ht="63.75" x14ac:dyDescent="0.25">
      <c r="A82" s="15"/>
      <c r="B82" s="17">
        <v>3000001</v>
      </c>
      <c r="C82" s="17" t="s">
        <v>271</v>
      </c>
      <c r="D82" s="17"/>
      <c r="E82" s="17" t="s">
        <v>334</v>
      </c>
      <c r="F82" s="17">
        <v>11</v>
      </c>
      <c r="G82" s="17" t="s">
        <v>1188</v>
      </c>
      <c r="H82" s="17">
        <v>1</v>
      </c>
      <c r="I82" s="17" t="s">
        <v>1292</v>
      </c>
      <c r="J82" s="17">
        <v>3</v>
      </c>
      <c r="K82" s="17" t="s">
        <v>652</v>
      </c>
      <c r="L82" s="59">
        <v>0.188363</v>
      </c>
      <c r="M82" s="60">
        <v>0</v>
      </c>
      <c r="N82" s="61">
        <v>0</v>
      </c>
      <c r="O82" s="60"/>
      <c r="P82" s="61"/>
    </row>
    <row r="83" spans="1:16" ht="51" x14ac:dyDescent="0.25">
      <c r="A83" s="15"/>
      <c r="B83" s="17">
        <v>3000001</v>
      </c>
      <c r="C83" s="17" t="s">
        <v>271</v>
      </c>
      <c r="D83" s="17"/>
      <c r="E83" s="17" t="s">
        <v>334</v>
      </c>
      <c r="F83" s="17">
        <v>12</v>
      </c>
      <c r="G83" s="17" t="s">
        <v>1189</v>
      </c>
      <c r="H83" s="17">
        <v>2</v>
      </c>
      <c r="I83" s="17" t="s">
        <v>1293</v>
      </c>
      <c r="J83" s="17">
        <v>3</v>
      </c>
      <c r="K83" s="17" t="s">
        <v>652</v>
      </c>
      <c r="L83" s="59">
        <v>2.4E-2</v>
      </c>
      <c r="M83" s="60">
        <v>2.4E-2</v>
      </c>
      <c r="N83" s="61">
        <v>0</v>
      </c>
      <c r="O83" s="60"/>
      <c r="P83" s="61"/>
    </row>
    <row r="84" spans="1:16" ht="63.75" x14ac:dyDescent="0.25">
      <c r="A84" s="15"/>
      <c r="B84" s="17">
        <v>3000001</v>
      </c>
      <c r="C84" s="17" t="s">
        <v>271</v>
      </c>
      <c r="D84" s="17"/>
      <c r="E84" s="17" t="s">
        <v>334</v>
      </c>
      <c r="F84" s="17">
        <v>13</v>
      </c>
      <c r="G84" s="17" t="s">
        <v>1190</v>
      </c>
      <c r="H84" s="17">
        <v>4</v>
      </c>
      <c r="I84" s="17" t="s">
        <v>1294</v>
      </c>
      <c r="J84" s="17">
        <v>3</v>
      </c>
      <c r="K84" s="17" t="s">
        <v>652</v>
      </c>
      <c r="L84" s="59">
        <v>0</v>
      </c>
      <c r="M84" s="60">
        <v>1.2E-2</v>
      </c>
      <c r="N84" s="61">
        <v>0</v>
      </c>
      <c r="O84" s="60"/>
      <c r="P84" s="61"/>
    </row>
    <row r="85" spans="1:16" ht="38.25" x14ac:dyDescent="0.25">
      <c r="A85" s="15"/>
      <c r="B85" s="17">
        <v>3000001</v>
      </c>
      <c r="C85" s="17" t="s">
        <v>271</v>
      </c>
      <c r="D85" s="17"/>
      <c r="E85" s="17" t="s">
        <v>334</v>
      </c>
      <c r="F85" s="17">
        <v>17</v>
      </c>
      <c r="G85" s="17" t="s">
        <v>1191</v>
      </c>
      <c r="H85" s="17">
        <v>1</v>
      </c>
      <c r="I85" s="17" t="s">
        <v>1295</v>
      </c>
      <c r="J85" s="17">
        <v>3</v>
      </c>
      <c r="K85" s="17" t="s">
        <v>652</v>
      </c>
      <c r="L85" s="59">
        <v>0.444967</v>
      </c>
      <c r="M85" s="60">
        <v>0.03</v>
      </c>
      <c r="N85" s="61">
        <v>2.9999999329447746E-2</v>
      </c>
      <c r="O85" s="60"/>
      <c r="P85" s="61"/>
    </row>
    <row r="86" spans="1:16" ht="51" x14ac:dyDescent="0.25">
      <c r="A86" s="15"/>
      <c r="B86" s="17">
        <v>3000001</v>
      </c>
      <c r="C86" s="17" t="s">
        <v>271</v>
      </c>
      <c r="D86" s="17"/>
      <c r="E86" s="17" t="s">
        <v>334</v>
      </c>
      <c r="F86" s="17">
        <v>18</v>
      </c>
      <c r="G86" s="17" t="s">
        <v>1192</v>
      </c>
      <c r="H86" s="17">
        <v>1</v>
      </c>
      <c r="I86" s="17" t="s">
        <v>1296</v>
      </c>
      <c r="J86" s="17">
        <v>3</v>
      </c>
      <c r="K86" s="17" t="s">
        <v>652</v>
      </c>
      <c r="L86" s="59">
        <v>0.422012</v>
      </c>
      <c r="M86" s="60">
        <v>0.44501200000000002</v>
      </c>
      <c r="N86" s="61">
        <v>0</v>
      </c>
      <c r="O86" s="60"/>
      <c r="P86" s="61"/>
    </row>
    <row r="87" spans="1:16" ht="38.25" x14ac:dyDescent="0.25">
      <c r="A87" s="15"/>
      <c r="B87" s="17">
        <v>3000001</v>
      </c>
      <c r="C87" s="17" t="s">
        <v>271</v>
      </c>
      <c r="D87" s="17"/>
      <c r="E87" s="17" t="s">
        <v>334</v>
      </c>
      <c r="F87" s="17">
        <v>19</v>
      </c>
      <c r="G87" s="17" t="s">
        <v>1193</v>
      </c>
      <c r="H87" s="17">
        <v>8</v>
      </c>
      <c r="I87" s="17" t="s">
        <v>1297</v>
      </c>
      <c r="J87" s="17">
        <v>3</v>
      </c>
      <c r="K87" s="17" t="s">
        <v>652</v>
      </c>
      <c r="L87" s="59">
        <v>2.6136E-2</v>
      </c>
      <c r="M87" s="60">
        <v>2.6136E-2</v>
      </c>
      <c r="N87" s="61">
        <v>0</v>
      </c>
      <c r="O87" s="60"/>
      <c r="P87" s="61"/>
    </row>
    <row r="88" spans="1:16" ht="38.25" x14ac:dyDescent="0.25">
      <c r="A88" s="15"/>
      <c r="B88" s="17">
        <v>3000001</v>
      </c>
      <c r="C88" s="17" t="s">
        <v>271</v>
      </c>
      <c r="D88" s="17"/>
      <c r="E88" s="17" t="s">
        <v>334</v>
      </c>
      <c r="F88" s="17">
        <v>19</v>
      </c>
      <c r="G88" s="17" t="s">
        <v>1193</v>
      </c>
      <c r="H88" s="17">
        <v>9</v>
      </c>
      <c r="I88" s="17" t="s">
        <v>1259</v>
      </c>
      <c r="J88" s="17">
        <v>3</v>
      </c>
      <c r="K88" s="17" t="s">
        <v>652</v>
      </c>
      <c r="L88" s="59">
        <v>0</v>
      </c>
      <c r="M88" s="60">
        <v>2.3878E-2</v>
      </c>
      <c r="N88" s="61">
        <v>2.3876899853348732E-2</v>
      </c>
      <c r="O88" s="60"/>
      <c r="P88" s="61"/>
    </row>
    <row r="89" spans="1:16" ht="38.25" x14ac:dyDescent="0.25">
      <c r="A89" s="15"/>
      <c r="B89" s="17">
        <v>3000001</v>
      </c>
      <c r="C89" s="17" t="s">
        <v>271</v>
      </c>
      <c r="D89" s="17"/>
      <c r="E89" s="17" t="s">
        <v>334</v>
      </c>
      <c r="F89" s="17">
        <v>20</v>
      </c>
      <c r="G89" s="17" t="s">
        <v>1194</v>
      </c>
      <c r="H89" s="17">
        <v>5</v>
      </c>
      <c r="I89" s="17" t="s">
        <v>1298</v>
      </c>
      <c r="J89" s="17">
        <v>3</v>
      </c>
      <c r="K89" s="17" t="s">
        <v>652</v>
      </c>
      <c r="L89" s="59">
        <v>0.11268</v>
      </c>
      <c r="M89" s="60">
        <v>0.11268</v>
      </c>
      <c r="N89" s="61">
        <v>0</v>
      </c>
      <c r="O89" s="60"/>
      <c r="P89" s="61"/>
    </row>
    <row r="90" spans="1:16" ht="38.25" x14ac:dyDescent="0.25">
      <c r="A90" s="15"/>
      <c r="B90" s="17">
        <v>3000001</v>
      </c>
      <c r="C90" s="17" t="s">
        <v>271</v>
      </c>
      <c r="D90" s="17"/>
      <c r="E90" s="17" t="s">
        <v>334</v>
      </c>
      <c r="F90" s="17">
        <v>20</v>
      </c>
      <c r="G90" s="17" t="s">
        <v>1194</v>
      </c>
      <c r="H90" s="17">
        <v>8</v>
      </c>
      <c r="I90" s="17" t="s">
        <v>1299</v>
      </c>
      <c r="J90" s="17">
        <v>3</v>
      </c>
      <c r="K90" s="17" t="s">
        <v>652</v>
      </c>
      <c r="L90" s="59">
        <v>6.3E-2</v>
      </c>
      <c r="M90" s="60">
        <v>6.3E-2</v>
      </c>
      <c r="N90" s="61">
        <v>0</v>
      </c>
      <c r="O90" s="60"/>
      <c r="P90" s="61"/>
    </row>
    <row r="91" spans="1:16" ht="51" x14ac:dyDescent="0.25">
      <c r="A91" s="15"/>
      <c r="B91" s="17">
        <v>3000001</v>
      </c>
      <c r="C91" s="17" t="s">
        <v>271</v>
      </c>
      <c r="D91" s="17"/>
      <c r="E91" s="17" t="s">
        <v>334</v>
      </c>
      <c r="F91" s="17">
        <v>36</v>
      </c>
      <c r="G91" s="17" t="s">
        <v>118</v>
      </c>
      <c r="H91" s="17">
        <v>7</v>
      </c>
      <c r="I91" s="17" t="s">
        <v>1300</v>
      </c>
      <c r="J91" s="17">
        <v>1</v>
      </c>
      <c r="K91" s="17" t="s">
        <v>325</v>
      </c>
      <c r="L91" s="59">
        <v>0</v>
      </c>
      <c r="M91" s="60">
        <v>2.6440809999999999</v>
      </c>
      <c r="N91" s="61">
        <v>2.6440811157226563</v>
      </c>
      <c r="O91" s="60"/>
      <c r="P91" s="61"/>
    </row>
    <row r="92" spans="1:16" ht="38.25" x14ac:dyDescent="0.25">
      <c r="A92" s="15"/>
      <c r="B92" s="17">
        <v>3000133</v>
      </c>
      <c r="C92" s="17" t="s">
        <v>1089</v>
      </c>
      <c r="D92" s="17">
        <v>67</v>
      </c>
      <c r="E92" s="17" t="s">
        <v>1098</v>
      </c>
      <c r="F92" s="17">
        <v>1</v>
      </c>
      <c r="G92" s="17" t="s">
        <v>1144</v>
      </c>
      <c r="H92" s="17">
        <v>1</v>
      </c>
      <c r="I92" s="17" t="s">
        <v>1217</v>
      </c>
      <c r="J92" s="17">
        <v>3</v>
      </c>
      <c r="K92" s="17" t="s">
        <v>652</v>
      </c>
      <c r="L92" s="59">
        <v>0</v>
      </c>
      <c r="M92" s="60">
        <v>0.59481299999999993</v>
      </c>
      <c r="N92" s="61">
        <v>0</v>
      </c>
      <c r="O92" s="60"/>
      <c r="P92" s="61"/>
    </row>
    <row r="93" spans="1:16" ht="38.25" x14ac:dyDescent="0.25">
      <c r="A93" s="15"/>
      <c r="B93" s="17">
        <v>3000133</v>
      </c>
      <c r="C93" s="17" t="s">
        <v>1089</v>
      </c>
      <c r="D93" s="17">
        <v>67</v>
      </c>
      <c r="E93" s="17" t="s">
        <v>1098</v>
      </c>
      <c r="F93" s="17">
        <v>1</v>
      </c>
      <c r="G93" s="17" t="s">
        <v>1145</v>
      </c>
      <c r="H93" s="17">
        <v>1</v>
      </c>
      <c r="I93" s="17" t="s">
        <v>1301</v>
      </c>
      <c r="J93" s="17">
        <v>3</v>
      </c>
      <c r="K93" s="17" t="s">
        <v>652</v>
      </c>
      <c r="L93" s="59">
        <v>0.2</v>
      </c>
      <c r="M93" s="60">
        <v>1.1692869999999997</v>
      </c>
      <c r="N93" s="61">
        <v>0.10000000149011612</v>
      </c>
      <c r="O93" s="60"/>
      <c r="P93" s="61"/>
    </row>
    <row r="94" spans="1:16" ht="38.25" x14ac:dyDescent="0.25">
      <c r="A94" s="15"/>
      <c r="B94" s="17">
        <v>3000133</v>
      </c>
      <c r="C94" s="17" t="s">
        <v>1089</v>
      </c>
      <c r="D94" s="17">
        <v>67</v>
      </c>
      <c r="E94" s="17" t="s">
        <v>1098</v>
      </c>
      <c r="F94" s="17">
        <v>1</v>
      </c>
      <c r="G94" s="17" t="s">
        <v>249</v>
      </c>
      <c r="H94" s="17">
        <v>1</v>
      </c>
      <c r="I94" s="17" t="s">
        <v>1302</v>
      </c>
      <c r="J94" s="17">
        <v>3</v>
      </c>
      <c r="K94" s="17" t="s">
        <v>652</v>
      </c>
      <c r="L94" s="59">
        <v>0</v>
      </c>
      <c r="M94" s="60">
        <v>1.3111930000000001</v>
      </c>
      <c r="N94" s="61">
        <v>0</v>
      </c>
      <c r="O94" s="60"/>
      <c r="P94" s="61"/>
    </row>
    <row r="95" spans="1:16" ht="38.25" x14ac:dyDescent="0.25">
      <c r="A95" s="15"/>
      <c r="B95" s="17">
        <v>3000133</v>
      </c>
      <c r="C95" s="17" t="s">
        <v>1089</v>
      </c>
      <c r="D95" s="17">
        <v>67</v>
      </c>
      <c r="E95" s="17" t="s">
        <v>1098</v>
      </c>
      <c r="F95" s="17">
        <v>2</v>
      </c>
      <c r="G95" s="17" t="s">
        <v>1151</v>
      </c>
      <c r="H95" s="17">
        <v>1</v>
      </c>
      <c r="I95" s="17" t="s">
        <v>1230</v>
      </c>
      <c r="J95" s="17">
        <v>3</v>
      </c>
      <c r="K95" s="17" t="s">
        <v>652</v>
      </c>
      <c r="L95" s="59">
        <v>0</v>
      </c>
      <c r="M95" s="60">
        <v>6.8654999999999994E-2</v>
      </c>
      <c r="N95" s="61">
        <v>0</v>
      </c>
      <c r="O95" s="60"/>
      <c r="P95" s="61"/>
    </row>
    <row r="96" spans="1:16" ht="38.25" x14ac:dyDescent="0.25">
      <c r="A96" s="15"/>
      <c r="B96" s="17">
        <v>3000133</v>
      </c>
      <c r="C96" s="17" t="s">
        <v>1089</v>
      </c>
      <c r="D96" s="17">
        <v>67</v>
      </c>
      <c r="E96" s="17" t="s">
        <v>1098</v>
      </c>
      <c r="F96" s="17">
        <v>2</v>
      </c>
      <c r="G96" s="17" t="s">
        <v>1150</v>
      </c>
      <c r="H96" s="17">
        <v>1</v>
      </c>
      <c r="I96" s="17" t="s">
        <v>1229</v>
      </c>
      <c r="J96" s="17">
        <v>3</v>
      </c>
      <c r="K96" s="17" t="s">
        <v>652</v>
      </c>
      <c r="L96" s="59">
        <v>0</v>
      </c>
      <c r="M96" s="60">
        <v>0.69126299999999996</v>
      </c>
      <c r="N96" s="61">
        <v>0.47385499998927116</v>
      </c>
      <c r="O96" s="60"/>
      <c r="P96" s="61"/>
    </row>
    <row r="97" spans="1:16" ht="38.25" x14ac:dyDescent="0.25">
      <c r="A97" s="15"/>
      <c r="B97" s="17">
        <v>3000133</v>
      </c>
      <c r="C97" s="17" t="s">
        <v>1089</v>
      </c>
      <c r="D97" s="17">
        <v>67</v>
      </c>
      <c r="E97" s="17" t="s">
        <v>1098</v>
      </c>
      <c r="F97" s="17">
        <v>2</v>
      </c>
      <c r="G97" s="17" t="s">
        <v>1148</v>
      </c>
      <c r="H97" s="17">
        <v>1</v>
      </c>
      <c r="I97" s="17" t="s">
        <v>1227</v>
      </c>
      <c r="J97" s="17">
        <v>3</v>
      </c>
      <c r="K97" s="17" t="s">
        <v>652</v>
      </c>
      <c r="L97" s="59">
        <v>0</v>
      </c>
      <c r="M97" s="60">
        <v>0.32585199999999997</v>
      </c>
      <c r="N97" s="61">
        <v>0</v>
      </c>
      <c r="O97" s="60"/>
      <c r="P97" s="61"/>
    </row>
    <row r="98" spans="1:16" ht="38.25" x14ac:dyDescent="0.25">
      <c r="A98" s="15"/>
      <c r="B98" s="17">
        <v>3000133</v>
      </c>
      <c r="C98" s="17" t="s">
        <v>1089</v>
      </c>
      <c r="D98" s="17">
        <v>67</v>
      </c>
      <c r="E98" s="17" t="s">
        <v>1098</v>
      </c>
      <c r="F98" s="17">
        <v>2</v>
      </c>
      <c r="G98" s="17" t="s">
        <v>1149</v>
      </c>
      <c r="H98" s="17">
        <v>1</v>
      </c>
      <c r="I98" s="17" t="s">
        <v>1228</v>
      </c>
      <c r="J98" s="17">
        <v>3</v>
      </c>
      <c r="K98" s="17" t="s">
        <v>652</v>
      </c>
      <c r="L98" s="59">
        <v>0</v>
      </c>
      <c r="M98" s="60">
        <v>1.469651</v>
      </c>
      <c r="N98" s="61">
        <v>0.63034999370574951</v>
      </c>
      <c r="O98" s="60"/>
      <c r="P98" s="61"/>
    </row>
    <row r="99" spans="1:16" ht="51" x14ac:dyDescent="0.25">
      <c r="A99" s="15"/>
      <c r="B99" s="17">
        <v>3000133</v>
      </c>
      <c r="C99" s="17" t="s">
        <v>1089</v>
      </c>
      <c r="D99" s="17">
        <v>67</v>
      </c>
      <c r="E99" s="17" t="s">
        <v>1098</v>
      </c>
      <c r="F99" s="17">
        <v>2</v>
      </c>
      <c r="G99" s="17" t="s">
        <v>1155</v>
      </c>
      <c r="H99" s="17">
        <v>1</v>
      </c>
      <c r="I99" s="17" t="s">
        <v>1303</v>
      </c>
      <c r="J99" s="17">
        <v>3</v>
      </c>
      <c r="K99" s="17" t="s">
        <v>652</v>
      </c>
      <c r="L99" s="59">
        <v>0</v>
      </c>
      <c r="M99" s="60">
        <v>0.315222</v>
      </c>
      <c r="N99" s="61">
        <v>0</v>
      </c>
      <c r="O99" s="60"/>
      <c r="P99" s="61"/>
    </row>
    <row r="100" spans="1:16" ht="38.25" x14ac:dyDescent="0.25">
      <c r="A100" s="15"/>
      <c r="B100" s="17">
        <v>3000133</v>
      </c>
      <c r="C100" s="17" t="s">
        <v>1089</v>
      </c>
      <c r="D100" s="17">
        <v>67</v>
      </c>
      <c r="E100" s="17" t="s">
        <v>1098</v>
      </c>
      <c r="F100" s="17">
        <v>2</v>
      </c>
      <c r="G100" s="17" t="s">
        <v>1195</v>
      </c>
      <c r="H100" s="17">
        <v>2</v>
      </c>
      <c r="I100" s="17" t="s">
        <v>1304</v>
      </c>
      <c r="J100" s="17">
        <v>3</v>
      </c>
      <c r="K100" s="17" t="s">
        <v>652</v>
      </c>
      <c r="L100" s="59">
        <v>2.4E-2</v>
      </c>
      <c r="M100" s="60">
        <v>2.4E-2</v>
      </c>
      <c r="N100" s="61">
        <v>0</v>
      </c>
      <c r="O100" s="60"/>
      <c r="P100" s="61"/>
    </row>
    <row r="101" spans="1:16" ht="38.25" x14ac:dyDescent="0.25">
      <c r="A101" s="15"/>
      <c r="B101" s="17">
        <v>3000133</v>
      </c>
      <c r="C101" s="17" t="s">
        <v>1089</v>
      </c>
      <c r="D101" s="17">
        <v>67</v>
      </c>
      <c r="E101" s="17" t="s">
        <v>1098</v>
      </c>
      <c r="F101" s="17">
        <v>2</v>
      </c>
      <c r="G101" s="17" t="s">
        <v>1154</v>
      </c>
      <c r="H101" s="17">
        <v>2</v>
      </c>
      <c r="I101" s="17" t="s">
        <v>1305</v>
      </c>
      <c r="J101" s="17">
        <v>3</v>
      </c>
      <c r="K101" s="17" t="s">
        <v>652</v>
      </c>
      <c r="L101" s="59">
        <v>0</v>
      </c>
      <c r="M101" s="60">
        <v>0.152249</v>
      </c>
      <c r="N101" s="61">
        <v>6.3437096774578094E-2</v>
      </c>
      <c r="O101" s="60"/>
      <c r="P101" s="61"/>
    </row>
    <row r="102" spans="1:16" ht="63.75" x14ac:dyDescent="0.25">
      <c r="A102" s="15"/>
      <c r="B102" s="17">
        <v>3000133</v>
      </c>
      <c r="C102" s="17" t="s">
        <v>1089</v>
      </c>
      <c r="D102" s="17">
        <v>67</v>
      </c>
      <c r="E102" s="17" t="s">
        <v>1098</v>
      </c>
      <c r="F102" s="17">
        <v>3</v>
      </c>
      <c r="G102" s="17" t="s">
        <v>1158</v>
      </c>
      <c r="H102" s="17">
        <v>1</v>
      </c>
      <c r="I102" s="17" t="s">
        <v>1245</v>
      </c>
      <c r="J102" s="17">
        <v>3</v>
      </c>
      <c r="K102" s="17" t="s">
        <v>652</v>
      </c>
      <c r="L102" s="59">
        <v>0</v>
      </c>
      <c r="M102" s="60">
        <v>0.74204300000000001</v>
      </c>
      <c r="N102" s="61">
        <v>0.45296499878168106</v>
      </c>
      <c r="O102" s="60"/>
      <c r="P102" s="61"/>
    </row>
    <row r="103" spans="1:16" ht="51" x14ac:dyDescent="0.25">
      <c r="A103" s="15"/>
      <c r="B103" s="17">
        <v>3000133</v>
      </c>
      <c r="C103" s="17" t="s">
        <v>1089</v>
      </c>
      <c r="D103" s="17">
        <v>67</v>
      </c>
      <c r="E103" s="17" t="s">
        <v>1098</v>
      </c>
      <c r="F103" s="17">
        <v>3</v>
      </c>
      <c r="G103" s="17" t="s">
        <v>1196</v>
      </c>
      <c r="H103" s="17">
        <v>1</v>
      </c>
      <c r="I103" s="17" t="s">
        <v>1306</v>
      </c>
      <c r="J103" s="17">
        <v>3</v>
      </c>
      <c r="K103" s="17" t="s">
        <v>652</v>
      </c>
      <c r="L103" s="59">
        <v>0</v>
      </c>
      <c r="M103" s="60">
        <v>0.12637200000000001</v>
      </c>
      <c r="N103" s="61">
        <v>6.3184984028339386E-2</v>
      </c>
      <c r="O103" s="60"/>
      <c r="P103" s="61"/>
    </row>
    <row r="104" spans="1:16" ht="51" x14ac:dyDescent="0.25">
      <c r="A104" s="15"/>
      <c r="B104" s="17">
        <v>3000133</v>
      </c>
      <c r="C104" s="17" t="s">
        <v>1089</v>
      </c>
      <c r="D104" s="17">
        <v>67</v>
      </c>
      <c r="E104" s="17" t="s">
        <v>1098</v>
      </c>
      <c r="F104" s="17">
        <v>3</v>
      </c>
      <c r="G104" s="17" t="s">
        <v>1197</v>
      </c>
      <c r="H104" s="17">
        <v>1</v>
      </c>
      <c r="I104" s="17" t="s">
        <v>1307</v>
      </c>
      <c r="J104" s="17">
        <v>3</v>
      </c>
      <c r="K104" s="17" t="s">
        <v>652</v>
      </c>
      <c r="L104" s="59">
        <v>0</v>
      </c>
      <c r="M104" s="60">
        <v>0.61079500000000009</v>
      </c>
      <c r="N104" s="61">
        <v>5.4999999701976776E-2</v>
      </c>
      <c r="O104" s="60"/>
      <c r="P104" s="61"/>
    </row>
    <row r="105" spans="1:16" ht="63.75" x14ac:dyDescent="0.25">
      <c r="A105" s="15"/>
      <c r="B105" s="17">
        <v>3000133</v>
      </c>
      <c r="C105" s="17" t="s">
        <v>1089</v>
      </c>
      <c r="D105" s="17">
        <v>67</v>
      </c>
      <c r="E105" s="17" t="s">
        <v>1098</v>
      </c>
      <c r="F105" s="17">
        <v>3</v>
      </c>
      <c r="G105" s="17" t="s">
        <v>1198</v>
      </c>
      <c r="H105" s="17">
        <v>1</v>
      </c>
      <c r="I105" s="17" t="s">
        <v>1308</v>
      </c>
      <c r="J105" s="17">
        <v>3</v>
      </c>
      <c r="K105" s="17" t="s">
        <v>652</v>
      </c>
      <c r="L105" s="59">
        <v>3.2689999999999997E-2</v>
      </c>
      <c r="M105" s="60">
        <v>3.2689999999999997E-2</v>
      </c>
      <c r="N105" s="61">
        <v>0</v>
      </c>
      <c r="O105" s="60"/>
      <c r="P105" s="61"/>
    </row>
    <row r="106" spans="1:16" ht="38.25" x14ac:dyDescent="0.25">
      <c r="A106" s="15"/>
      <c r="B106" s="17">
        <v>3000133</v>
      </c>
      <c r="C106" s="17" t="s">
        <v>1089</v>
      </c>
      <c r="D106" s="17">
        <v>67</v>
      </c>
      <c r="E106" s="17" t="s">
        <v>1098</v>
      </c>
      <c r="F106" s="17">
        <v>3</v>
      </c>
      <c r="G106" s="17" t="s">
        <v>1199</v>
      </c>
      <c r="H106" s="17">
        <v>2</v>
      </c>
      <c r="I106" s="17" t="s">
        <v>1309</v>
      </c>
      <c r="J106" s="17">
        <v>3</v>
      </c>
      <c r="K106" s="17" t="s">
        <v>652</v>
      </c>
      <c r="L106" s="59">
        <v>0.04</v>
      </c>
      <c r="M106" s="60">
        <v>3.4299999999999997E-2</v>
      </c>
      <c r="N106" s="61">
        <v>0</v>
      </c>
      <c r="O106" s="60"/>
      <c r="P106" s="61"/>
    </row>
    <row r="107" spans="1:16" ht="38.25" x14ac:dyDescent="0.25">
      <c r="A107" s="15"/>
      <c r="B107" s="17">
        <v>3000133</v>
      </c>
      <c r="C107" s="17" t="s">
        <v>1089</v>
      </c>
      <c r="D107" s="17">
        <v>67</v>
      </c>
      <c r="E107" s="17" t="s">
        <v>1098</v>
      </c>
      <c r="F107" s="17">
        <v>3</v>
      </c>
      <c r="G107" s="17" t="s">
        <v>1198</v>
      </c>
      <c r="H107" s="17">
        <v>11</v>
      </c>
      <c r="I107" s="17" t="s">
        <v>1310</v>
      </c>
      <c r="J107" s="17">
        <v>3</v>
      </c>
      <c r="K107" s="17" t="s">
        <v>652</v>
      </c>
      <c r="L107" s="59">
        <v>0.06</v>
      </c>
      <c r="M107" s="60">
        <v>0.03</v>
      </c>
      <c r="N107" s="61">
        <v>1.4999999664723873E-2</v>
      </c>
      <c r="O107" s="60"/>
      <c r="P107" s="61"/>
    </row>
    <row r="108" spans="1:16" ht="38.25" x14ac:dyDescent="0.25">
      <c r="A108" s="15"/>
      <c r="B108" s="17">
        <v>3000133</v>
      </c>
      <c r="C108" s="17" t="s">
        <v>1089</v>
      </c>
      <c r="D108" s="17">
        <v>67</v>
      </c>
      <c r="E108" s="17" t="s">
        <v>1098</v>
      </c>
      <c r="F108" s="17">
        <v>3</v>
      </c>
      <c r="G108" s="17" t="s">
        <v>1198</v>
      </c>
      <c r="H108" s="17">
        <v>22</v>
      </c>
      <c r="I108" s="17" t="s">
        <v>1311</v>
      </c>
      <c r="J108" s="17">
        <v>3</v>
      </c>
      <c r="K108" s="17" t="s">
        <v>652</v>
      </c>
      <c r="L108" s="59">
        <v>0</v>
      </c>
      <c r="M108" s="60">
        <v>2.4E-2</v>
      </c>
      <c r="N108" s="61">
        <v>1.2000000104308128E-2</v>
      </c>
      <c r="O108" s="60"/>
      <c r="P108" s="61"/>
    </row>
    <row r="109" spans="1:16" ht="38.25" x14ac:dyDescent="0.25">
      <c r="A109" s="15"/>
      <c r="B109" s="17">
        <v>3000133</v>
      </c>
      <c r="C109" s="17" t="s">
        <v>1089</v>
      </c>
      <c r="D109" s="17">
        <v>67</v>
      </c>
      <c r="E109" s="17" t="s">
        <v>1098</v>
      </c>
      <c r="F109" s="17">
        <v>4</v>
      </c>
      <c r="G109" s="17" t="s">
        <v>1200</v>
      </c>
      <c r="H109" s="17">
        <v>1</v>
      </c>
      <c r="I109" s="17" t="s">
        <v>1312</v>
      </c>
      <c r="J109" s="17">
        <v>3</v>
      </c>
      <c r="K109" s="17" t="s">
        <v>652</v>
      </c>
      <c r="L109" s="59">
        <v>0</v>
      </c>
      <c r="M109" s="60">
        <v>7.241E-3</v>
      </c>
      <c r="N109" s="61">
        <v>0</v>
      </c>
      <c r="O109" s="60"/>
      <c r="P109" s="61"/>
    </row>
    <row r="110" spans="1:16" ht="63.75" x14ac:dyDescent="0.25">
      <c r="A110" s="15"/>
      <c r="B110" s="17">
        <v>3000133</v>
      </c>
      <c r="C110" s="17" t="s">
        <v>1089</v>
      </c>
      <c r="D110" s="17">
        <v>67</v>
      </c>
      <c r="E110" s="17" t="s">
        <v>1098</v>
      </c>
      <c r="F110" s="17">
        <v>4</v>
      </c>
      <c r="G110" s="17" t="s">
        <v>1165</v>
      </c>
      <c r="H110" s="17">
        <v>1</v>
      </c>
      <c r="I110" s="17" t="s">
        <v>1313</v>
      </c>
      <c r="J110" s="17">
        <v>3</v>
      </c>
      <c r="K110" s="17" t="s">
        <v>652</v>
      </c>
      <c r="L110" s="59">
        <v>0</v>
      </c>
      <c r="M110" s="60">
        <v>0.50928899999999999</v>
      </c>
      <c r="N110" s="61">
        <v>0</v>
      </c>
      <c r="O110" s="60"/>
      <c r="P110" s="61"/>
    </row>
    <row r="111" spans="1:16" ht="38.25" x14ac:dyDescent="0.25">
      <c r="A111" s="15"/>
      <c r="B111" s="17">
        <v>3000133</v>
      </c>
      <c r="C111" s="17" t="s">
        <v>1089</v>
      </c>
      <c r="D111" s="17">
        <v>67</v>
      </c>
      <c r="E111" s="17" t="s">
        <v>1098</v>
      </c>
      <c r="F111" s="17">
        <v>4</v>
      </c>
      <c r="G111" s="17" t="s">
        <v>1164</v>
      </c>
      <c r="H111" s="17">
        <v>1</v>
      </c>
      <c r="I111" s="17" t="s">
        <v>1314</v>
      </c>
      <c r="J111" s="17">
        <v>3</v>
      </c>
      <c r="K111" s="17" t="s">
        <v>652</v>
      </c>
      <c r="L111" s="59">
        <v>0</v>
      </c>
      <c r="M111" s="60">
        <v>3.154004</v>
      </c>
      <c r="N111" s="61">
        <v>0</v>
      </c>
      <c r="O111" s="60"/>
      <c r="P111" s="61"/>
    </row>
    <row r="112" spans="1:16" ht="51" x14ac:dyDescent="0.25">
      <c r="A112" s="15"/>
      <c r="B112" s="17">
        <v>3000133</v>
      </c>
      <c r="C112" s="17" t="s">
        <v>1089</v>
      </c>
      <c r="D112" s="17">
        <v>67</v>
      </c>
      <c r="E112" s="17" t="s">
        <v>1098</v>
      </c>
      <c r="F112" s="17">
        <v>4</v>
      </c>
      <c r="G112" s="17" t="s">
        <v>1201</v>
      </c>
      <c r="H112" s="17">
        <v>19</v>
      </c>
      <c r="I112" s="17" t="s">
        <v>1315</v>
      </c>
      <c r="J112" s="17">
        <v>3</v>
      </c>
      <c r="K112" s="17" t="s">
        <v>652</v>
      </c>
      <c r="L112" s="59">
        <v>1.2E-2</v>
      </c>
      <c r="M112" s="60">
        <v>1.2E-2</v>
      </c>
      <c r="N112" s="61">
        <v>0</v>
      </c>
      <c r="O112" s="60"/>
      <c r="P112" s="61"/>
    </row>
    <row r="113" spans="1:16" ht="51" x14ac:dyDescent="0.25">
      <c r="A113" s="15"/>
      <c r="B113" s="17">
        <v>3000133</v>
      </c>
      <c r="C113" s="17" t="s">
        <v>1089</v>
      </c>
      <c r="D113" s="17">
        <v>67</v>
      </c>
      <c r="E113" s="17" t="s">
        <v>1098</v>
      </c>
      <c r="F113" s="17">
        <v>5</v>
      </c>
      <c r="G113" s="17" t="s">
        <v>1202</v>
      </c>
      <c r="H113" s="17">
        <v>1</v>
      </c>
      <c r="I113" s="17" t="s">
        <v>1316</v>
      </c>
      <c r="J113" s="17">
        <v>1</v>
      </c>
      <c r="K113" s="17" t="s">
        <v>325</v>
      </c>
      <c r="L113" s="59">
        <v>0</v>
      </c>
      <c r="M113" s="60">
        <v>3.2443E-2</v>
      </c>
      <c r="N113" s="61">
        <v>0</v>
      </c>
      <c r="O113" s="60"/>
      <c r="P113" s="61"/>
    </row>
    <row r="114" spans="1:16" ht="51" x14ac:dyDescent="0.25">
      <c r="A114" s="15"/>
      <c r="B114" s="17">
        <v>3000133</v>
      </c>
      <c r="C114" s="17" t="s">
        <v>1089</v>
      </c>
      <c r="D114" s="17">
        <v>67</v>
      </c>
      <c r="E114" s="17" t="s">
        <v>1098</v>
      </c>
      <c r="F114" s="17">
        <v>5</v>
      </c>
      <c r="G114" s="17" t="s">
        <v>1172</v>
      </c>
      <c r="H114" s="17">
        <v>1</v>
      </c>
      <c r="I114" s="17" t="s">
        <v>1317</v>
      </c>
      <c r="J114" s="17">
        <v>3</v>
      </c>
      <c r="K114" s="17" t="s">
        <v>652</v>
      </c>
      <c r="L114" s="59">
        <v>0</v>
      </c>
      <c r="M114" s="60">
        <v>0.31147799999999998</v>
      </c>
      <c r="N114" s="61">
        <v>0.31147798895835876</v>
      </c>
      <c r="O114" s="60"/>
      <c r="P114" s="61"/>
    </row>
    <row r="115" spans="1:16" ht="38.25" x14ac:dyDescent="0.25">
      <c r="A115" s="15"/>
      <c r="B115" s="17">
        <v>3000133</v>
      </c>
      <c r="C115" s="17" t="s">
        <v>1089</v>
      </c>
      <c r="D115" s="17">
        <v>67</v>
      </c>
      <c r="E115" s="17" t="s">
        <v>1098</v>
      </c>
      <c r="F115" s="17">
        <v>5</v>
      </c>
      <c r="G115" s="17" t="s">
        <v>251</v>
      </c>
      <c r="H115" s="17">
        <v>1</v>
      </c>
      <c r="I115" s="17" t="s">
        <v>1318</v>
      </c>
      <c r="J115" s="17">
        <v>3</v>
      </c>
      <c r="K115" s="17" t="s">
        <v>652</v>
      </c>
      <c r="L115" s="59">
        <v>0</v>
      </c>
      <c r="M115" s="60">
        <v>0.51335400000000009</v>
      </c>
      <c r="N115" s="61">
        <v>0</v>
      </c>
      <c r="O115" s="60"/>
      <c r="P115" s="61"/>
    </row>
    <row r="116" spans="1:16" ht="51" x14ac:dyDescent="0.25">
      <c r="A116" s="15"/>
      <c r="B116" s="17">
        <v>3000133</v>
      </c>
      <c r="C116" s="17" t="s">
        <v>1089</v>
      </c>
      <c r="D116" s="17">
        <v>67</v>
      </c>
      <c r="E116" s="17" t="s">
        <v>1098</v>
      </c>
      <c r="F116" s="17">
        <v>5</v>
      </c>
      <c r="G116" s="17" t="s">
        <v>1203</v>
      </c>
      <c r="H116" s="17">
        <v>1</v>
      </c>
      <c r="I116" s="17" t="s">
        <v>1319</v>
      </c>
      <c r="J116" s="17">
        <v>3</v>
      </c>
      <c r="K116" s="17" t="s">
        <v>652</v>
      </c>
      <c r="L116" s="59">
        <v>0</v>
      </c>
      <c r="M116" s="60">
        <v>0.45270200000000005</v>
      </c>
      <c r="N116" s="61">
        <v>0.11999999731779099</v>
      </c>
      <c r="O116" s="60"/>
      <c r="P116" s="61"/>
    </row>
    <row r="117" spans="1:16" ht="51" x14ac:dyDescent="0.25">
      <c r="A117" s="15"/>
      <c r="B117" s="17">
        <v>3000133</v>
      </c>
      <c r="C117" s="17" t="s">
        <v>1089</v>
      </c>
      <c r="D117" s="17">
        <v>67</v>
      </c>
      <c r="E117" s="17" t="s">
        <v>1098</v>
      </c>
      <c r="F117" s="17">
        <v>5</v>
      </c>
      <c r="G117" s="17" t="s">
        <v>1167</v>
      </c>
      <c r="H117" s="17">
        <v>1</v>
      </c>
      <c r="I117" s="17" t="s">
        <v>1261</v>
      </c>
      <c r="J117" s="17">
        <v>3</v>
      </c>
      <c r="K117" s="17" t="s">
        <v>652</v>
      </c>
      <c r="L117" s="59">
        <v>0</v>
      </c>
      <c r="M117" s="60">
        <v>0.90232900000000005</v>
      </c>
      <c r="N117" s="61">
        <v>0</v>
      </c>
      <c r="O117" s="60"/>
      <c r="P117" s="61"/>
    </row>
    <row r="118" spans="1:16" ht="38.25" x14ac:dyDescent="0.25">
      <c r="A118" s="15"/>
      <c r="B118" s="17">
        <v>3000133</v>
      </c>
      <c r="C118" s="17" t="s">
        <v>1089</v>
      </c>
      <c r="D118" s="17">
        <v>67</v>
      </c>
      <c r="E118" s="17" t="s">
        <v>1098</v>
      </c>
      <c r="F118" s="17">
        <v>6</v>
      </c>
      <c r="G118" s="17" t="s">
        <v>1204</v>
      </c>
      <c r="H118" s="17">
        <v>1</v>
      </c>
      <c r="I118" s="17" t="s">
        <v>1320</v>
      </c>
      <c r="J118" s="17">
        <v>3</v>
      </c>
      <c r="K118" s="17" t="s">
        <v>652</v>
      </c>
      <c r="L118" s="59">
        <v>0</v>
      </c>
      <c r="M118" s="60">
        <v>0.145422</v>
      </c>
      <c r="N118" s="61">
        <v>0</v>
      </c>
      <c r="O118" s="60"/>
      <c r="P118" s="61"/>
    </row>
    <row r="119" spans="1:16" ht="63.75" x14ac:dyDescent="0.25">
      <c r="A119" s="15"/>
      <c r="B119" s="17">
        <v>3000133</v>
      </c>
      <c r="C119" s="17" t="s">
        <v>1089</v>
      </c>
      <c r="D119" s="17">
        <v>67</v>
      </c>
      <c r="E119" s="17" t="s">
        <v>1098</v>
      </c>
      <c r="F119" s="17">
        <v>6</v>
      </c>
      <c r="G119" s="17" t="s">
        <v>1175</v>
      </c>
      <c r="H119" s="17">
        <v>1</v>
      </c>
      <c r="I119" s="17" t="s">
        <v>1269</v>
      </c>
      <c r="J119" s="17">
        <v>3</v>
      </c>
      <c r="K119" s="17" t="s">
        <v>652</v>
      </c>
      <c r="L119" s="59">
        <v>0</v>
      </c>
      <c r="M119" s="60">
        <v>0.17545800000000003</v>
      </c>
      <c r="N119" s="61">
        <v>0</v>
      </c>
      <c r="O119" s="60"/>
      <c r="P119" s="61"/>
    </row>
    <row r="120" spans="1:16" ht="38.25" x14ac:dyDescent="0.25">
      <c r="A120" s="15"/>
      <c r="B120" s="17">
        <v>3000133</v>
      </c>
      <c r="C120" s="17" t="s">
        <v>1089</v>
      </c>
      <c r="D120" s="17">
        <v>67</v>
      </c>
      <c r="E120" s="17" t="s">
        <v>1098</v>
      </c>
      <c r="F120" s="17">
        <v>6</v>
      </c>
      <c r="G120" s="17" t="s">
        <v>1174</v>
      </c>
      <c r="H120" s="17">
        <v>2</v>
      </c>
      <c r="I120" s="17" t="s">
        <v>1321</v>
      </c>
      <c r="J120" s="17">
        <v>3</v>
      </c>
      <c r="K120" s="17" t="s">
        <v>652</v>
      </c>
      <c r="L120" s="59">
        <v>2.7119999999999998E-2</v>
      </c>
      <c r="M120" s="60">
        <v>2.7119999999999998E-2</v>
      </c>
      <c r="N120" s="61">
        <v>0</v>
      </c>
      <c r="O120" s="60"/>
      <c r="P120" s="61"/>
    </row>
    <row r="121" spans="1:16" ht="51" x14ac:dyDescent="0.25">
      <c r="A121" s="15"/>
      <c r="B121" s="17">
        <v>3000133</v>
      </c>
      <c r="C121" s="17" t="s">
        <v>1089</v>
      </c>
      <c r="D121" s="17">
        <v>67</v>
      </c>
      <c r="E121" s="17" t="s">
        <v>1098</v>
      </c>
      <c r="F121" s="17">
        <v>6</v>
      </c>
      <c r="G121" s="17" t="s">
        <v>1176</v>
      </c>
      <c r="H121" s="17">
        <v>3</v>
      </c>
      <c r="I121" s="17" t="s">
        <v>1322</v>
      </c>
      <c r="J121" s="17">
        <v>3</v>
      </c>
      <c r="K121" s="17" t="s">
        <v>652</v>
      </c>
      <c r="L121" s="59">
        <v>0</v>
      </c>
      <c r="M121" s="60">
        <v>0.05</v>
      </c>
      <c r="N121" s="61">
        <v>1.8854999914765358E-2</v>
      </c>
      <c r="O121" s="60"/>
      <c r="P121" s="61"/>
    </row>
    <row r="122" spans="1:16" ht="38.25" x14ac:dyDescent="0.25">
      <c r="A122" s="15"/>
      <c r="B122" s="17">
        <v>3000133</v>
      </c>
      <c r="C122" s="17" t="s">
        <v>1089</v>
      </c>
      <c r="D122" s="17">
        <v>67</v>
      </c>
      <c r="E122" s="17" t="s">
        <v>1098</v>
      </c>
      <c r="F122" s="17">
        <v>7</v>
      </c>
      <c r="G122" s="17" t="s">
        <v>1205</v>
      </c>
      <c r="H122" s="17">
        <v>1</v>
      </c>
      <c r="I122" s="17" t="s">
        <v>1323</v>
      </c>
      <c r="J122" s="17">
        <v>3</v>
      </c>
      <c r="K122" s="17" t="s">
        <v>652</v>
      </c>
      <c r="L122" s="59">
        <v>0</v>
      </c>
      <c r="M122" s="60">
        <v>0.97321299999999999</v>
      </c>
      <c r="N122" s="61">
        <v>0.26789999008178711</v>
      </c>
      <c r="O122" s="60"/>
      <c r="P122" s="61"/>
    </row>
    <row r="123" spans="1:16" ht="38.25" x14ac:dyDescent="0.25">
      <c r="A123" s="15"/>
      <c r="B123" s="17">
        <v>3000133</v>
      </c>
      <c r="C123" s="17" t="s">
        <v>1089</v>
      </c>
      <c r="D123" s="17">
        <v>67</v>
      </c>
      <c r="E123" s="17" t="s">
        <v>1098</v>
      </c>
      <c r="F123" s="17">
        <v>7</v>
      </c>
      <c r="G123" s="17" t="s">
        <v>650</v>
      </c>
      <c r="H123" s="17">
        <v>1</v>
      </c>
      <c r="I123" s="17" t="s">
        <v>651</v>
      </c>
      <c r="J123" s="17">
        <v>3</v>
      </c>
      <c r="K123" s="17" t="s">
        <v>652</v>
      </c>
      <c r="L123" s="59">
        <v>0</v>
      </c>
      <c r="M123" s="60">
        <v>0.56395399999999996</v>
      </c>
      <c r="N123" s="61">
        <v>0.48962000012397766</v>
      </c>
      <c r="O123" s="60"/>
      <c r="P123" s="61"/>
    </row>
    <row r="124" spans="1:16" ht="51" x14ac:dyDescent="0.25">
      <c r="A124" s="15"/>
      <c r="B124" s="17">
        <v>3000133</v>
      </c>
      <c r="C124" s="17" t="s">
        <v>1089</v>
      </c>
      <c r="D124" s="17">
        <v>67</v>
      </c>
      <c r="E124" s="17" t="s">
        <v>1098</v>
      </c>
      <c r="F124" s="17">
        <v>7</v>
      </c>
      <c r="G124" s="17" t="s">
        <v>650</v>
      </c>
      <c r="H124" s="17">
        <v>7</v>
      </c>
      <c r="I124" s="17" t="s">
        <v>1324</v>
      </c>
      <c r="J124" s="17">
        <v>3</v>
      </c>
      <c r="K124" s="17" t="s">
        <v>652</v>
      </c>
      <c r="L124" s="59">
        <v>1.6739E-2</v>
      </c>
      <c r="M124" s="60">
        <v>1.6739E-2</v>
      </c>
      <c r="N124" s="61">
        <v>0</v>
      </c>
      <c r="O124" s="60"/>
      <c r="P124" s="61"/>
    </row>
    <row r="125" spans="1:16" ht="51" x14ac:dyDescent="0.25">
      <c r="A125" s="15"/>
      <c r="B125" s="17">
        <v>3000133</v>
      </c>
      <c r="C125" s="17" t="s">
        <v>1089</v>
      </c>
      <c r="D125" s="17">
        <v>67</v>
      </c>
      <c r="E125" s="17" t="s">
        <v>1098</v>
      </c>
      <c r="F125" s="17">
        <v>8</v>
      </c>
      <c r="G125" s="17" t="s">
        <v>1206</v>
      </c>
      <c r="H125" s="17">
        <v>1</v>
      </c>
      <c r="I125" s="17" t="s">
        <v>1325</v>
      </c>
      <c r="J125" s="17">
        <v>3</v>
      </c>
      <c r="K125" s="17" t="s">
        <v>652</v>
      </c>
      <c r="L125" s="59">
        <v>0</v>
      </c>
      <c r="M125" s="60">
        <v>0.45417800000000003</v>
      </c>
      <c r="N125" s="61">
        <v>0</v>
      </c>
      <c r="O125" s="60"/>
      <c r="P125" s="61"/>
    </row>
    <row r="126" spans="1:16" ht="38.25" x14ac:dyDescent="0.25">
      <c r="A126" s="15"/>
      <c r="B126" s="17">
        <v>3000133</v>
      </c>
      <c r="C126" s="17" t="s">
        <v>1089</v>
      </c>
      <c r="D126" s="17">
        <v>67</v>
      </c>
      <c r="E126" s="17" t="s">
        <v>1098</v>
      </c>
      <c r="F126" s="17">
        <v>8</v>
      </c>
      <c r="G126" s="17" t="s">
        <v>1207</v>
      </c>
      <c r="H126" s="17">
        <v>1</v>
      </c>
      <c r="I126" s="17" t="s">
        <v>1326</v>
      </c>
      <c r="J126" s="17">
        <v>3</v>
      </c>
      <c r="K126" s="17" t="s">
        <v>652</v>
      </c>
      <c r="L126" s="59">
        <v>0</v>
      </c>
      <c r="M126" s="60">
        <v>0.19133500000000001</v>
      </c>
      <c r="N126" s="61">
        <v>1.3199999928474426E-2</v>
      </c>
      <c r="O126" s="60"/>
      <c r="P126" s="61"/>
    </row>
    <row r="127" spans="1:16" ht="51" x14ac:dyDescent="0.25">
      <c r="A127" s="15"/>
      <c r="B127" s="17">
        <v>3000133</v>
      </c>
      <c r="C127" s="17" t="s">
        <v>1089</v>
      </c>
      <c r="D127" s="17">
        <v>67</v>
      </c>
      <c r="E127" s="17" t="s">
        <v>1098</v>
      </c>
      <c r="F127" s="17">
        <v>9</v>
      </c>
      <c r="G127" s="17" t="s">
        <v>1208</v>
      </c>
      <c r="H127" s="17">
        <v>1</v>
      </c>
      <c r="I127" s="17" t="s">
        <v>1327</v>
      </c>
      <c r="J127" s="17">
        <v>3</v>
      </c>
      <c r="K127" s="17" t="s">
        <v>652</v>
      </c>
      <c r="L127" s="59">
        <v>0</v>
      </c>
      <c r="M127" s="60">
        <v>0.168795</v>
      </c>
      <c r="N127" s="61">
        <v>0</v>
      </c>
      <c r="O127" s="60"/>
      <c r="P127" s="61"/>
    </row>
    <row r="128" spans="1:16" ht="51" x14ac:dyDescent="0.25">
      <c r="A128" s="15"/>
      <c r="B128" s="17">
        <v>3000133</v>
      </c>
      <c r="C128" s="17" t="s">
        <v>1089</v>
      </c>
      <c r="D128" s="17">
        <v>67</v>
      </c>
      <c r="E128" s="17" t="s">
        <v>1098</v>
      </c>
      <c r="F128" s="17">
        <v>9</v>
      </c>
      <c r="G128" s="17" t="s">
        <v>1209</v>
      </c>
      <c r="H128" s="17">
        <v>1</v>
      </c>
      <c r="I128" s="17" t="s">
        <v>1328</v>
      </c>
      <c r="J128" s="17">
        <v>3</v>
      </c>
      <c r="K128" s="17" t="s">
        <v>652</v>
      </c>
      <c r="L128" s="59">
        <v>0</v>
      </c>
      <c r="M128" s="60">
        <v>1.2802770000000001</v>
      </c>
      <c r="N128" s="61">
        <v>0</v>
      </c>
      <c r="O128" s="60"/>
      <c r="P128" s="61"/>
    </row>
    <row r="129" spans="1:16" ht="38.25" x14ac:dyDescent="0.25">
      <c r="A129" s="15"/>
      <c r="B129" s="17">
        <v>3000133</v>
      </c>
      <c r="C129" s="17" t="s">
        <v>1089</v>
      </c>
      <c r="D129" s="17">
        <v>67</v>
      </c>
      <c r="E129" s="17" t="s">
        <v>1098</v>
      </c>
      <c r="F129" s="17">
        <v>10</v>
      </c>
      <c r="G129" s="17" t="s">
        <v>1183</v>
      </c>
      <c r="H129" s="17">
        <v>1</v>
      </c>
      <c r="I129" s="17" t="s">
        <v>1284</v>
      </c>
      <c r="J129" s="17">
        <v>3</v>
      </c>
      <c r="K129" s="17" t="s">
        <v>652</v>
      </c>
      <c r="L129" s="59">
        <v>0.19256200000000001</v>
      </c>
      <c r="M129" s="60">
        <v>0.222968</v>
      </c>
      <c r="N129" s="61">
        <v>0</v>
      </c>
      <c r="O129" s="60"/>
      <c r="P129" s="61"/>
    </row>
    <row r="130" spans="1:16" ht="51" x14ac:dyDescent="0.25">
      <c r="A130" s="15"/>
      <c r="B130" s="17">
        <v>3000133</v>
      </c>
      <c r="C130" s="17" t="s">
        <v>1089</v>
      </c>
      <c r="D130" s="17">
        <v>67</v>
      </c>
      <c r="E130" s="17" t="s">
        <v>1098</v>
      </c>
      <c r="F130" s="17">
        <v>10</v>
      </c>
      <c r="G130" s="17" t="s">
        <v>1184</v>
      </c>
      <c r="H130" s="17">
        <v>1</v>
      </c>
      <c r="I130" s="17" t="s">
        <v>1285</v>
      </c>
      <c r="J130" s="17">
        <v>3</v>
      </c>
      <c r="K130" s="17" t="s">
        <v>652</v>
      </c>
      <c r="L130" s="59">
        <v>0</v>
      </c>
      <c r="M130" s="60">
        <v>0.230185</v>
      </c>
      <c r="N130" s="61">
        <v>0</v>
      </c>
      <c r="O130" s="60"/>
      <c r="P130" s="61"/>
    </row>
    <row r="131" spans="1:16" ht="63.75" x14ac:dyDescent="0.25">
      <c r="A131" s="15"/>
      <c r="B131" s="17">
        <v>3000133</v>
      </c>
      <c r="C131" s="17" t="s">
        <v>1089</v>
      </c>
      <c r="D131" s="17">
        <v>67</v>
      </c>
      <c r="E131" s="17" t="s">
        <v>1098</v>
      </c>
      <c r="F131" s="17">
        <v>10</v>
      </c>
      <c r="G131" s="17" t="s">
        <v>1185</v>
      </c>
      <c r="H131" s="17">
        <v>1</v>
      </c>
      <c r="I131" s="17" t="s">
        <v>1286</v>
      </c>
      <c r="J131" s="17">
        <v>3</v>
      </c>
      <c r="K131" s="17" t="s">
        <v>652</v>
      </c>
      <c r="L131" s="59">
        <v>0</v>
      </c>
      <c r="M131" s="60">
        <v>1.0262690000000001</v>
      </c>
      <c r="N131" s="61">
        <v>0</v>
      </c>
      <c r="O131" s="60"/>
      <c r="P131" s="61"/>
    </row>
    <row r="132" spans="1:16" ht="51" x14ac:dyDescent="0.25">
      <c r="A132" s="15"/>
      <c r="B132" s="17">
        <v>3000133</v>
      </c>
      <c r="C132" s="17" t="s">
        <v>1089</v>
      </c>
      <c r="D132" s="17">
        <v>67</v>
      </c>
      <c r="E132" s="17" t="s">
        <v>1098</v>
      </c>
      <c r="F132" s="17">
        <v>11</v>
      </c>
      <c r="G132" s="17" t="s">
        <v>1210</v>
      </c>
      <c r="H132" s="17">
        <v>1</v>
      </c>
      <c r="I132" s="17" t="s">
        <v>1329</v>
      </c>
      <c r="J132" s="17">
        <v>3</v>
      </c>
      <c r="K132" s="17" t="s">
        <v>652</v>
      </c>
      <c r="L132" s="59">
        <v>0</v>
      </c>
      <c r="M132" s="60">
        <v>0.52850600000000003</v>
      </c>
      <c r="N132" s="61">
        <v>0</v>
      </c>
      <c r="O132" s="60"/>
      <c r="P132" s="61"/>
    </row>
    <row r="133" spans="1:16" ht="51" x14ac:dyDescent="0.25">
      <c r="A133" s="15"/>
      <c r="B133" s="17">
        <v>3000133</v>
      </c>
      <c r="C133" s="17" t="s">
        <v>1089</v>
      </c>
      <c r="D133" s="17">
        <v>67</v>
      </c>
      <c r="E133" s="17" t="s">
        <v>1098</v>
      </c>
      <c r="F133" s="17">
        <v>11</v>
      </c>
      <c r="G133" s="17" t="s">
        <v>1211</v>
      </c>
      <c r="H133" s="17">
        <v>1</v>
      </c>
      <c r="I133" s="17" t="s">
        <v>1330</v>
      </c>
      <c r="J133" s="17">
        <v>3</v>
      </c>
      <c r="K133" s="17" t="s">
        <v>652</v>
      </c>
      <c r="L133" s="59">
        <v>0</v>
      </c>
      <c r="M133" s="60">
        <v>0.79094100000000001</v>
      </c>
      <c r="N133" s="61">
        <v>0</v>
      </c>
      <c r="O133" s="60"/>
      <c r="P133" s="61"/>
    </row>
    <row r="134" spans="1:16" ht="51" x14ac:dyDescent="0.25">
      <c r="A134" s="15"/>
      <c r="B134" s="17">
        <v>3000133</v>
      </c>
      <c r="C134" s="17" t="s">
        <v>1089</v>
      </c>
      <c r="D134" s="17">
        <v>67</v>
      </c>
      <c r="E134" s="17" t="s">
        <v>1098</v>
      </c>
      <c r="F134" s="17">
        <v>11</v>
      </c>
      <c r="G134" s="17" t="s">
        <v>1212</v>
      </c>
      <c r="H134" s="17">
        <v>4</v>
      </c>
      <c r="I134" s="17" t="s">
        <v>1331</v>
      </c>
      <c r="J134" s="17">
        <v>3</v>
      </c>
      <c r="K134" s="17" t="s">
        <v>652</v>
      </c>
      <c r="L134" s="59">
        <v>0</v>
      </c>
      <c r="M134" s="60">
        <v>0.08</v>
      </c>
      <c r="N134" s="61">
        <v>0</v>
      </c>
      <c r="O134" s="60"/>
      <c r="P134" s="61"/>
    </row>
    <row r="135" spans="1:16" ht="51" x14ac:dyDescent="0.25">
      <c r="A135" s="15"/>
      <c r="B135" s="17">
        <v>3000133</v>
      </c>
      <c r="C135" s="17" t="s">
        <v>1089</v>
      </c>
      <c r="D135" s="17">
        <v>67</v>
      </c>
      <c r="E135" s="17" t="s">
        <v>1098</v>
      </c>
      <c r="F135" s="17">
        <v>16</v>
      </c>
      <c r="G135" s="17" t="s">
        <v>1213</v>
      </c>
      <c r="H135" s="17">
        <v>1</v>
      </c>
      <c r="I135" s="17" t="s">
        <v>1332</v>
      </c>
      <c r="J135" s="17">
        <v>3</v>
      </c>
      <c r="K135" s="17" t="s">
        <v>652</v>
      </c>
      <c r="L135" s="59">
        <v>0</v>
      </c>
      <c r="M135" s="60">
        <v>0.66395599999999999</v>
      </c>
      <c r="N135" s="61">
        <v>7.6908580493181944E-2</v>
      </c>
      <c r="O135" s="60"/>
      <c r="P135" s="61"/>
    </row>
    <row r="136" spans="1:16" ht="38.25" x14ac:dyDescent="0.25">
      <c r="A136" s="15"/>
      <c r="B136" s="17">
        <v>3000133</v>
      </c>
      <c r="C136" s="17" t="s">
        <v>1089</v>
      </c>
      <c r="D136" s="17">
        <v>67</v>
      </c>
      <c r="E136" s="17" t="s">
        <v>1098</v>
      </c>
      <c r="F136" s="17">
        <v>17</v>
      </c>
      <c r="G136" s="17" t="s">
        <v>1191</v>
      </c>
      <c r="H136" s="17">
        <v>1</v>
      </c>
      <c r="I136" s="17" t="s">
        <v>1295</v>
      </c>
      <c r="J136" s="17">
        <v>3</v>
      </c>
      <c r="K136" s="17" t="s">
        <v>652</v>
      </c>
      <c r="L136" s="59">
        <v>0</v>
      </c>
      <c r="M136" s="60">
        <v>1.1456989999999998</v>
      </c>
      <c r="N136" s="61">
        <v>1.4999999664723873E-2</v>
      </c>
      <c r="O136" s="60"/>
      <c r="P136" s="61"/>
    </row>
    <row r="137" spans="1:16" ht="38.25" x14ac:dyDescent="0.25">
      <c r="A137" s="15"/>
      <c r="B137" s="17">
        <v>3000133</v>
      </c>
      <c r="C137" s="17" t="s">
        <v>1089</v>
      </c>
      <c r="D137" s="17">
        <v>67</v>
      </c>
      <c r="E137" s="17" t="s">
        <v>1098</v>
      </c>
      <c r="F137" s="17">
        <v>17</v>
      </c>
      <c r="G137" s="17" t="s">
        <v>1191</v>
      </c>
      <c r="H137" s="17">
        <v>2</v>
      </c>
      <c r="I137" s="17" t="s">
        <v>1333</v>
      </c>
      <c r="J137" s="17">
        <v>3</v>
      </c>
      <c r="K137" s="17" t="s">
        <v>652</v>
      </c>
      <c r="L137" s="59">
        <v>0</v>
      </c>
      <c r="M137" s="60">
        <v>2.5000000000000001E-2</v>
      </c>
      <c r="N137" s="61">
        <v>0</v>
      </c>
      <c r="O137" s="60"/>
      <c r="P137" s="61"/>
    </row>
    <row r="138" spans="1:16" ht="51" x14ac:dyDescent="0.25">
      <c r="A138" s="15"/>
      <c r="B138" s="17">
        <v>3000134</v>
      </c>
      <c r="C138" s="17" t="s">
        <v>1090</v>
      </c>
      <c r="D138" s="17">
        <v>67</v>
      </c>
      <c r="E138" s="17" t="s">
        <v>1098</v>
      </c>
      <c r="F138" s="17">
        <v>2</v>
      </c>
      <c r="G138" s="17" t="s">
        <v>1157</v>
      </c>
      <c r="H138" s="17">
        <v>4</v>
      </c>
      <c r="I138" s="17" t="s">
        <v>1334</v>
      </c>
      <c r="J138" s="17">
        <v>3</v>
      </c>
      <c r="K138" s="17" t="s">
        <v>652</v>
      </c>
      <c r="L138" s="59">
        <v>0</v>
      </c>
      <c r="M138" s="60">
        <v>0.01</v>
      </c>
      <c r="N138" s="61">
        <v>0</v>
      </c>
      <c r="O138" s="60"/>
      <c r="P138" s="61"/>
    </row>
    <row r="139" spans="1:16" ht="38.25" x14ac:dyDescent="0.25">
      <c r="A139" s="15"/>
      <c r="B139" s="17">
        <v>3000134</v>
      </c>
      <c r="C139" s="17" t="s">
        <v>1090</v>
      </c>
      <c r="D139" s="17">
        <v>67</v>
      </c>
      <c r="E139" s="17" t="s">
        <v>1098</v>
      </c>
      <c r="F139" s="17">
        <v>3</v>
      </c>
      <c r="G139" s="17" t="s">
        <v>1214</v>
      </c>
      <c r="H139" s="17">
        <v>2</v>
      </c>
      <c r="I139" s="17" t="s">
        <v>1335</v>
      </c>
      <c r="J139" s="17">
        <v>3</v>
      </c>
      <c r="K139" s="17" t="s">
        <v>652</v>
      </c>
      <c r="L139" s="59">
        <v>0</v>
      </c>
      <c r="M139" s="60">
        <v>2E-3</v>
      </c>
      <c r="N139" s="61">
        <v>0</v>
      </c>
      <c r="O139" s="60"/>
      <c r="P139" s="61"/>
    </row>
    <row r="140" spans="1:16" ht="38.25" x14ac:dyDescent="0.25">
      <c r="A140" s="15"/>
      <c r="B140" s="17">
        <v>3000134</v>
      </c>
      <c r="C140" s="17" t="s">
        <v>1090</v>
      </c>
      <c r="D140" s="17">
        <v>67</v>
      </c>
      <c r="E140" s="17" t="s">
        <v>1098</v>
      </c>
      <c r="F140" s="17">
        <v>4</v>
      </c>
      <c r="G140" s="17" t="s">
        <v>1215</v>
      </c>
      <c r="H140" s="17">
        <v>2</v>
      </c>
      <c r="I140" s="17" t="s">
        <v>1336</v>
      </c>
      <c r="J140" s="17">
        <v>3</v>
      </c>
      <c r="K140" s="17" t="s">
        <v>652</v>
      </c>
      <c r="L140" s="59">
        <v>0</v>
      </c>
      <c r="M140" s="60">
        <v>2E-3</v>
      </c>
      <c r="N140" s="61">
        <v>0</v>
      </c>
      <c r="O140" s="60"/>
      <c r="P140" s="61"/>
    </row>
    <row r="141" spans="1:16" ht="51" x14ac:dyDescent="0.25">
      <c r="A141" s="15"/>
      <c r="B141" s="17">
        <v>3000134</v>
      </c>
      <c r="C141" s="17" t="s">
        <v>1090</v>
      </c>
      <c r="D141" s="17">
        <v>67</v>
      </c>
      <c r="E141" s="17" t="s">
        <v>1098</v>
      </c>
      <c r="F141" s="17">
        <v>4</v>
      </c>
      <c r="G141" s="17" t="s">
        <v>1215</v>
      </c>
      <c r="H141" s="17">
        <v>10</v>
      </c>
      <c r="I141" s="17" t="s">
        <v>1337</v>
      </c>
      <c r="J141" s="17">
        <v>3</v>
      </c>
      <c r="K141" s="17" t="s">
        <v>652</v>
      </c>
      <c r="L141" s="59">
        <v>0</v>
      </c>
      <c r="M141" s="60">
        <v>2E-3</v>
      </c>
      <c r="N141" s="61">
        <v>0</v>
      </c>
      <c r="O141" s="60"/>
      <c r="P141" s="61"/>
    </row>
    <row r="142" spans="1:16" ht="38.25" x14ac:dyDescent="0.25">
      <c r="A142" s="15"/>
      <c r="B142" s="17">
        <v>3000478</v>
      </c>
      <c r="C142" s="17" t="s">
        <v>1094</v>
      </c>
      <c r="D142" s="17">
        <v>65</v>
      </c>
      <c r="E142" s="17" t="s">
        <v>1100</v>
      </c>
      <c r="F142" s="17">
        <v>1</v>
      </c>
      <c r="G142" s="17" t="s">
        <v>246</v>
      </c>
      <c r="H142" s="17">
        <v>1</v>
      </c>
      <c r="I142" s="17" t="s">
        <v>1338</v>
      </c>
      <c r="J142" s="17">
        <v>1</v>
      </c>
      <c r="K142" s="17" t="s">
        <v>325</v>
      </c>
      <c r="L142" s="59">
        <v>0.93617799999999995</v>
      </c>
      <c r="M142" s="60">
        <v>0.93617799999999995</v>
      </c>
      <c r="N142" s="61">
        <v>0.18773329257965088</v>
      </c>
      <c r="O142" s="60"/>
      <c r="P142" s="61"/>
    </row>
    <row r="143" spans="1:16" ht="51.75" thickBot="1" x14ac:dyDescent="0.3">
      <c r="A143" s="21"/>
      <c r="B143" s="23">
        <v>3000478</v>
      </c>
      <c r="C143" s="23" t="s">
        <v>1094</v>
      </c>
      <c r="D143" s="23">
        <v>65</v>
      </c>
      <c r="E143" s="23" t="s">
        <v>1100</v>
      </c>
      <c r="F143" s="23">
        <v>3</v>
      </c>
      <c r="G143" s="23" t="s">
        <v>1216</v>
      </c>
      <c r="H143" s="23">
        <v>3</v>
      </c>
      <c r="I143" s="23" t="s">
        <v>1339</v>
      </c>
      <c r="J143" s="23">
        <v>3</v>
      </c>
      <c r="K143" s="23" t="s">
        <v>652</v>
      </c>
      <c r="L143" s="62">
        <v>0.01</v>
      </c>
      <c r="M143" s="63">
        <v>0.01</v>
      </c>
      <c r="N143" s="64">
        <v>4.0150000713765621E-3</v>
      </c>
      <c r="O143" s="63"/>
      <c r="P143" s="64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/>
  <dimension ref="A1:R143"/>
  <sheetViews>
    <sheetView workbookViewId="0">
      <selection activeCell="N6" sqref="N6:R143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39">
        <v>61</v>
      </c>
      <c r="B1" s="40" t="s">
        <v>228</v>
      </c>
      <c r="C1" s="40" t="s">
        <v>33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.75" thickBot="1" x14ac:dyDescent="0.3">
      <c r="A2" s="2" t="s">
        <v>1340</v>
      </c>
    </row>
    <row r="3" spans="1:18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0" t="s">
        <v>2</v>
      </c>
      <c r="O3" s="101"/>
      <c r="P3" s="102"/>
      <c r="Q3" s="101" t="s">
        <v>235</v>
      </c>
      <c r="R3" s="102"/>
    </row>
    <row r="4" spans="1:18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14"/>
      <c r="L4" s="114" t="s">
        <v>234</v>
      </c>
      <c r="M4" s="129"/>
      <c r="N4" s="98" t="s">
        <v>3</v>
      </c>
      <c r="O4" s="96" t="s">
        <v>4</v>
      </c>
      <c r="P4" s="105" t="s">
        <v>5</v>
      </c>
      <c r="Q4" s="117" t="s">
        <v>236</v>
      </c>
      <c r="R4" s="105" t="s">
        <v>237</v>
      </c>
    </row>
    <row r="5" spans="1:18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30"/>
      <c r="N5" s="133"/>
      <c r="O5" s="134"/>
      <c r="P5" s="127"/>
      <c r="Q5" s="132"/>
      <c r="R5" s="127"/>
    </row>
    <row r="6" spans="1:18" ht="51" x14ac:dyDescent="0.25">
      <c r="A6" s="15"/>
      <c r="B6" s="17">
        <v>5000276</v>
      </c>
      <c r="C6" s="17" t="s">
        <v>625</v>
      </c>
      <c r="D6" s="17">
        <v>3000001</v>
      </c>
      <c r="E6" s="17" t="s">
        <v>271</v>
      </c>
      <c r="F6" s="17">
        <v>60</v>
      </c>
      <c r="G6" s="17" t="s">
        <v>318</v>
      </c>
      <c r="H6" s="17">
        <v>36</v>
      </c>
      <c r="I6" s="17" t="s">
        <v>118</v>
      </c>
      <c r="J6" s="17">
        <v>7</v>
      </c>
      <c r="K6" s="17" t="s">
        <v>1300</v>
      </c>
      <c r="L6" s="17">
        <v>1</v>
      </c>
      <c r="M6" s="17" t="s">
        <v>325</v>
      </c>
      <c r="N6" s="59">
        <v>0</v>
      </c>
      <c r="O6" s="60">
        <v>2.6440809999999999</v>
      </c>
      <c r="P6" s="61">
        <v>2.6440811157226563</v>
      </c>
      <c r="Q6" s="60">
        <v>0</v>
      </c>
      <c r="R6" s="61">
        <v>0</v>
      </c>
    </row>
    <row r="7" spans="1:18" ht="38.25" x14ac:dyDescent="0.25">
      <c r="A7" s="15"/>
      <c r="B7" s="17">
        <v>5001452</v>
      </c>
      <c r="C7" s="17" t="s">
        <v>1125</v>
      </c>
      <c r="D7" s="17">
        <v>3000133</v>
      </c>
      <c r="E7" s="17" t="s">
        <v>1089</v>
      </c>
      <c r="F7" s="17">
        <v>67</v>
      </c>
      <c r="G7" s="17" t="s">
        <v>1098</v>
      </c>
      <c r="H7" s="17">
        <v>1</v>
      </c>
      <c r="I7" s="17" t="s">
        <v>1145</v>
      </c>
      <c r="J7" s="17">
        <v>1</v>
      </c>
      <c r="K7" s="17" t="s">
        <v>1301</v>
      </c>
      <c r="L7" s="17">
        <v>3</v>
      </c>
      <c r="M7" s="17" t="s">
        <v>652</v>
      </c>
      <c r="N7" s="59">
        <v>0.2</v>
      </c>
      <c r="O7" s="60">
        <v>1.1692870000000004</v>
      </c>
      <c r="P7" s="61">
        <v>0.10000000149011612</v>
      </c>
      <c r="Q7" s="60">
        <v>0</v>
      </c>
      <c r="R7" s="61">
        <v>0</v>
      </c>
    </row>
    <row r="8" spans="1:18" ht="38.25" x14ac:dyDescent="0.25">
      <c r="A8" s="15"/>
      <c r="B8" s="17">
        <v>5001452</v>
      </c>
      <c r="C8" s="17" t="s">
        <v>1125</v>
      </c>
      <c r="D8" s="17">
        <v>3000133</v>
      </c>
      <c r="E8" s="17" t="s">
        <v>1089</v>
      </c>
      <c r="F8" s="17">
        <v>67</v>
      </c>
      <c r="G8" s="17" t="s">
        <v>1098</v>
      </c>
      <c r="H8" s="17">
        <v>1</v>
      </c>
      <c r="I8" s="17" t="s">
        <v>249</v>
      </c>
      <c r="J8" s="17">
        <v>1</v>
      </c>
      <c r="K8" s="17" t="s">
        <v>1302</v>
      </c>
      <c r="L8" s="17">
        <v>3</v>
      </c>
      <c r="M8" s="17" t="s">
        <v>652</v>
      </c>
      <c r="N8" s="59">
        <v>0</v>
      </c>
      <c r="O8" s="60">
        <v>1.3111930000000003</v>
      </c>
      <c r="P8" s="61">
        <v>0</v>
      </c>
      <c r="Q8" s="60">
        <v>0</v>
      </c>
      <c r="R8" s="61">
        <v>0</v>
      </c>
    </row>
    <row r="9" spans="1:18" ht="38.25" x14ac:dyDescent="0.25">
      <c r="A9" s="15"/>
      <c r="B9" s="17">
        <v>5001452</v>
      </c>
      <c r="C9" s="17" t="s">
        <v>1125</v>
      </c>
      <c r="D9" s="17">
        <v>3000133</v>
      </c>
      <c r="E9" s="17" t="s">
        <v>1089</v>
      </c>
      <c r="F9" s="17">
        <v>67</v>
      </c>
      <c r="G9" s="17" t="s">
        <v>1098</v>
      </c>
      <c r="H9" s="17">
        <v>1</v>
      </c>
      <c r="I9" s="17" t="s">
        <v>1144</v>
      </c>
      <c r="J9" s="17">
        <v>1</v>
      </c>
      <c r="K9" s="17" t="s">
        <v>1217</v>
      </c>
      <c r="L9" s="17">
        <v>3</v>
      </c>
      <c r="M9" s="17" t="s">
        <v>652</v>
      </c>
      <c r="N9" s="59">
        <v>0</v>
      </c>
      <c r="O9" s="60">
        <v>0.59481299999999993</v>
      </c>
      <c r="P9" s="61">
        <v>0</v>
      </c>
      <c r="Q9" s="60">
        <v>0</v>
      </c>
      <c r="R9" s="61">
        <v>0</v>
      </c>
    </row>
    <row r="10" spans="1:18" ht="38.25" x14ac:dyDescent="0.25">
      <c r="A10" s="15"/>
      <c r="B10" s="17">
        <v>5001452</v>
      </c>
      <c r="C10" s="17" t="s">
        <v>1125</v>
      </c>
      <c r="D10" s="17">
        <v>3000133</v>
      </c>
      <c r="E10" s="17" t="s">
        <v>1089</v>
      </c>
      <c r="F10" s="17">
        <v>67</v>
      </c>
      <c r="G10" s="17" t="s">
        <v>1098</v>
      </c>
      <c r="H10" s="17">
        <v>2</v>
      </c>
      <c r="I10" s="17" t="s">
        <v>1148</v>
      </c>
      <c r="J10" s="17">
        <v>1</v>
      </c>
      <c r="K10" s="17" t="s">
        <v>1227</v>
      </c>
      <c r="L10" s="17">
        <v>3</v>
      </c>
      <c r="M10" s="17" t="s">
        <v>652</v>
      </c>
      <c r="N10" s="59">
        <v>0</v>
      </c>
      <c r="O10" s="60">
        <v>0.32585199999999997</v>
      </c>
      <c r="P10" s="61">
        <v>0</v>
      </c>
      <c r="Q10" s="60">
        <v>0</v>
      </c>
      <c r="R10" s="61">
        <v>0</v>
      </c>
    </row>
    <row r="11" spans="1:18" ht="51" x14ac:dyDescent="0.25">
      <c r="A11" s="15"/>
      <c r="B11" s="17">
        <v>5001452</v>
      </c>
      <c r="C11" s="17" t="s">
        <v>1125</v>
      </c>
      <c r="D11" s="17">
        <v>3000133</v>
      </c>
      <c r="E11" s="17" t="s">
        <v>1089</v>
      </c>
      <c r="F11" s="17">
        <v>67</v>
      </c>
      <c r="G11" s="17" t="s">
        <v>1098</v>
      </c>
      <c r="H11" s="17">
        <v>2</v>
      </c>
      <c r="I11" s="17" t="s">
        <v>1155</v>
      </c>
      <c r="J11" s="17">
        <v>1</v>
      </c>
      <c r="K11" s="17" t="s">
        <v>1303</v>
      </c>
      <c r="L11" s="17">
        <v>3</v>
      </c>
      <c r="M11" s="17" t="s">
        <v>652</v>
      </c>
      <c r="N11" s="59">
        <v>0</v>
      </c>
      <c r="O11" s="60">
        <v>0.315222</v>
      </c>
      <c r="P11" s="61">
        <v>0</v>
      </c>
      <c r="Q11" s="60">
        <v>0</v>
      </c>
      <c r="R11" s="61">
        <v>0</v>
      </c>
    </row>
    <row r="12" spans="1:18" ht="38.25" x14ac:dyDescent="0.25">
      <c r="A12" s="15"/>
      <c r="B12" s="17">
        <v>5001452</v>
      </c>
      <c r="C12" s="17" t="s">
        <v>1125</v>
      </c>
      <c r="D12" s="17">
        <v>3000133</v>
      </c>
      <c r="E12" s="17" t="s">
        <v>1089</v>
      </c>
      <c r="F12" s="17">
        <v>67</v>
      </c>
      <c r="G12" s="17" t="s">
        <v>1098</v>
      </c>
      <c r="H12" s="17">
        <v>2</v>
      </c>
      <c r="I12" s="17" t="s">
        <v>1150</v>
      </c>
      <c r="J12" s="17">
        <v>1</v>
      </c>
      <c r="K12" s="17" t="s">
        <v>1229</v>
      </c>
      <c r="L12" s="17">
        <v>3</v>
      </c>
      <c r="M12" s="17" t="s">
        <v>652</v>
      </c>
      <c r="N12" s="59">
        <v>0</v>
      </c>
      <c r="O12" s="60">
        <v>0.69126300000000007</v>
      </c>
      <c r="P12" s="61">
        <v>0.47385499998927116</v>
      </c>
      <c r="Q12" s="60">
        <v>0</v>
      </c>
      <c r="R12" s="61">
        <v>0</v>
      </c>
    </row>
    <row r="13" spans="1:18" ht="38.25" x14ac:dyDescent="0.25">
      <c r="A13" s="15"/>
      <c r="B13" s="17">
        <v>5001452</v>
      </c>
      <c r="C13" s="17" t="s">
        <v>1125</v>
      </c>
      <c r="D13" s="17">
        <v>3000133</v>
      </c>
      <c r="E13" s="17" t="s">
        <v>1089</v>
      </c>
      <c r="F13" s="17">
        <v>67</v>
      </c>
      <c r="G13" s="17" t="s">
        <v>1098</v>
      </c>
      <c r="H13" s="17">
        <v>2</v>
      </c>
      <c r="I13" s="17" t="s">
        <v>1151</v>
      </c>
      <c r="J13" s="17">
        <v>1</v>
      </c>
      <c r="K13" s="17" t="s">
        <v>1230</v>
      </c>
      <c r="L13" s="17">
        <v>3</v>
      </c>
      <c r="M13" s="17" t="s">
        <v>652</v>
      </c>
      <c r="N13" s="59">
        <v>0</v>
      </c>
      <c r="O13" s="60">
        <v>6.8654999999999994E-2</v>
      </c>
      <c r="P13" s="61">
        <v>0</v>
      </c>
      <c r="Q13" s="60">
        <v>0</v>
      </c>
      <c r="R13" s="61">
        <v>0</v>
      </c>
    </row>
    <row r="14" spans="1:18" ht="38.25" x14ac:dyDescent="0.25">
      <c r="A14" s="15"/>
      <c r="B14" s="17">
        <v>5001452</v>
      </c>
      <c r="C14" s="17" t="s">
        <v>1125</v>
      </c>
      <c r="D14" s="17">
        <v>3000133</v>
      </c>
      <c r="E14" s="17" t="s">
        <v>1089</v>
      </c>
      <c r="F14" s="17">
        <v>67</v>
      </c>
      <c r="G14" s="17" t="s">
        <v>1098</v>
      </c>
      <c r="H14" s="17">
        <v>2</v>
      </c>
      <c r="I14" s="17" t="s">
        <v>1149</v>
      </c>
      <c r="J14" s="17">
        <v>1</v>
      </c>
      <c r="K14" s="17" t="s">
        <v>1228</v>
      </c>
      <c r="L14" s="17">
        <v>3</v>
      </c>
      <c r="M14" s="17" t="s">
        <v>652</v>
      </c>
      <c r="N14" s="59">
        <v>0</v>
      </c>
      <c r="O14" s="60">
        <v>1.469651</v>
      </c>
      <c r="P14" s="61">
        <v>0.63034999370574951</v>
      </c>
      <c r="Q14" s="60">
        <v>0</v>
      </c>
      <c r="R14" s="61">
        <v>0</v>
      </c>
    </row>
    <row r="15" spans="1:18" ht="38.25" x14ac:dyDescent="0.25">
      <c r="A15" s="15"/>
      <c r="B15" s="17">
        <v>5001452</v>
      </c>
      <c r="C15" s="17" t="s">
        <v>1125</v>
      </c>
      <c r="D15" s="17">
        <v>3000133</v>
      </c>
      <c r="E15" s="17" t="s">
        <v>1089</v>
      </c>
      <c r="F15" s="17">
        <v>67</v>
      </c>
      <c r="G15" s="17" t="s">
        <v>1098</v>
      </c>
      <c r="H15" s="17">
        <v>2</v>
      </c>
      <c r="I15" s="17" t="s">
        <v>1195</v>
      </c>
      <c r="J15" s="17">
        <v>2</v>
      </c>
      <c r="K15" s="17" t="s">
        <v>1304</v>
      </c>
      <c r="L15" s="17">
        <v>3</v>
      </c>
      <c r="M15" s="17" t="s">
        <v>652</v>
      </c>
      <c r="N15" s="59">
        <v>2.4E-2</v>
      </c>
      <c r="O15" s="60">
        <v>2.4E-2</v>
      </c>
      <c r="P15" s="61">
        <v>0</v>
      </c>
      <c r="Q15" s="60">
        <v>0</v>
      </c>
      <c r="R15" s="61">
        <v>0</v>
      </c>
    </row>
    <row r="16" spans="1:18" ht="38.25" x14ac:dyDescent="0.25">
      <c r="A16" s="15"/>
      <c r="B16" s="17">
        <v>5001452</v>
      </c>
      <c r="C16" s="17" t="s">
        <v>1125</v>
      </c>
      <c r="D16" s="17">
        <v>3000133</v>
      </c>
      <c r="E16" s="17" t="s">
        <v>1089</v>
      </c>
      <c r="F16" s="17">
        <v>67</v>
      </c>
      <c r="G16" s="17" t="s">
        <v>1098</v>
      </c>
      <c r="H16" s="17">
        <v>2</v>
      </c>
      <c r="I16" s="17" t="s">
        <v>1154</v>
      </c>
      <c r="J16" s="17">
        <v>2</v>
      </c>
      <c r="K16" s="17" t="s">
        <v>1305</v>
      </c>
      <c r="L16" s="17">
        <v>3</v>
      </c>
      <c r="M16" s="17" t="s">
        <v>652</v>
      </c>
      <c r="N16" s="59">
        <v>0</v>
      </c>
      <c r="O16" s="60">
        <v>0.152249</v>
      </c>
      <c r="P16" s="61">
        <v>6.3437096774578094E-2</v>
      </c>
      <c r="Q16" s="60">
        <v>0</v>
      </c>
      <c r="R16" s="61">
        <v>0</v>
      </c>
    </row>
    <row r="17" spans="1:18" ht="51" x14ac:dyDescent="0.25">
      <c r="A17" s="15"/>
      <c r="B17" s="17">
        <v>5001452</v>
      </c>
      <c r="C17" s="17" t="s">
        <v>1125</v>
      </c>
      <c r="D17" s="17">
        <v>3000133</v>
      </c>
      <c r="E17" s="17" t="s">
        <v>1089</v>
      </c>
      <c r="F17" s="17">
        <v>67</v>
      </c>
      <c r="G17" s="17" t="s">
        <v>1098</v>
      </c>
      <c r="H17" s="17">
        <v>3</v>
      </c>
      <c r="I17" s="17" t="s">
        <v>1196</v>
      </c>
      <c r="J17" s="17">
        <v>1</v>
      </c>
      <c r="K17" s="17" t="s">
        <v>1306</v>
      </c>
      <c r="L17" s="17">
        <v>3</v>
      </c>
      <c r="M17" s="17" t="s">
        <v>652</v>
      </c>
      <c r="N17" s="59">
        <v>0</v>
      </c>
      <c r="O17" s="60">
        <v>0.12637200000000001</v>
      </c>
      <c r="P17" s="61">
        <v>6.3184984028339386E-2</v>
      </c>
      <c r="Q17" s="60">
        <v>0</v>
      </c>
      <c r="R17" s="61">
        <v>0</v>
      </c>
    </row>
    <row r="18" spans="1:18" ht="51" x14ac:dyDescent="0.25">
      <c r="A18" s="15"/>
      <c r="B18" s="17">
        <v>5001452</v>
      </c>
      <c r="C18" s="17" t="s">
        <v>1125</v>
      </c>
      <c r="D18" s="17">
        <v>3000133</v>
      </c>
      <c r="E18" s="17" t="s">
        <v>1089</v>
      </c>
      <c r="F18" s="17">
        <v>67</v>
      </c>
      <c r="G18" s="17" t="s">
        <v>1098</v>
      </c>
      <c r="H18" s="17">
        <v>3</v>
      </c>
      <c r="I18" s="17" t="s">
        <v>1197</v>
      </c>
      <c r="J18" s="17">
        <v>1</v>
      </c>
      <c r="K18" s="17" t="s">
        <v>1307</v>
      </c>
      <c r="L18" s="17">
        <v>3</v>
      </c>
      <c r="M18" s="17" t="s">
        <v>652</v>
      </c>
      <c r="N18" s="59">
        <v>0</v>
      </c>
      <c r="O18" s="60">
        <v>0.61079500000000009</v>
      </c>
      <c r="P18" s="61">
        <v>5.4999999701976776E-2</v>
      </c>
      <c r="Q18" s="60">
        <v>0</v>
      </c>
      <c r="R18" s="61">
        <v>0</v>
      </c>
    </row>
    <row r="19" spans="1:18" ht="63.75" x14ac:dyDescent="0.25">
      <c r="A19" s="15"/>
      <c r="B19" s="17">
        <v>5001452</v>
      </c>
      <c r="C19" s="17" t="s">
        <v>1125</v>
      </c>
      <c r="D19" s="17">
        <v>3000133</v>
      </c>
      <c r="E19" s="17" t="s">
        <v>1089</v>
      </c>
      <c r="F19" s="17">
        <v>67</v>
      </c>
      <c r="G19" s="17" t="s">
        <v>1098</v>
      </c>
      <c r="H19" s="17">
        <v>3</v>
      </c>
      <c r="I19" s="17" t="s">
        <v>1198</v>
      </c>
      <c r="J19" s="17">
        <v>1</v>
      </c>
      <c r="K19" s="17" t="s">
        <v>1308</v>
      </c>
      <c r="L19" s="17">
        <v>3</v>
      </c>
      <c r="M19" s="17" t="s">
        <v>652</v>
      </c>
      <c r="N19" s="59">
        <v>3.2689999999999997E-2</v>
      </c>
      <c r="O19" s="60">
        <v>3.2689999999999997E-2</v>
      </c>
      <c r="P19" s="61">
        <v>0</v>
      </c>
      <c r="Q19" s="60">
        <v>0</v>
      </c>
      <c r="R19" s="61">
        <v>0</v>
      </c>
    </row>
    <row r="20" spans="1:18" ht="63.75" x14ac:dyDescent="0.25">
      <c r="A20" s="15"/>
      <c r="B20" s="17">
        <v>5001452</v>
      </c>
      <c r="C20" s="17" t="s">
        <v>1125</v>
      </c>
      <c r="D20" s="17">
        <v>3000133</v>
      </c>
      <c r="E20" s="17" t="s">
        <v>1089</v>
      </c>
      <c r="F20" s="17">
        <v>67</v>
      </c>
      <c r="G20" s="17" t="s">
        <v>1098</v>
      </c>
      <c r="H20" s="17">
        <v>3</v>
      </c>
      <c r="I20" s="17" t="s">
        <v>1158</v>
      </c>
      <c r="J20" s="17">
        <v>1</v>
      </c>
      <c r="K20" s="17" t="s">
        <v>1245</v>
      </c>
      <c r="L20" s="17">
        <v>3</v>
      </c>
      <c r="M20" s="17" t="s">
        <v>652</v>
      </c>
      <c r="N20" s="59">
        <v>0</v>
      </c>
      <c r="O20" s="60">
        <v>0.74204300000000001</v>
      </c>
      <c r="P20" s="61">
        <v>0.45296499878168106</v>
      </c>
      <c r="Q20" s="60">
        <v>0</v>
      </c>
      <c r="R20" s="61">
        <v>0</v>
      </c>
    </row>
    <row r="21" spans="1:18" ht="38.25" x14ac:dyDescent="0.25">
      <c r="A21" s="15"/>
      <c r="B21" s="17">
        <v>5001452</v>
      </c>
      <c r="C21" s="17" t="s">
        <v>1125</v>
      </c>
      <c r="D21" s="17">
        <v>3000133</v>
      </c>
      <c r="E21" s="17" t="s">
        <v>1089</v>
      </c>
      <c r="F21" s="17">
        <v>67</v>
      </c>
      <c r="G21" s="17" t="s">
        <v>1098</v>
      </c>
      <c r="H21" s="17">
        <v>3</v>
      </c>
      <c r="I21" s="17" t="s">
        <v>1199</v>
      </c>
      <c r="J21" s="17">
        <v>2</v>
      </c>
      <c r="K21" s="17" t="s">
        <v>1309</v>
      </c>
      <c r="L21" s="17">
        <v>3</v>
      </c>
      <c r="M21" s="17" t="s">
        <v>652</v>
      </c>
      <c r="N21" s="59">
        <v>0.04</v>
      </c>
      <c r="O21" s="60">
        <v>3.4299999999999997E-2</v>
      </c>
      <c r="P21" s="61">
        <v>0</v>
      </c>
      <c r="Q21" s="60">
        <v>0</v>
      </c>
      <c r="R21" s="61">
        <v>0</v>
      </c>
    </row>
    <row r="22" spans="1:18" ht="38.25" x14ac:dyDescent="0.25">
      <c r="A22" s="15"/>
      <c r="B22" s="17">
        <v>5001452</v>
      </c>
      <c r="C22" s="17" t="s">
        <v>1125</v>
      </c>
      <c r="D22" s="17">
        <v>3000133</v>
      </c>
      <c r="E22" s="17" t="s">
        <v>1089</v>
      </c>
      <c r="F22" s="17">
        <v>67</v>
      </c>
      <c r="G22" s="17" t="s">
        <v>1098</v>
      </c>
      <c r="H22" s="17">
        <v>3</v>
      </c>
      <c r="I22" s="17" t="s">
        <v>1198</v>
      </c>
      <c r="J22" s="17">
        <v>11</v>
      </c>
      <c r="K22" s="17" t="s">
        <v>1310</v>
      </c>
      <c r="L22" s="17">
        <v>3</v>
      </c>
      <c r="M22" s="17" t="s">
        <v>652</v>
      </c>
      <c r="N22" s="59">
        <v>0.06</v>
      </c>
      <c r="O22" s="60">
        <v>0.03</v>
      </c>
      <c r="P22" s="61">
        <v>1.4999999664723873E-2</v>
      </c>
      <c r="Q22" s="60">
        <v>0</v>
      </c>
      <c r="R22" s="61">
        <v>0</v>
      </c>
    </row>
    <row r="23" spans="1:18" ht="38.25" x14ac:dyDescent="0.25">
      <c r="A23" s="15"/>
      <c r="B23" s="17">
        <v>5001452</v>
      </c>
      <c r="C23" s="17" t="s">
        <v>1125</v>
      </c>
      <c r="D23" s="17">
        <v>3000133</v>
      </c>
      <c r="E23" s="17" t="s">
        <v>1089</v>
      </c>
      <c r="F23" s="17">
        <v>67</v>
      </c>
      <c r="G23" s="17" t="s">
        <v>1098</v>
      </c>
      <c r="H23" s="17">
        <v>3</v>
      </c>
      <c r="I23" s="17" t="s">
        <v>1198</v>
      </c>
      <c r="J23" s="17">
        <v>22</v>
      </c>
      <c r="K23" s="17" t="s">
        <v>1311</v>
      </c>
      <c r="L23" s="17">
        <v>3</v>
      </c>
      <c r="M23" s="17" t="s">
        <v>652</v>
      </c>
      <c r="N23" s="59">
        <v>0</v>
      </c>
      <c r="O23" s="60">
        <v>2.4E-2</v>
      </c>
      <c r="P23" s="61">
        <v>1.2000000104308128E-2</v>
      </c>
      <c r="Q23" s="60">
        <v>0</v>
      </c>
      <c r="R23" s="61">
        <v>0</v>
      </c>
    </row>
    <row r="24" spans="1:18" ht="38.25" x14ac:dyDescent="0.25">
      <c r="A24" s="15"/>
      <c r="B24" s="17">
        <v>5001452</v>
      </c>
      <c r="C24" s="17" t="s">
        <v>1125</v>
      </c>
      <c r="D24" s="17">
        <v>3000133</v>
      </c>
      <c r="E24" s="17" t="s">
        <v>1089</v>
      </c>
      <c r="F24" s="17">
        <v>67</v>
      </c>
      <c r="G24" s="17" t="s">
        <v>1098</v>
      </c>
      <c r="H24" s="17">
        <v>4</v>
      </c>
      <c r="I24" s="17" t="s">
        <v>1164</v>
      </c>
      <c r="J24" s="17">
        <v>1</v>
      </c>
      <c r="K24" s="17" t="s">
        <v>1314</v>
      </c>
      <c r="L24" s="17">
        <v>3</v>
      </c>
      <c r="M24" s="17" t="s">
        <v>652</v>
      </c>
      <c r="N24" s="59">
        <v>0</v>
      </c>
      <c r="O24" s="60">
        <v>3.1540040000000005</v>
      </c>
      <c r="P24" s="61">
        <v>0</v>
      </c>
      <c r="Q24" s="60">
        <v>0</v>
      </c>
      <c r="R24" s="61">
        <v>0</v>
      </c>
    </row>
    <row r="25" spans="1:18" ht="63.75" x14ac:dyDescent="0.25">
      <c r="A25" s="15"/>
      <c r="B25" s="17">
        <v>5001452</v>
      </c>
      <c r="C25" s="17" t="s">
        <v>1125</v>
      </c>
      <c r="D25" s="17">
        <v>3000133</v>
      </c>
      <c r="E25" s="17" t="s">
        <v>1089</v>
      </c>
      <c r="F25" s="17">
        <v>67</v>
      </c>
      <c r="G25" s="17" t="s">
        <v>1098</v>
      </c>
      <c r="H25" s="17">
        <v>4</v>
      </c>
      <c r="I25" s="17" t="s">
        <v>1165</v>
      </c>
      <c r="J25" s="17">
        <v>1</v>
      </c>
      <c r="K25" s="17" t="s">
        <v>1313</v>
      </c>
      <c r="L25" s="17">
        <v>3</v>
      </c>
      <c r="M25" s="17" t="s">
        <v>652</v>
      </c>
      <c r="N25" s="59">
        <v>0</v>
      </c>
      <c r="O25" s="60">
        <v>0.50928899999999999</v>
      </c>
      <c r="P25" s="61">
        <v>0</v>
      </c>
      <c r="Q25" s="60">
        <v>0</v>
      </c>
      <c r="R25" s="61">
        <v>0</v>
      </c>
    </row>
    <row r="26" spans="1:18" ht="38.25" x14ac:dyDescent="0.25">
      <c r="A26" s="15"/>
      <c r="B26" s="17">
        <v>5001452</v>
      </c>
      <c r="C26" s="17" t="s">
        <v>1125</v>
      </c>
      <c r="D26" s="17">
        <v>3000133</v>
      </c>
      <c r="E26" s="17" t="s">
        <v>1089</v>
      </c>
      <c r="F26" s="17">
        <v>67</v>
      </c>
      <c r="G26" s="17" t="s">
        <v>1098</v>
      </c>
      <c r="H26" s="17">
        <v>4</v>
      </c>
      <c r="I26" s="17" t="s">
        <v>1200</v>
      </c>
      <c r="J26" s="17">
        <v>1</v>
      </c>
      <c r="K26" s="17" t="s">
        <v>1312</v>
      </c>
      <c r="L26" s="17">
        <v>3</v>
      </c>
      <c r="M26" s="17" t="s">
        <v>652</v>
      </c>
      <c r="N26" s="59">
        <v>0</v>
      </c>
      <c r="O26" s="60">
        <v>7.241E-3</v>
      </c>
      <c r="P26" s="61">
        <v>0</v>
      </c>
      <c r="Q26" s="60">
        <v>0</v>
      </c>
      <c r="R26" s="61">
        <v>0</v>
      </c>
    </row>
    <row r="27" spans="1:18" ht="51" x14ac:dyDescent="0.25">
      <c r="A27" s="15"/>
      <c r="B27" s="17">
        <v>5001452</v>
      </c>
      <c r="C27" s="17" t="s">
        <v>1125</v>
      </c>
      <c r="D27" s="17">
        <v>3000133</v>
      </c>
      <c r="E27" s="17" t="s">
        <v>1089</v>
      </c>
      <c r="F27" s="17">
        <v>67</v>
      </c>
      <c r="G27" s="17" t="s">
        <v>1098</v>
      </c>
      <c r="H27" s="17">
        <v>4</v>
      </c>
      <c r="I27" s="17" t="s">
        <v>1201</v>
      </c>
      <c r="J27" s="17">
        <v>19</v>
      </c>
      <c r="K27" s="17" t="s">
        <v>1315</v>
      </c>
      <c r="L27" s="17">
        <v>3</v>
      </c>
      <c r="M27" s="17" t="s">
        <v>652</v>
      </c>
      <c r="N27" s="59">
        <v>1.2E-2</v>
      </c>
      <c r="O27" s="60">
        <v>1.2E-2</v>
      </c>
      <c r="P27" s="61">
        <v>0</v>
      </c>
      <c r="Q27" s="60">
        <v>0</v>
      </c>
      <c r="R27" s="61">
        <v>0</v>
      </c>
    </row>
    <row r="28" spans="1:18" ht="51" x14ac:dyDescent="0.25">
      <c r="A28" s="15"/>
      <c r="B28" s="17">
        <v>5001452</v>
      </c>
      <c r="C28" s="17" t="s">
        <v>1125</v>
      </c>
      <c r="D28" s="17">
        <v>3000133</v>
      </c>
      <c r="E28" s="17" t="s">
        <v>1089</v>
      </c>
      <c r="F28" s="17">
        <v>67</v>
      </c>
      <c r="G28" s="17" t="s">
        <v>1098</v>
      </c>
      <c r="H28" s="17">
        <v>5</v>
      </c>
      <c r="I28" s="17" t="s">
        <v>1202</v>
      </c>
      <c r="J28" s="17">
        <v>1</v>
      </c>
      <c r="K28" s="17" t="s">
        <v>1316</v>
      </c>
      <c r="L28" s="17">
        <v>1</v>
      </c>
      <c r="M28" s="17" t="s">
        <v>325</v>
      </c>
      <c r="N28" s="59">
        <v>0</v>
      </c>
      <c r="O28" s="60">
        <v>3.2443E-2</v>
      </c>
      <c r="P28" s="61">
        <v>0</v>
      </c>
      <c r="Q28" s="60">
        <v>0</v>
      </c>
      <c r="R28" s="61">
        <v>0</v>
      </c>
    </row>
    <row r="29" spans="1:18" ht="51" x14ac:dyDescent="0.25">
      <c r="A29" s="15"/>
      <c r="B29" s="17">
        <v>5001452</v>
      </c>
      <c r="C29" s="17" t="s">
        <v>1125</v>
      </c>
      <c r="D29" s="17">
        <v>3000133</v>
      </c>
      <c r="E29" s="17" t="s">
        <v>1089</v>
      </c>
      <c r="F29" s="17">
        <v>67</v>
      </c>
      <c r="G29" s="17" t="s">
        <v>1098</v>
      </c>
      <c r="H29" s="17">
        <v>5</v>
      </c>
      <c r="I29" s="17" t="s">
        <v>1203</v>
      </c>
      <c r="J29" s="17">
        <v>1</v>
      </c>
      <c r="K29" s="17" t="s">
        <v>1319</v>
      </c>
      <c r="L29" s="17">
        <v>3</v>
      </c>
      <c r="M29" s="17" t="s">
        <v>652</v>
      </c>
      <c r="N29" s="59">
        <v>0</v>
      </c>
      <c r="O29" s="60">
        <v>0.45270199999999999</v>
      </c>
      <c r="P29" s="61">
        <v>0.11999999731779099</v>
      </c>
      <c r="Q29" s="60">
        <v>0</v>
      </c>
      <c r="R29" s="61">
        <v>0</v>
      </c>
    </row>
    <row r="30" spans="1:18" ht="51" x14ac:dyDescent="0.25">
      <c r="A30" s="15"/>
      <c r="B30" s="17">
        <v>5001452</v>
      </c>
      <c r="C30" s="17" t="s">
        <v>1125</v>
      </c>
      <c r="D30" s="17">
        <v>3000133</v>
      </c>
      <c r="E30" s="17" t="s">
        <v>1089</v>
      </c>
      <c r="F30" s="17">
        <v>67</v>
      </c>
      <c r="G30" s="17" t="s">
        <v>1098</v>
      </c>
      <c r="H30" s="17">
        <v>5</v>
      </c>
      <c r="I30" s="17" t="s">
        <v>1167</v>
      </c>
      <c r="J30" s="17">
        <v>1</v>
      </c>
      <c r="K30" s="17" t="s">
        <v>1261</v>
      </c>
      <c r="L30" s="17">
        <v>3</v>
      </c>
      <c r="M30" s="17" t="s">
        <v>652</v>
      </c>
      <c r="N30" s="59">
        <v>0</v>
      </c>
      <c r="O30" s="60">
        <v>0.90232900000000005</v>
      </c>
      <c r="P30" s="61">
        <v>0</v>
      </c>
      <c r="Q30" s="60">
        <v>0</v>
      </c>
      <c r="R30" s="61">
        <v>0</v>
      </c>
    </row>
    <row r="31" spans="1:18" ht="38.25" x14ac:dyDescent="0.25">
      <c r="A31" s="15"/>
      <c r="B31" s="17">
        <v>5001452</v>
      </c>
      <c r="C31" s="17" t="s">
        <v>1125</v>
      </c>
      <c r="D31" s="17">
        <v>3000133</v>
      </c>
      <c r="E31" s="17" t="s">
        <v>1089</v>
      </c>
      <c r="F31" s="17">
        <v>67</v>
      </c>
      <c r="G31" s="17" t="s">
        <v>1098</v>
      </c>
      <c r="H31" s="17">
        <v>5</v>
      </c>
      <c r="I31" s="17" t="s">
        <v>251</v>
      </c>
      <c r="J31" s="17">
        <v>1</v>
      </c>
      <c r="K31" s="17" t="s">
        <v>1318</v>
      </c>
      <c r="L31" s="17">
        <v>3</v>
      </c>
      <c r="M31" s="17" t="s">
        <v>652</v>
      </c>
      <c r="N31" s="59">
        <v>0</v>
      </c>
      <c r="O31" s="60">
        <v>0.51335400000000009</v>
      </c>
      <c r="P31" s="61">
        <v>0</v>
      </c>
      <c r="Q31" s="60">
        <v>0</v>
      </c>
      <c r="R31" s="61">
        <v>0</v>
      </c>
    </row>
    <row r="32" spans="1:18" ht="51" x14ac:dyDescent="0.25">
      <c r="A32" s="15"/>
      <c r="B32" s="17">
        <v>5001452</v>
      </c>
      <c r="C32" s="17" t="s">
        <v>1125</v>
      </c>
      <c r="D32" s="17">
        <v>3000133</v>
      </c>
      <c r="E32" s="17" t="s">
        <v>1089</v>
      </c>
      <c r="F32" s="17">
        <v>67</v>
      </c>
      <c r="G32" s="17" t="s">
        <v>1098</v>
      </c>
      <c r="H32" s="17">
        <v>5</v>
      </c>
      <c r="I32" s="17" t="s">
        <v>1172</v>
      </c>
      <c r="J32" s="17">
        <v>1</v>
      </c>
      <c r="K32" s="17" t="s">
        <v>1317</v>
      </c>
      <c r="L32" s="17">
        <v>3</v>
      </c>
      <c r="M32" s="17" t="s">
        <v>652</v>
      </c>
      <c r="N32" s="59">
        <v>0</v>
      </c>
      <c r="O32" s="60">
        <v>0.31147799999999998</v>
      </c>
      <c r="P32" s="61">
        <v>0.31147798895835876</v>
      </c>
      <c r="Q32" s="60">
        <v>0</v>
      </c>
      <c r="R32" s="61">
        <v>0</v>
      </c>
    </row>
    <row r="33" spans="1:18" ht="63.75" x14ac:dyDescent="0.25">
      <c r="A33" s="15"/>
      <c r="B33" s="17">
        <v>5001452</v>
      </c>
      <c r="C33" s="17" t="s">
        <v>1125</v>
      </c>
      <c r="D33" s="17">
        <v>3000133</v>
      </c>
      <c r="E33" s="17" t="s">
        <v>1089</v>
      </c>
      <c r="F33" s="17">
        <v>67</v>
      </c>
      <c r="G33" s="17" t="s">
        <v>1098</v>
      </c>
      <c r="H33" s="17">
        <v>6</v>
      </c>
      <c r="I33" s="17" t="s">
        <v>1175</v>
      </c>
      <c r="J33" s="17">
        <v>1</v>
      </c>
      <c r="K33" s="17" t="s">
        <v>1269</v>
      </c>
      <c r="L33" s="17">
        <v>3</v>
      </c>
      <c r="M33" s="17" t="s">
        <v>652</v>
      </c>
      <c r="N33" s="59">
        <v>0</v>
      </c>
      <c r="O33" s="60">
        <v>0.175458</v>
      </c>
      <c r="P33" s="61">
        <v>0</v>
      </c>
      <c r="Q33" s="60">
        <v>0</v>
      </c>
      <c r="R33" s="61">
        <v>0</v>
      </c>
    </row>
    <row r="34" spans="1:18" ht="38.25" x14ac:dyDescent="0.25">
      <c r="A34" s="15"/>
      <c r="B34" s="17">
        <v>5001452</v>
      </c>
      <c r="C34" s="17" t="s">
        <v>1125</v>
      </c>
      <c r="D34" s="17">
        <v>3000133</v>
      </c>
      <c r="E34" s="17" t="s">
        <v>1089</v>
      </c>
      <c r="F34" s="17">
        <v>67</v>
      </c>
      <c r="G34" s="17" t="s">
        <v>1098</v>
      </c>
      <c r="H34" s="17">
        <v>6</v>
      </c>
      <c r="I34" s="17" t="s">
        <v>1204</v>
      </c>
      <c r="J34" s="17">
        <v>1</v>
      </c>
      <c r="K34" s="17" t="s">
        <v>1320</v>
      </c>
      <c r="L34" s="17">
        <v>3</v>
      </c>
      <c r="M34" s="17" t="s">
        <v>652</v>
      </c>
      <c r="N34" s="59">
        <v>0</v>
      </c>
      <c r="O34" s="60">
        <v>0.145422</v>
      </c>
      <c r="P34" s="61">
        <v>0</v>
      </c>
      <c r="Q34" s="60">
        <v>26</v>
      </c>
      <c r="R34" s="61">
        <v>0</v>
      </c>
    </row>
    <row r="35" spans="1:18" ht="38.25" x14ac:dyDescent="0.25">
      <c r="A35" s="15"/>
      <c r="B35" s="17">
        <v>5001452</v>
      </c>
      <c r="C35" s="17" t="s">
        <v>1125</v>
      </c>
      <c r="D35" s="17">
        <v>3000133</v>
      </c>
      <c r="E35" s="17" t="s">
        <v>1089</v>
      </c>
      <c r="F35" s="17">
        <v>67</v>
      </c>
      <c r="G35" s="17" t="s">
        <v>1098</v>
      </c>
      <c r="H35" s="17">
        <v>6</v>
      </c>
      <c r="I35" s="17" t="s">
        <v>1174</v>
      </c>
      <c r="J35" s="17">
        <v>2</v>
      </c>
      <c r="K35" s="17" t="s">
        <v>1321</v>
      </c>
      <c r="L35" s="17">
        <v>3</v>
      </c>
      <c r="M35" s="17" t="s">
        <v>652</v>
      </c>
      <c r="N35" s="59">
        <v>2.7119999999999998E-2</v>
      </c>
      <c r="O35" s="60">
        <v>2.7119999999999998E-2</v>
      </c>
      <c r="P35" s="61">
        <v>0</v>
      </c>
      <c r="Q35" s="60">
        <v>0</v>
      </c>
      <c r="R35" s="61">
        <v>0</v>
      </c>
    </row>
    <row r="36" spans="1:18" ht="51" x14ac:dyDescent="0.25">
      <c r="A36" s="15"/>
      <c r="B36" s="17">
        <v>5001452</v>
      </c>
      <c r="C36" s="17" t="s">
        <v>1125</v>
      </c>
      <c r="D36" s="17">
        <v>3000133</v>
      </c>
      <c r="E36" s="17" t="s">
        <v>1089</v>
      </c>
      <c r="F36" s="17">
        <v>67</v>
      </c>
      <c r="G36" s="17" t="s">
        <v>1098</v>
      </c>
      <c r="H36" s="17">
        <v>6</v>
      </c>
      <c r="I36" s="17" t="s">
        <v>1176</v>
      </c>
      <c r="J36" s="17">
        <v>3</v>
      </c>
      <c r="K36" s="17" t="s">
        <v>1322</v>
      </c>
      <c r="L36" s="17">
        <v>3</v>
      </c>
      <c r="M36" s="17" t="s">
        <v>652</v>
      </c>
      <c r="N36" s="59">
        <v>0</v>
      </c>
      <c r="O36" s="60">
        <v>0.05</v>
      </c>
      <c r="P36" s="61">
        <v>1.8854999914765358E-2</v>
      </c>
      <c r="Q36" s="60">
        <v>0</v>
      </c>
      <c r="R36" s="61">
        <v>0</v>
      </c>
    </row>
    <row r="37" spans="1:18" ht="38.25" x14ac:dyDescent="0.25">
      <c r="A37" s="15"/>
      <c r="B37" s="17">
        <v>5001452</v>
      </c>
      <c r="C37" s="17" t="s">
        <v>1125</v>
      </c>
      <c r="D37" s="17">
        <v>3000133</v>
      </c>
      <c r="E37" s="17" t="s">
        <v>1089</v>
      </c>
      <c r="F37" s="17">
        <v>67</v>
      </c>
      <c r="G37" s="17" t="s">
        <v>1098</v>
      </c>
      <c r="H37" s="17">
        <v>7</v>
      </c>
      <c r="I37" s="17" t="s">
        <v>650</v>
      </c>
      <c r="J37" s="17">
        <v>1</v>
      </c>
      <c r="K37" s="17" t="s">
        <v>651</v>
      </c>
      <c r="L37" s="17">
        <v>3</v>
      </c>
      <c r="M37" s="17" t="s">
        <v>652</v>
      </c>
      <c r="N37" s="59">
        <v>0</v>
      </c>
      <c r="O37" s="60">
        <v>0.56395399999999996</v>
      </c>
      <c r="P37" s="61">
        <v>0.48962000012397766</v>
      </c>
      <c r="Q37" s="60">
        <v>0</v>
      </c>
      <c r="R37" s="61">
        <v>0</v>
      </c>
    </row>
    <row r="38" spans="1:18" ht="38.25" x14ac:dyDescent="0.25">
      <c r="A38" s="15"/>
      <c r="B38" s="17">
        <v>5001452</v>
      </c>
      <c r="C38" s="17" t="s">
        <v>1125</v>
      </c>
      <c r="D38" s="17">
        <v>3000133</v>
      </c>
      <c r="E38" s="17" t="s">
        <v>1089</v>
      </c>
      <c r="F38" s="17">
        <v>67</v>
      </c>
      <c r="G38" s="17" t="s">
        <v>1098</v>
      </c>
      <c r="H38" s="17">
        <v>7</v>
      </c>
      <c r="I38" s="17" t="s">
        <v>1205</v>
      </c>
      <c r="J38" s="17">
        <v>1</v>
      </c>
      <c r="K38" s="17" t="s">
        <v>1323</v>
      </c>
      <c r="L38" s="17">
        <v>3</v>
      </c>
      <c r="M38" s="17" t="s">
        <v>652</v>
      </c>
      <c r="N38" s="59">
        <v>0</v>
      </c>
      <c r="O38" s="60">
        <v>0.97321299999999999</v>
      </c>
      <c r="P38" s="61">
        <v>0.26789999008178711</v>
      </c>
      <c r="Q38" s="60">
        <v>0</v>
      </c>
      <c r="R38" s="61">
        <v>0</v>
      </c>
    </row>
    <row r="39" spans="1:18" ht="51" x14ac:dyDescent="0.25">
      <c r="A39" s="15"/>
      <c r="B39" s="17">
        <v>5001452</v>
      </c>
      <c r="C39" s="17" t="s">
        <v>1125</v>
      </c>
      <c r="D39" s="17">
        <v>3000133</v>
      </c>
      <c r="E39" s="17" t="s">
        <v>1089</v>
      </c>
      <c r="F39" s="17">
        <v>67</v>
      </c>
      <c r="G39" s="17" t="s">
        <v>1098</v>
      </c>
      <c r="H39" s="17">
        <v>7</v>
      </c>
      <c r="I39" s="17" t="s">
        <v>650</v>
      </c>
      <c r="J39" s="17">
        <v>7</v>
      </c>
      <c r="K39" s="17" t="s">
        <v>1324</v>
      </c>
      <c r="L39" s="17">
        <v>3</v>
      </c>
      <c r="M39" s="17" t="s">
        <v>652</v>
      </c>
      <c r="N39" s="59">
        <v>1.6739E-2</v>
      </c>
      <c r="O39" s="60">
        <v>1.6739E-2</v>
      </c>
      <c r="P39" s="61">
        <v>0</v>
      </c>
      <c r="Q39" s="60">
        <v>0</v>
      </c>
      <c r="R39" s="61">
        <v>0</v>
      </c>
    </row>
    <row r="40" spans="1:18" ht="38.25" x14ac:dyDescent="0.25">
      <c r="A40" s="15"/>
      <c r="B40" s="17">
        <v>5001452</v>
      </c>
      <c r="C40" s="17" t="s">
        <v>1125</v>
      </c>
      <c r="D40" s="17">
        <v>3000133</v>
      </c>
      <c r="E40" s="17" t="s">
        <v>1089</v>
      </c>
      <c r="F40" s="17">
        <v>67</v>
      </c>
      <c r="G40" s="17" t="s">
        <v>1098</v>
      </c>
      <c r="H40" s="17">
        <v>8</v>
      </c>
      <c r="I40" s="17" t="s">
        <v>1207</v>
      </c>
      <c r="J40" s="17">
        <v>1</v>
      </c>
      <c r="K40" s="17" t="s">
        <v>1326</v>
      </c>
      <c r="L40" s="17">
        <v>3</v>
      </c>
      <c r="M40" s="17" t="s">
        <v>652</v>
      </c>
      <c r="N40" s="59">
        <v>0</v>
      </c>
      <c r="O40" s="60">
        <v>0.19133500000000001</v>
      </c>
      <c r="P40" s="61">
        <v>1.3199999928474426E-2</v>
      </c>
      <c r="Q40" s="60">
        <v>0</v>
      </c>
      <c r="R40" s="61">
        <v>0</v>
      </c>
    </row>
    <row r="41" spans="1:18" ht="51" x14ac:dyDescent="0.25">
      <c r="A41" s="15"/>
      <c r="B41" s="17">
        <v>5001452</v>
      </c>
      <c r="C41" s="17" t="s">
        <v>1125</v>
      </c>
      <c r="D41" s="17">
        <v>3000133</v>
      </c>
      <c r="E41" s="17" t="s">
        <v>1089</v>
      </c>
      <c r="F41" s="17">
        <v>67</v>
      </c>
      <c r="G41" s="17" t="s">
        <v>1098</v>
      </c>
      <c r="H41" s="17">
        <v>8</v>
      </c>
      <c r="I41" s="17" t="s">
        <v>1206</v>
      </c>
      <c r="J41" s="17">
        <v>1</v>
      </c>
      <c r="K41" s="17" t="s">
        <v>1325</v>
      </c>
      <c r="L41" s="17">
        <v>3</v>
      </c>
      <c r="M41" s="17" t="s">
        <v>652</v>
      </c>
      <c r="N41" s="59">
        <v>0</v>
      </c>
      <c r="O41" s="60">
        <v>0.45417800000000003</v>
      </c>
      <c r="P41" s="61">
        <v>0</v>
      </c>
      <c r="Q41" s="60">
        <v>0</v>
      </c>
      <c r="R41" s="61">
        <v>0</v>
      </c>
    </row>
    <row r="42" spans="1:18" ht="51" x14ac:dyDescent="0.25">
      <c r="A42" s="15"/>
      <c r="B42" s="17">
        <v>5001452</v>
      </c>
      <c r="C42" s="17" t="s">
        <v>1125</v>
      </c>
      <c r="D42" s="17">
        <v>3000133</v>
      </c>
      <c r="E42" s="17" t="s">
        <v>1089</v>
      </c>
      <c r="F42" s="17">
        <v>67</v>
      </c>
      <c r="G42" s="17" t="s">
        <v>1098</v>
      </c>
      <c r="H42" s="17">
        <v>9</v>
      </c>
      <c r="I42" s="17" t="s">
        <v>1208</v>
      </c>
      <c r="J42" s="17">
        <v>1</v>
      </c>
      <c r="K42" s="17" t="s">
        <v>1327</v>
      </c>
      <c r="L42" s="17">
        <v>3</v>
      </c>
      <c r="M42" s="17" t="s">
        <v>652</v>
      </c>
      <c r="N42" s="59">
        <v>0</v>
      </c>
      <c r="O42" s="60">
        <v>0.16879499999999997</v>
      </c>
      <c r="P42" s="61">
        <v>0</v>
      </c>
      <c r="Q42" s="60">
        <v>0</v>
      </c>
      <c r="R42" s="61">
        <v>0</v>
      </c>
    </row>
    <row r="43" spans="1:18" ht="51" x14ac:dyDescent="0.25">
      <c r="A43" s="15"/>
      <c r="B43" s="17">
        <v>5001452</v>
      </c>
      <c r="C43" s="17" t="s">
        <v>1125</v>
      </c>
      <c r="D43" s="17">
        <v>3000133</v>
      </c>
      <c r="E43" s="17" t="s">
        <v>1089</v>
      </c>
      <c r="F43" s="17">
        <v>67</v>
      </c>
      <c r="G43" s="17" t="s">
        <v>1098</v>
      </c>
      <c r="H43" s="17">
        <v>9</v>
      </c>
      <c r="I43" s="17" t="s">
        <v>1209</v>
      </c>
      <c r="J43" s="17">
        <v>1</v>
      </c>
      <c r="K43" s="17" t="s">
        <v>1328</v>
      </c>
      <c r="L43" s="17">
        <v>3</v>
      </c>
      <c r="M43" s="17" t="s">
        <v>652</v>
      </c>
      <c r="N43" s="59">
        <v>0</v>
      </c>
      <c r="O43" s="60">
        <v>1.2802770000000001</v>
      </c>
      <c r="P43" s="61">
        <v>0</v>
      </c>
      <c r="Q43" s="60">
        <v>0</v>
      </c>
      <c r="R43" s="61">
        <v>0</v>
      </c>
    </row>
    <row r="44" spans="1:18" ht="38.25" x14ac:dyDescent="0.25">
      <c r="A44" s="15"/>
      <c r="B44" s="17">
        <v>5001452</v>
      </c>
      <c r="C44" s="17" t="s">
        <v>1125</v>
      </c>
      <c r="D44" s="17">
        <v>3000133</v>
      </c>
      <c r="E44" s="17" t="s">
        <v>1089</v>
      </c>
      <c r="F44" s="17">
        <v>67</v>
      </c>
      <c r="G44" s="17" t="s">
        <v>1098</v>
      </c>
      <c r="H44" s="17">
        <v>10</v>
      </c>
      <c r="I44" s="17" t="s">
        <v>1183</v>
      </c>
      <c r="J44" s="17">
        <v>1</v>
      </c>
      <c r="K44" s="17" t="s">
        <v>1284</v>
      </c>
      <c r="L44" s="17">
        <v>3</v>
      </c>
      <c r="M44" s="17" t="s">
        <v>652</v>
      </c>
      <c r="N44" s="59">
        <v>0.19256200000000001</v>
      </c>
      <c r="O44" s="60">
        <v>0.222968</v>
      </c>
      <c r="P44" s="61">
        <v>0</v>
      </c>
      <c r="Q44" s="60">
        <v>0</v>
      </c>
      <c r="R44" s="61">
        <v>0</v>
      </c>
    </row>
    <row r="45" spans="1:18" ht="51" x14ac:dyDescent="0.25">
      <c r="A45" s="15"/>
      <c r="B45" s="17">
        <v>5001452</v>
      </c>
      <c r="C45" s="17" t="s">
        <v>1125</v>
      </c>
      <c r="D45" s="17">
        <v>3000133</v>
      </c>
      <c r="E45" s="17" t="s">
        <v>1089</v>
      </c>
      <c r="F45" s="17">
        <v>67</v>
      </c>
      <c r="G45" s="17" t="s">
        <v>1098</v>
      </c>
      <c r="H45" s="17">
        <v>10</v>
      </c>
      <c r="I45" s="17" t="s">
        <v>1184</v>
      </c>
      <c r="J45" s="17">
        <v>1</v>
      </c>
      <c r="K45" s="17" t="s">
        <v>1285</v>
      </c>
      <c r="L45" s="17">
        <v>3</v>
      </c>
      <c r="M45" s="17" t="s">
        <v>652</v>
      </c>
      <c r="N45" s="59">
        <v>0</v>
      </c>
      <c r="O45" s="60">
        <v>0.230185</v>
      </c>
      <c r="P45" s="61">
        <v>0</v>
      </c>
      <c r="Q45" s="60">
        <v>0</v>
      </c>
      <c r="R45" s="61">
        <v>0</v>
      </c>
    </row>
    <row r="46" spans="1:18" ht="63.75" x14ac:dyDescent="0.25">
      <c r="A46" s="15"/>
      <c r="B46" s="17">
        <v>5001452</v>
      </c>
      <c r="C46" s="17" t="s">
        <v>1125</v>
      </c>
      <c r="D46" s="17">
        <v>3000133</v>
      </c>
      <c r="E46" s="17" t="s">
        <v>1089</v>
      </c>
      <c r="F46" s="17">
        <v>67</v>
      </c>
      <c r="G46" s="17" t="s">
        <v>1098</v>
      </c>
      <c r="H46" s="17">
        <v>10</v>
      </c>
      <c r="I46" s="17" t="s">
        <v>1185</v>
      </c>
      <c r="J46" s="17">
        <v>1</v>
      </c>
      <c r="K46" s="17" t="s">
        <v>1286</v>
      </c>
      <c r="L46" s="17">
        <v>3</v>
      </c>
      <c r="M46" s="17" t="s">
        <v>652</v>
      </c>
      <c r="N46" s="59">
        <v>0</v>
      </c>
      <c r="O46" s="60">
        <v>1.0262689999999999</v>
      </c>
      <c r="P46" s="61">
        <v>0</v>
      </c>
      <c r="Q46" s="60">
        <v>0</v>
      </c>
      <c r="R46" s="61">
        <v>0</v>
      </c>
    </row>
    <row r="47" spans="1:18" ht="51" x14ac:dyDescent="0.25">
      <c r="A47" s="15"/>
      <c r="B47" s="17">
        <v>5001452</v>
      </c>
      <c r="C47" s="17" t="s">
        <v>1125</v>
      </c>
      <c r="D47" s="17">
        <v>3000133</v>
      </c>
      <c r="E47" s="17" t="s">
        <v>1089</v>
      </c>
      <c r="F47" s="17">
        <v>67</v>
      </c>
      <c r="G47" s="17" t="s">
        <v>1098</v>
      </c>
      <c r="H47" s="17">
        <v>11</v>
      </c>
      <c r="I47" s="17" t="s">
        <v>1211</v>
      </c>
      <c r="J47" s="17">
        <v>1</v>
      </c>
      <c r="K47" s="17" t="s">
        <v>1330</v>
      </c>
      <c r="L47" s="17">
        <v>3</v>
      </c>
      <c r="M47" s="17" t="s">
        <v>652</v>
      </c>
      <c r="N47" s="59">
        <v>0</v>
      </c>
      <c r="O47" s="60">
        <v>0.79094100000000001</v>
      </c>
      <c r="P47" s="61">
        <v>0</v>
      </c>
      <c r="Q47" s="60">
        <v>0</v>
      </c>
      <c r="R47" s="61">
        <v>0</v>
      </c>
    </row>
    <row r="48" spans="1:18" ht="51" x14ac:dyDescent="0.25">
      <c r="A48" s="15"/>
      <c r="B48" s="17">
        <v>5001452</v>
      </c>
      <c r="C48" s="17" t="s">
        <v>1125</v>
      </c>
      <c r="D48" s="17">
        <v>3000133</v>
      </c>
      <c r="E48" s="17" t="s">
        <v>1089</v>
      </c>
      <c r="F48" s="17">
        <v>67</v>
      </c>
      <c r="G48" s="17" t="s">
        <v>1098</v>
      </c>
      <c r="H48" s="17">
        <v>11</v>
      </c>
      <c r="I48" s="17" t="s">
        <v>1210</v>
      </c>
      <c r="J48" s="17">
        <v>1</v>
      </c>
      <c r="K48" s="17" t="s">
        <v>1329</v>
      </c>
      <c r="L48" s="17">
        <v>3</v>
      </c>
      <c r="M48" s="17" t="s">
        <v>652</v>
      </c>
      <c r="N48" s="59">
        <v>0</v>
      </c>
      <c r="O48" s="60">
        <v>0.52850600000000003</v>
      </c>
      <c r="P48" s="61">
        <v>0</v>
      </c>
      <c r="Q48" s="60">
        <v>0</v>
      </c>
      <c r="R48" s="61">
        <v>0</v>
      </c>
    </row>
    <row r="49" spans="1:18" ht="51" x14ac:dyDescent="0.25">
      <c r="A49" s="15"/>
      <c r="B49" s="17">
        <v>5001452</v>
      </c>
      <c r="C49" s="17" t="s">
        <v>1125</v>
      </c>
      <c r="D49" s="17">
        <v>3000133</v>
      </c>
      <c r="E49" s="17" t="s">
        <v>1089</v>
      </c>
      <c r="F49" s="17">
        <v>67</v>
      </c>
      <c r="G49" s="17" t="s">
        <v>1098</v>
      </c>
      <c r="H49" s="17">
        <v>16</v>
      </c>
      <c r="I49" s="17" t="s">
        <v>1213</v>
      </c>
      <c r="J49" s="17">
        <v>1</v>
      </c>
      <c r="K49" s="17" t="s">
        <v>1332</v>
      </c>
      <c r="L49" s="17">
        <v>3</v>
      </c>
      <c r="M49" s="17" t="s">
        <v>652</v>
      </c>
      <c r="N49" s="59">
        <v>0</v>
      </c>
      <c r="O49" s="60">
        <v>0.6639560000000001</v>
      </c>
      <c r="P49" s="61">
        <v>7.6908580493181944E-2</v>
      </c>
      <c r="Q49" s="60">
        <v>36.726999282836914</v>
      </c>
      <c r="R49" s="61">
        <v>0</v>
      </c>
    </row>
    <row r="50" spans="1:18" ht="38.25" x14ac:dyDescent="0.25">
      <c r="A50" s="15"/>
      <c r="B50" s="17">
        <v>5001452</v>
      </c>
      <c r="C50" s="17" t="s">
        <v>1125</v>
      </c>
      <c r="D50" s="17">
        <v>3000133</v>
      </c>
      <c r="E50" s="17" t="s">
        <v>1089</v>
      </c>
      <c r="F50" s="17">
        <v>67</v>
      </c>
      <c r="G50" s="17" t="s">
        <v>1098</v>
      </c>
      <c r="H50" s="17">
        <v>17</v>
      </c>
      <c r="I50" s="17" t="s">
        <v>1191</v>
      </c>
      <c r="J50" s="17">
        <v>1</v>
      </c>
      <c r="K50" s="17" t="s">
        <v>1295</v>
      </c>
      <c r="L50" s="17">
        <v>3</v>
      </c>
      <c r="M50" s="17" t="s">
        <v>652</v>
      </c>
      <c r="N50" s="59">
        <v>0</v>
      </c>
      <c r="O50" s="60">
        <v>1.1456989999999998</v>
      </c>
      <c r="P50" s="61">
        <v>1.4999999664723873E-2</v>
      </c>
      <c r="Q50" s="60">
        <v>0</v>
      </c>
      <c r="R50" s="61">
        <v>0</v>
      </c>
    </row>
    <row r="51" spans="1:18" ht="38.25" x14ac:dyDescent="0.25">
      <c r="A51" s="15"/>
      <c r="B51" s="17">
        <v>5001452</v>
      </c>
      <c r="C51" s="17" t="s">
        <v>1125</v>
      </c>
      <c r="D51" s="17">
        <v>3000133</v>
      </c>
      <c r="E51" s="17" t="s">
        <v>1089</v>
      </c>
      <c r="F51" s="17">
        <v>67</v>
      </c>
      <c r="G51" s="17" t="s">
        <v>1098</v>
      </c>
      <c r="H51" s="17">
        <v>17</v>
      </c>
      <c r="I51" s="17" t="s">
        <v>1191</v>
      </c>
      <c r="J51" s="17">
        <v>2</v>
      </c>
      <c r="K51" s="17" t="s">
        <v>1333</v>
      </c>
      <c r="L51" s="17">
        <v>3</v>
      </c>
      <c r="M51" s="17" t="s">
        <v>652</v>
      </c>
      <c r="N51" s="59">
        <v>0</v>
      </c>
      <c r="O51" s="60">
        <v>2.5000000000000001E-2</v>
      </c>
      <c r="P51" s="61">
        <v>0</v>
      </c>
      <c r="Q51" s="60">
        <v>0</v>
      </c>
      <c r="R51" s="61">
        <v>0</v>
      </c>
    </row>
    <row r="52" spans="1:18" ht="51" x14ac:dyDescent="0.25">
      <c r="A52" s="15"/>
      <c r="B52" s="17">
        <v>5001453</v>
      </c>
      <c r="C52" s="17" t="s">
        <v>1126</v>
      </c>
      <c r="D52" s="17">
        <v>3000133</v>
      </c>
      <c r="E52" s="17" t="s">
        <v>1089</v>
      </c>
      <c r="F52" s="17">
        <v>67</v>
      </c>
      <c r="G52" s="17" t="s">
        <v>1098</v>
      </c>
      <c r="H52" s="17">
        <v>11</v>
      </c>
      <c r="I52" s="17" t="s">
        <v>1212</v>
      </c>
      <c r="J52" s="17">
        <v>4</v>
      </c>
      <c r="K52" s="17" t="s">
        <v>1331</v>
      </c>
      <c r="L52" s="17">
        <v>3</v>
      </c>
      <c r="M52" s="17" t="s">
        <v>652</v>
      </c>
      <c r="N52" s="59">
        <v>0</v>
      </c>
      <c r="O52" s="60">
        <v>0.08</v>
      </c>
      <c r="P52" s="61">
        <v>0</v>
      </c>
      <c r="Q52" s="60">
        <v>1</v>
      </c>
      <c r="R52" s="61">
        <v>0</v>
      </c>
    </row>
    <row r="53" spans="1:18" ht="51" x14ac:dyDescent="0.25">
      <c r="A53" s="15"/>
      <c r="B53" s="17">
        <v>5003242</v>
      </c>
      <c r="C53" s="17" t="s">
        <v>1341</v>
      </c>
      <c r="D53" s="17">
        <v>3000134</v>
      </c>
      <c r="E53" s="17" t="s">
        <v>1090</v>
      </c>
      <c r="F53" s="17">
        <v>67</v>
      </c>
      <c r="G53" s="17" t="s">
        <v>1098</v>
      </c>
      <c r="H53" s="17">
        <v>2</v>
      </c>
      <c r="I53" s="17" t="s">
        <v>1157</v>
      </c>
      <c r="J53" s="17">
        <v>4</v>
      </c>
      <c r="K53" s="17" t="s">
        <v>1334</v>
      </c>
      <c r="L53" s="17">
        <v>3</v>
      </c>
      <c r="M53" s="17" t="s">
        <v>652</v>
      </c>
      <c r="N53" s="59">
        <v>0</v>
      </c>
      <c r="O53" s="60">
        <v>0.01</v>
      </c>
      <c r="P53" s="61">
        <v>0</v>
      </c>
      <c r="Q53" s="60">
        <v>0</v>
      </c>
      <c r="R53" s="61">
        <v>0</v>
      </c>
    </row>
    <row r="54" spans="1:18" ht="38.25" x14ac:dyDescent="0.25">
      <c r="A54" s="15"/>
      <c r="B54" s="17">
        <v>5003242</v>
      </c>
      <c r="C54" s="17" t="s">
        <v>1341</v>
      </c>
      <c r="D54" s="17">
        <v>3000134</v>
      </c>
      <c r="E54" s="17" t="s">
        <v>1090</v>
      </c>
      <c r="F54" s="17">
        <v>67</v>
      </c>
      <c r="G54" s="17" t="s">
        <v>1098</v>
      </c>
      <c r="H54" s="17">
        <v>3</v>
      </c>
      <c r="I54" s="17" t="s">
        <v>1214</v>
      </c>
      <c r="J54" s="17">
        <v>2</v>
      </c>
      <c r="K54" s="17" t="s">
        <v>1335</v>
      </c>
      <c r="L54" s="17">
        <v>3</v>
      </c>
      <c r="M54" s="17" t="s">
        <v>652</v>
      </c>
      <c r="N54" s="59">
        <v>0</v>
      </c>
      <c r="O54" s="60">
        <v>2E-3</v>
      </c>
      <c r="P54" s="61">
        <v>0</v>
      </c>
      <c r="Q54" s="60">
        <v>0</v>
      </c>
      <c r="R54" s="61">
        <v>0</v>
      </c>
    </row>
    <row r="55" spans="1:18" ht="38.25" x14ac:dyDescent="0.25">
      <c r="A55" s="15"/>
      <c r="B55" s="17">
        <v>5003242</v>
      </c>
      <c r="C55" s="17" t="s">
        <v>1341</v>
      </c>
      <c r="D55" s="17">
        <v>3000134</v>
      </c>
      <c r="E55" s="17" t="s">
        <v>1090</v>
      </c>
      <c r="F55" s="17">
        <v>67</v>
      </c>
      <c r="G55" s="17" t="s">
        <v>1098</v>
      </c>
      <c r="H55" s="17">
        <v>4</v>
      </c>
      <c r="I55" s="17" t="s">
        <v>1215</v>
      </c>
      <c r="J55" s="17">
        <v>2</v>
      </c>
      <c r="K55" s="17" t="s">
        <v>1336</v>
      </c>
      <c r="L55" s="17">
        <v>3</v>
      </c>
      <c r="M55" s="17" t="s">
        <v>652</v>
      </c>
      <c r="N55" s="59">
        <v>0</v>
      </c>
      <c r="O55" s="60">
        <v>2E-3</v>
      </c>
      <c r="P55" s="61">
        <v>0</v>
      </c>
      <c r="Q55" s="60">
        <v>0</v>
      </c>
      <c r="R55" s="61">
        <v>0</v>
      </c>
    </row>
    <row r="56" spans="1:18" ht="51" x14ac:dyDescent="0.25">
      <c r="A56" s="15"/>
      <c r="B56" s="17">
        <v>5003242</v>
      </c>
      <c r="C56" s="17" t="s">
        <v>1341</v>
      </c>
      <c r="D56" s="17">
        <v>3000134</v>
      </c>
      <c r="E56" s="17" t="s">
        <v>1090</v>
      </c>
      <c r="F56" s="17">
        <v>67</v>
      </c>
      <c r="G56" s="17" t="s">
        <v>1098</v>
      </c>
      <c r="H56" s="17">
        <v>4</v>
      </c>
      <c r="I56" s="17" t="s">
        <v>1215</v>
      </c>
      <c r="J56" s="17">
        <v>10</v>
      </c>
      <c r="K56" s="17" t="s">
        <v>1337</v>
      </c>
      <c r="L56" s="17">
        <v>3</v>
      </c>
      <c r="M56" s="17" t="s">
        <v>652</v>
      </c>
      <c r="N56" s="59">
        <v>0</v>
      </c>
      <c r="O56" s="60">
        <v>2E-3</v>
      </c>
      <c r="P56" s="61">
        <v>0</v>
      </c>
      <c r="Q56" s="60">
        <v>0</v>
      </c>
      <c r="R56" s="61">
        <v>0</v>
      </c>
    </row>
    <row r="57" spans="1:18" ht="38.25" x14ac:dyDescent="0.25">
      <c r="A57" s="15"/>
      <c r="B57" s="17">
        <v>5003252</v>
      </c>
      <c r="C57" s="17" t="s">
        <v>1105</v>
      </c>
      <c r="D57" s="17">
        <v>3000001</v>
      </c>
      <c r="E57" s="17" t="s">
        <v>271</v>
      </c>
      <c r="F57" s="17">
        <v>177</v>
      </c>
      <c r="G57" s="17" t="s">
        <v>1000</v>
      </c>
      <c r="H57" s="17">
        <v>1</v>
      </c>
      <c r="I57" s="17" t="s">
        <v>1144</v>
      </c>
      <c r="J57" s="17">
        <v>1</v>
      </c>
      <c r="K57" s="17" t="s">
        <v>1217</v>
      </c>
      <c r="L57" s="17">
        <v>3</v>
      </c>
      <c r="M57" s="17" t="s">
        <v>652</v>
      </c>
      <c r="N57" s="59">
        <v>1.0985640000000001</v>
      </c>
      <c r="O57" s="60">
        <v>2.0175049999999999</v>
      </c>
      <c r="P57" s="61">
        <v>7.5417999178171158E-2</v>
      </c>
      <c r="Q57" s="60">
        <v>0</v>
      </c>
      <c r="R57" s="61">
        <v>0</v>
      </c>
    </row>
    <row r="58" spans="1:18" ht="38.25" x14ac:dyDescent="0.25">
      <c r="A58" s="15"/>
      <c r="B58" s="17">
        <v>5003252</v>
      </c>
      <c r="C58" s="17" t="s">
        <v>1105</v>
      </c>
      <c r="D58" s="17">
        <v>3000001</v>
      </c>
      <c r="E58" s="17" t="s">
        <v>271</v>
      </c>
      <c r="F58" s="17">
        <v>177</v>
      </c>
      <c r="G58" s="17" t="s">
        <v>1000</v>
      </c>
      <c r="H58" s="17">
        <v>1</v>
      </c>
      <c r="I58" s="17" t="s">
        <v>248</v>
      </c>
      <c r="J58" s="17">
        <v>5</v>
      </c>
      <c r="K58" s="17" t="s">
        <v>1218</v>
      </c>
      <c r="L58" s="17">
        <v>3</v>
      </c>
      <c r="M58" s="17" t="s">
        <v>652</v>
      </c>
      <c r="N58" s="59">
        <v>0.05</v>
      </c>
      <c r="O58" s="60">
        <v>0.05</v>
      </c>
      <c r="P58" s="61">
        <v>0</v>
      </c>
      <c r="Q58" s="60">
        <v>0</v>
      </c>
      <c r="R58" s="61">
        <v>0</v>
      </c>
    </row>
    <row r="59" spans="1:18" ht="63.75" x14ac:dyDescent="0.25">
      <c r="A59" s="15"/>
      <c r="B59" s="17">
        <v>5003252</v>
      </c>
      <c r="C59" s="17" t="s">
        <v>1105</v>
      </c>
      <c r="D59" s="17">
        <v>3000001</v>
      </c>
      <c r="E59" s="17" t="s">
        <v>271</v>
      </c>
      <c r="F59" s="17">
        <v>177</v>
      </c>
      <c r="G59" s="17" t="s">
        <v>1000</v>
      </c>
      <c r="H59" s="17">
        <v>1</v>
      </c>
      <c r="I59" s="17" t="s">
        <v>249</v>
      </c>
      <c r="J59" s="17">
        <v>9</v>
      </c>
      <c r="K59" s="17" t="s">
        <v>1220</v>
      </c>
      <c r="L59" s="17">
        <v>3</v>
      </c>
      <c r="M59" s="17" t="s">
        <v>652</v>
      </c>
      <c r="N59" s="59">
        <v>0</v>
      </c>
      <c r="O59" s="60">
        <v>6.3408999999999993E-2</v>
      </c>
      <c r="P59" s="61">
        <v>2.812810055911541E-2</v>
      </c>
      <c r="Q59" s="60">
        <v>0</v>
      </c>
      <c r="R59" s="61">
        <v>0</v>
      </c>
    </row>
    <row r="60" spans="1:18" ht="38.25" x14ac:dyDescent="0.25">
      <c r="A60" s="15"/>
      <c r="B60" s="17">
        <v>5003252</v>
      </c>
      <c r="C60" s="17" t="s">
        <v>1105</v>
      </c>
      <c r="D60" s="17">
        <v>3000001</v>
      </c>
      <c r="E60" s="17" t="s">
        <v>271</v>
      </c>
      <c r="F60" s="17">
        <v>177</v>
      </c>
      <c r="G60" s="17" t="s">
        <v>1000</v>
      </c>
      <c r="H60" s="17">
        <v>1</v>
      </c>
      <c r="I60" s="17" t="s">
        <v>1146</v>
      </c>
      <c r="J60" s="17">
        <v>12</v>
      </c>
      <c r="K60" s="17" t="s">
        <v>1221</v>
      </c>
      <c r="L60" s="17">
        <v>3</v>
      </c>
      <c r="M60" s="17" t="s">
        <v>652</v>
      </c>
      <c r="N60" s="59">
        <v>6.0000000000000001E-3</v>
      </c>
      <c r="O60" s="60">
        <v>6.0000000000000001E-3</v>
      </c>
      <c r="P60" s="61">
        <v>0</v>
      </c>
      <c r="Q60" s="60">
        <v>0</v>
      </c>
      <c r="R60" s="61">
        <v>0</v>
      </c>
    </row>
    <row r="61" spans="1:18" ht="38.25" x14ac:dyDescent="0.25">
      <c r="A61" s="15"/>
      <c r="B61" s="17">
        <v>5003252</v>
      </c>
      <c r="C61" s="17" t="s">
        <v>1105</v>
      </c>
      <c r="D61" s="17">
        <v>3000001</v>
      </c>
      <c r="E61" s="17" t="s">
        <v>271</v>
      </c>
      <c r="F61" s="17">
        <v>177</v>
      </c>
      <c r="G61" s="17" t="s">
        <v>1000</v>
      </c>
      <c r="H61" s="17">
        <v>1</v>
      </c>
      <c r="I61" s="17" t="s">
        <v>1144</v>
      </c>
      <c r="J61" s="17">
        <v>13</v>
      </c>
      <c r="K61" s="17" t="s">
        <v>1222</v>
      </c>
      <c r="L61" s="17">
        <v>3</v>
      </c>
      <c r="M61" s="17" t="s">
        <v>652</v>
      </c>
      <c r="N61" s="59">
        <v>0</v>
      </c>
      <c r="O61" s="60">
        <v>1.4E-2</v>
      </c>
      <c r="P61" s="61">
        <v>0</v>
      </c>
      <c r="Q61" s="60">
        <v>0</v>
      </c>
      <c r="R61" s="61">
        <v>0</v>
      </c>
    </row>
    <row r="62" spans="1:18" ht="38.25" x14ac:dyDescent="0.25">
      <c r="A62" s="15"/>
      <c r="B62" s="17">
        <v>5003252</v>
      </c>
      <c r="C62" s="17" t="s">
        <v>1105</v>
      </c>
      <c r="D62" s="17">
        <v>3000001</v>
      </c>
      <c r="E62" s="17" t="s">
        <v>271</v>
      </c>
      <c r="F62" s="17">
        <v>177</v>
      </c>
      <c r="G62" s="17" t="s">
        <v>1000</v>
      </c>
      <c r="H62" s="17">
        <v>1</v>
      </c>
      <c r="I62" s="17" t="s">
        <v>1146</v>
      </c>
      <c r="J62" s="17">
        <v>14</v>
      </c>
      <c r="K62" s="17" t="s">
        <v>1223</v>
      </c>
      <c r="L62" s="17">
        <v>3</v>
      </c>
      <c r="M62" s="17" t="s">
        <v>652</v>
      </c>
      <c r="N62" s="59">
        <v>1.5959999999999998E-2</v>
      </c>
      <c r="O62" s="60">
        <v>1.5959999999999998E-2</v>
      </c>
      <c r="P62" s="61">
        <v>1.5960000455379486E-2</v>
      </c>
      <c r="Q62" s="60">
        <v>0</v>
      </c>
      <c r="R62" s="61">
        <v>0</v>
      </c>
    </row>
    <row r="63" spans="1:18" ht="38.25" x14ac:dyDescent="0.25">
      <c r="A63" s="15"/>
      <c r="B63" s="17">
        <v>5003252</v>
      </c>
      <c r="C63" s="17" t="s">
        <v>1105</v>
      </c>
      <c r="D63" s="17">
        <v>3000001</v>
      </c>
      <c r="E63" s="17" t="s">
        <v>271</v>
      </c>
      <c r="F63" s="17">
        <v>177</v>
      </c>
      <c r="G63" s="17" t="s">
        <v>1000</v>
      </c>
      <c r="H63" s="17">
        <v>1</v>
      </c>
      <c r="I63" s="17" t="s">
        <v>248</v>
      </c>
      <c r="J63" s="17">
        <v>18</v>
      </c>
      <c r="K63" s="17" t="s">
        <v>1224</v>
      </c>
      <c r="L63" s="17">
        <v>3</v>
      </c>
      <c r="M63" s="17" t="s">
        <v>652</v>
      </c>
      <c r="N63" s="59">
        <v>1.3238E-2</v>
      </c>
      <c r="O63" s="60">
        <v>1.3238E-2</v>
      </c>
      <c r="P63" s="61">
        <v>0</v>
      </c>
      <c r="Q63" s="60">
        <v>0</v>
      </c>
      <c r="R63" s="61">
        <v>0</v>
      </c>
    </row>
    <row r="64" spans="1:18" ht="51" x14ac:dyDescent="0.25">
      <c r="A64" s="15"/>
      <c r="B64" s="17">
        <v>5003252</v>
      </c>
      <c r="C64" s="17" t="s">
        <v>1105</v>
      </c>
      <c r="D64" s="17">
        <v>3000001</v>
      </c>
      <c r="E64" s="17" t="s">
        <v>271</v>
      </c>
      <c r="F64" s="17">
        <v>177</v>
      </c>
      <c r="G64" s="17" t="s">
        <v>1000</v>
      </c>
      <c r="H64" s="17">
        <v>1</v>
      </c>
      <c r="I64" s="17" t="s">
        <v>1144</v>
      </c>
      <c r="J64" s="17">
        <v>20</v>
      </c>
      <c r="K64" s="17" t="s">
        <v>1225</v>
      </c>
      <c r="L64" s="17">
        <v>3</v>
      </c>
      <c r="M64" s="17" t="s">
        <v>652</v>
      </c>
      <c r="N64" s="59">
        <v>2.9499999999999998E-2</v>
      </c>
      <c r="O64" s="60">
        <v>2.9499999999999998E-2</v>
      </c>
      <c r="P64" s="61">
        <v>2.9500000178813934E-2</v>
      </c>
      <c r="Q64" s="60">
        <v>0</v>
      </c>
      <c r="R64" s="61">
        <v>0</v>
      </c>
    </row>
    <row r="65" spans="1:18" ht="38.25" x14ac:dyDescent="0.25">
      <c r="A65" s="15"/>
      <c r="B65" s="17">
        <v>5003252</v>
      </c>
      <c r="C65" s="17" t="s">
        <v>1105</v>
      </c>
      <c r="D65" s="17">
        <v>3000001</v>
      </c>
      <c r="E65" s="17" t="s">
        <v>271</v>
      </c>
      <c r="F65" s="17">
        <v>177</v>
      </c>
      <c r="G65" s="17" t="s">
        <v>1000</v>
      </c>
      <c r="H65" s="17">
        <v>2</v>
      </c>
      <c r="I65" s="17" t="s">
        <v>1148</v>
      </c>
      <c r="J65" s="17">
        <v>1</v>
      </c>
      <c r="K65" s="17" t="s">
        <v>1227</v>
      </c>
      <c r="L65" s="17">
        <v>3</v>
      </c>
      <c r="M65" s="17" t="s">
        <v>652</v>
      </c>
      <c r="N65" s="59">
        <v>0.50927100000000003</v>
      </c>
      <c r="O65" s="60">
        <v>0.50927100000000003</v>
      </c>
      <c r="P65" s="61">
        <v>0</v>
      </c>
      <c r="Q65" s="60">
        <v>0</v>
      </c>
      <c r="R65" s="61">
        <v>0</v>
      </c>
    </row>
    <row r="66" spans="1:18" ht="38.25" x14ac:dyDescent="0.25">
      <c r="A66" s="15"/>
      <c r="B66" s="17">
        <v>5003252</v>
      </c>
      <c r="C66" s="17" t="s">
        <v>1105</v>
      </c>
      <c r="D66" s="17">
        <v>3000001</v>
      </c>
      <c r="E66" s="17" t="s">
        <v>271</v>
      </c>
      <c r="F66" s="17">
        <v>177</v>
      </c>
      <c r="G66" s="17" t="s">
        <v>1000</v>
      </c>
      <c r="H66" s="17">
        <v>2</v>
      </c>
      <c r="I66" s="17" t="s">
        <v>1153</v>
      </c>
      <c r="J66" s="17">
        <v>1</v>
      </c>
      <c r="K66" s="17" t="s">
        <v>1232</v>
      </c>
      <c r="L66" s="17">
        <v>3</v>
      </c>
      <c r="M66" s="17" t="s">
        <v>652</v>
      </c>
      <c r="N66" s="59">
        <v>0.326347</v>
      </c>
      <c r="O66" s="60">
        <v>1.039228</v>
      </c>
      <c r="P66" s="61">
        <v>0</v>
      </c>
      <c r="Q66" s="60">
        <v>10</v>
      </c>
      <c r="R66" s="61">
        <v>0</v>
      </c>
    </row>
    <row r="67" spans="1:18" ht="38.25" x14ac:dyDescent="0.25">
      <c r="A67" s="15"/>
      <c r="B67" s="17">
        <v>5003252</v>
      </c>
      <c r="C67" s="17" t="s">
        <v>1105</v>
      </c>
      <c r="D67" s="17">
        <v>3000001</v>
      </c>
      <c r="E67" s="17" t="s">
        <v>271</v>
      </c>
      <c r="F67" s="17">
        <v>177</v>
      </c>
      <c r="G67" s="17" t="s">
        <v>1000</v>
      </c>
      <c r="H67" s="17">
        <v>2</v>
      </c>
      <c r="I67" s="17" t="s">
        <v>1151</v>
      </c>
      <c r="J67" s="17">
        <v>1</v>
      </c>
      <c r="K67" s="17" t="s">
        <v>1230</v>
      </c>
      <c r="L67" s="17">
        <v>3</v>
      </c>
      <c r="M67" s="17" t="s">
        <v>652</v>
      </c>
      <c r="N67" s="59">
        <v>3.5402999999999997E-2</v>
      </c>
      <c r="O67" s="60">
        <v>3.5402999999999997E-2</v>
      </c>
      <c r="P67" s="61">
        <v>0</v>
      </c>
      <c r="Q67" s="60">
        <v>0</v>
      </c>
      <c r="R67" s="61">
        <v>0</v>
      </c>
    </row>
    <row r="68" spans="1:18" ht="51" x14ac:dyDescent="0.25">
      <c r="A68" s="15"/>
      <c r="B68" s="17">
        <v>5003252</v>
      </c>
      <c r="C68" s="17" t="s">
        <v>1105</v>
      </c>
      <c r="D68" s="17">
        <v>3000001</v>
      </c>
      <c r="E68" s="17" t="s">
        <v>271</v>
      </c>
      <c r="F68" s="17">
        <v>177</v>
      </c>
      <c r="G68" s="17" t="s">
        <v>1000</v>
      </c>
      <c r="H68" s="17">
        <v>2</v>
      </c>
      <c r="I68" s="17" t="s">
        <v>1147</v>
      </c>
      <c r="J68" s="17">
        <v>1</v>
      </c>
      <c r="K68" s="17" t="s">
        <v>1226</v>
      </c>
      <c r="L68" s="17">
        <v>3</v>
      </c>
      <c r="M68" s="17" t="s">
        <v>652</v>
      </c>
      <c r="N68" s="59">
        <v>0</v>
      </c>
      <c r="O68" s="60">
        <v>0.10000300000000001</v>
      </c>
      <c r="P68" s="61">
        <v>5.0000041723251343E-2</v>
      </c>
      <c r="Q68" s="60">
        <v>0</v>
      </c>
      <c r="R68" s="61">
        <v>0</v>
      </c>
    </row>
    <row r="69" spans="1:18" ht="38.25" x14ac:dyDescent="0.25">
      <c r="A69" s="15"/>
      <c r="B69" s="17">
        <v>5003252</v>
      </c>
      <c r="C69" s="17" t="s">
        <v>1105</v>
      </c>
      <c r="D69" s="17">
        <v>3000001</v>
      </c>
      <c r="E69" s="17" t="s">
        <v>271</v>
      </c>
      <c r="F69" s="17">
        <v>177</v>
      </c>
      <c r="G69" s="17" t="s">
        <v>1000</v>
      </c>
      <c r="H69" s="17">
        <v>2</v>
      </c>
      <c r="I69" s="17" t="s">
        <v>1149</v>
      </c>
      <c r="J69" s="17">
        <v>1</v>
      </c>
      <c r="K69" s="17" t="s">
        <v>1228</v>
      </c>
      <c r="L69" s="17">
        <v>3</v>
      </c>
      <c r="M69" s="17" t="s">
        <v>652</v>
      </c>
      <c r="N69" s="59">
        <v>0.69391000000000003</v>
      </c>
      <c r="O69" s="60">
        <v>0</v>
      </c>
      <c r="P69" s="61">
        <v>0</v>
      </c>
      <c r="Q69" s="60">
        <v>0</v>
      </c>
      <c r="R69" s="61">
        <v>0</v>
      </c>
    </row>
    <row r="70" spans="1:18" ht="38.25" x14ac:dyDescent="0.25">
      <c r="A70" s="15"/>
      <c r="B70" s="17">
        <v>5003252</v>
      </c>
      <c r="C70" s="17" t="s">
        <v>1105</v>
      </c>
      <c r="D70" s="17">
        <v>3000001</v>
      </c>
      <c r="E70" s="17" t="s">
        <v>271</v>
      </c>
      <c r="F70" s="17">
        <v>177</v>
      </c>
      <c r="G70" s="17" t="s">
        <v>1000</v>
      </c>
      <c r="H70" s="17">
        <v>2</v>
      </c>
      <c r="I70" s="17" t="s">
        <v>1150</v>
      </c>
      <c r="J70" s="17">
        <v>1</v>
      </c>
      <c r="K70" s="17" t="s">
        <v>1229</v>
      </c>
      <c r="L70" s="17">
        <v>3</v>
      </c>
      <c r="M70" s="17" t="s">
        <v>652</v>
      </c>
      <c r="N70" s="59">
        <v>7.1999999999999995E-2</v>
      </c>
      <c r="O70" s="60">
        <v>7.1999999999999995E-2</v>
      </c>
      <c r="P70" s="61">
        <v>0</v>
      </c>
      <c r="Q70" s="60">
        <v>0</v>
      </c>
      <c r="R70" s="61">
        <v>0</v>
      </c>
    </row>
    <row r="71" spans="1:18" ht="38.25" x14ac:dyDescent="0.25">
      <c r="A71" s="15"/>
      <c r="B71" s="17">
        <v>5003252</v>
      </c>
      <c r="C71" s="17" t="s">
        <v>1105</v>
      </c>
      <c r="D71" s="17">
        <v>3000001</v>
      </c>
      <c r="E71" s="17" t="s">
        <v>271</v>
      </c>
      <c r="F71" s="17">
        <v>177</v>
      </c>
      <c r="G71" s="17" t="s">
        <v>1000</v>
      </c>
      <c r="H71" s="17">
        <v>2</v>
      </c>
      <c r="I71" s="17" t="s">
        <v>1153</v>
      </c>
      <c r="J71" s="17">
        <v>2</v>
      </c>
      <c r="K71" s="17" t="s">
        <v>1233</v>
      </c>
      <c r="L71" s="17">
        <v>3</v>
      </c>
      <c r="M71" s="17" t="s">
        <v>652</v>
      </c>
      <c r="N71" s="59">
        <v>8.2317000000000001E-2</v>
      </c>
      <c r="O71" s="60">
        <v>8.2317000000000001E-2</v>
      </c>
      <c r="P71" s="61">
        <v>1.8292639404535294E-2</v>
      </c>
      <c r="Q71" s="60">
        <v>0</v>
      </c>
      <c r="R71" s="61">
        <v>0</v>
      </c>
    </row>
    <row r="72" spans="1:18" ht="51" x14ac:dyDescent="0.25">
      <c r="A72" s="15"/>
      <c r="B72" s="17">
        <v>5003252</v>
      </c>
      <c r="C72" s="17" t="s">
        <v>1105</v>
      </c>
      <c r="D72" s="17">
        <v>3000001</v>
      </c>
      <c r="E72" s="17" t="s">
        <v>271</v>
      </c>
      <c r="F72" s="17">
        <v>177</v>
      </c>
      <c r="G72" s="17" t="s">
        <v>1000</v>
      </c>
      <c r="H72" s="17">
        <v>2</v>
      </c>
      <c r="I72" s="17" t="s">
        <v>1154</v>
      </c>
      <c r="J72" s="17">
        <v>3</v>
      </c>
      <c r="K72" s="17" t="s">
        <v>1235</v>
      </c>
      <c r="L72" s="17">
        <v>3</v>
      </c>
      <c r="M72" s="17" t="s">
        <v>652</v>
      </c>
      <c r="N72" s="59">
        <v>6.6000000000000003E-2</v>
      </c>
      <c r="O72" s="60">
        <v>6.6000000000000003E-2</v>
      </c>
      <c r="P72" s="61">
        <v>0</v>
      </c>
      <c r="Q72" s="60">
        <v>0</v>
      </c>
      <c r="R72" s="61">
        <v>0</v>
      </c>
    </row>
    <row r="73" spans="1:18" ht="38.25" x14ac:dyDescent="0.25">
      <c r="A73" s="15"/>
      <c r="B73" s="17">
        <v>5003252</v>
      </c>
      <c r="C73" s="17" t="s">
        <v>1105</v>
      </c>
      <c r="D73" s="17">
        <v>3000001</v>
      </c>
      <c r="E73" s="17" t="s">
        <v>271</v>
      </c>
      <c r="F73" s="17">
        <v>177</v>
      </c>
      <c r="G73" s="17" t="s">
        <v>1000</v>
      </c>
      <c r="H73" s="17">
        <v>2</v>
      </c>
      <c r="I73" s="17" t="s">
        <v>1149</v>
      </c>
      <c r="J73" s="17">
        <v>3</v>
      </c>
      <c r="K73" s="17" t="s">
        <v>1234</v>
      </c>
      <c r="L73" s="17">
        <v>3</v>
      </c>
      <c r="M73" s="17" t="s">
        <v>652</v>
      </c>
      <c r="N73" s="59">
        <v>1.5408E-2</v>
      </c>
      <c r="O73" s="60">
        <v>1.5408E-2</v>
      </c>
      <c r="P73" s="61">
        <v>0</v>
      </c>
      <c r="Q73" s="60">
        <v>0</v>
      </c>
      <c r="R73" s="61">
        <v>0</v>
      </c>
    </row>
    <row r="74" spans="1:18" ht="51" x14ac:dyDescent="0.25">
      <c r="A74" s="15"/>
      <c r="B74" s="17">
        <v>5003252</v>
      </c>
      <c r="C74" s="17" t="s">
        <v>1105</v>
      </c>
      <c r="D74" s="17">
        <v>3000001</v>
      </c>
      <c r="E74" s="17" t="s">
        <v>271</v>
      </c>
      <c r="F74" s="17">
        <v>177</v>
      </c>
      <c r="G74" s="17" t="s">
        <v>1000</v>
      </c>
      <c r="H74" s="17">
        <v>2</v>
      </c>
      <c r="I74" s="17" t="s">
        <v>1155</v>
      </c>
      <c r="J74" s="17">
        <v>3</v>
      </c>
      <c r="K74" s="17" t="s">
        <v>1236</v>
      </c>
      <c r="L74" s="17">
        <v>3</v>
      </c>
      <c r="M74" s="17" t="s">
        <v>652</v>
      </c>
      <c r="N74" s="59">
        <v>1.44E-2</v>
      </c>
      <c r="O74" s="60">
        <v>1.44E-2</v>
      </c>
      <c r="P74" s="61">
        <v>1.4399999752640724E-2</v>
      </c>
      <c r="Q74" s="60">
        <v>0</v>
      </c>
      <c r="R74" s="61">
        <v>0</v>
      </c>
    </row>
    <row r="75" spans="1:18" ht="51" x14ac:dyDescent="0.25">
      <c r="A75" s="15"/>
      <c r="B75" s="17">
        <v>5003252</v>
      </c>
      <c r="C75" s="17" t="s">
        <v>1105</v>
      </c>
      <c r="D75" s="17">
        <v>3000001</v>
      </c>
      <c r="E75" s="17" t="s">
        <v>271</v>
      </c>
      <c r="F75" s="17">
        <v>177</v>
      </c>
      <c r="G75" s="17" t="s">
        <v>1000</v>
      </c>
      <c r="H75" s="17">
        <v>2</v>
      </c>
      <c r="I75" s="17" t="s">
        <v>1156</v>
      </c>
      <c r="J75" s="17">
        <v>4</v>
      </c>
      <c r="K75" s="17" t="s">
        <v>1238</v>
      </c>
      <c r="L75" s="17">
        <v>3</v>
      </c>
      <c r="M75" s="17" t="s">
        <v>652</v>
      </c>
      <c r="N75" s="59">
        <v>0</v>
      </c>
      <c r="O75" s="60">
        <v>1.6104E-2</v>
      </c>
      <c r="P75" s="61">
        <v>8.0519998446106911E-3</v>
      </c>
      <c r="Q75" s="60">
        <v>0</v>
      </c>
      <c r="R75" s="61">
        <v>0</v>
      </c>
    </row>
    <row r="76" spans="1:18" ht="38.25" x14ac:dyDescent="0.25">
      <c r="A76" s="15"/>
      <c r="B76" s="17">
        <v>5003252</v>
      </c>
      <c r="C76" s="17" t="s">
        <v>1105</v>
      </c>
      <c r="D76" s="17">
        <v>3000001</v>
      </c>
      <c r="E76" s="17" t="s">
        <v>271</v>
      </c>
      <c r="F76" s="17">
        <v>177</v>
      </c>
      <c r="G76" s="17" t="s">
        <v>1000</v>
      </c>
      <c r="H76" s="17">
        <v>2</v>
      </c>
      <c r="I76" s="17" t="s">
        <v>1154</v>
      </c>
      <c r="J76" s="17">
        <v>4</v>
      </c>
      <c r="K76" s="17" t="s">
        <v>1237</v>
      </c>
      <c r="L76" s="17">
        <v>3</v>
      </c>
      <c r="M76" s="17" t="s">
        <v>652</v>
      </c>
      <c r="N76" s="59">
        <v>3.5999999999999997E-2</v>
      </c>
      <c r="O76" s="60">
        <v>3.5999999999999997E-2</v>
      </c>
      <c r="P76" s="61">
        <v>0</v>
      </c>
      <c r="Q76" s="60">
        <v>0</v>
      </c>
      <c r="R76" s="61">
        <v>0</v>
      </c>
    </row>
    <row r="77" spans="1:18" ht="38.25" x14ac:dyDescent="0.25">
      <c r="A77" s="15"/>
      <c r="B77" s="17">
        <v>5003252</v>
      </c>
      <c r="C77" s="17" t="s">
        <v>1105</v>
      </c>
      <c r="D77" s="17">
        <v>3000001</v>
      </c>
      <c r="E77" s="17" t="s">
        <v>271</v>
      </c>
      <c r="F77" s="17">
        <v>177</v>
      </c>
      <c r="G77" s="17" t="s">
        <v>1000</v>
      </c>
      <c r="H77" s="17">
        <v>2</v>
      </c>
      <c r="I77" s="17" t="s">
        <v>1155</v>
      </c>
      <c r="J77" s="17">
        <v>5</v>
      </c>
      <c r="K77" s="17" t="s">
        <v>1239</v>
      </c>
      <c r="L77" s="17">
        <v>3</v>
      </c>
      <c r="M77" s="17" t="s">
        <v>652</v>
      </c>
      <c r="N77" s="59">
        <v>0</v>
      </c>
      <c r="O77" s="60">
        <v>1.44E-2</v>
      </c>
      <c r="P77" s="61">
        <v>6.0000000521540642E-3</v>
      </c>
      <c r="Q77" s="60">
        <v>0</v>
      </c>
      <c r="R77" s="61">
        <v>0</v>
      </c>
    </row>
    <row r="78" spans="1:18" ht="38.25" x14ac:dyDescent="0.25">
      <c r="A78" s="15"/>
      <c r="B78" s="17">
        <v>5003252</v>
      </c>
      <c r="C78" s="17" t="s">
        <v>1105</v>
      </c>
      <c r="D78" s="17">
        <v>3000001</v>
      </c>
      <c r="E78" s="17" t="s">
        <v>271</v>
      </c>
      <c r="F78" s="17">
        <v>177</v>
      </c>
      <c r="G78" s="17" t="s">
        <v>1000</v>
      </c>
      <c r="H78" s="17">
        <v>2</v>
      </c>
      <c r="I78" s="17" t="s">
        <v>1156</v>
      </c>
      <c r="J78" s="17">
        <v>6</v>
      </c>
      <c r="K78" s="17" t="s">
        <v>1240</v>
      </c>
      <c r="L78" s="17">
        <v>3</v>
      </c>
      <c r="M78" s="17" t="s">
        <v>652</v>
      </c>
      <c r="N78" s="59">
        <v>0</v>
      </c>
      <c r="O78" s="60">
        <v>1.4855E-2</v>
      </c>
      <c r="P78" s="61">
        <v>7.4273999780416489E-3</v>
      </c>
      <c r="Q78" s="60">
        <v>0</v>
      </c>
      <c r="R78" s="61">
        <v>0</v>
      </c>
    </row>
    <row r="79" spans="1:18" ht="51" x14ac:dyDescent="0.25">
      <c r="A79" s="15"/>
      <c r="B79" s="17">
        <v>5003252</v>
      </c>
      <c r="C79" s="17" t="s">
        <v>1105</v>
      </c>
      <c r="D79" s="17">
        <v>3000001</v>
      </c>
      <c r="E79" s="17" t="s">
        <v>271</v>
      </c>
      <c r="F79" s="17">
        <v>177</v>
      </c>
      <c r="G79" s="17" t="s">
        <v>1000</v>
      </c>
      <c r="H79" s="17">
        <v>2</v>
      </c>
      <c r="I79" s="17" t="s">
        <v>1149</v>
      </c>
      <c r="J79" s="17">
        <v>7</v>
      </c>
      <c r="K79" s="17" t="s">
        <v>1241</v>
      </c>
      <c r="L79" s="17">
        <v>3</v>
      </c>
      <c r="M79" s="17" t="s">
        <v>652</v>
      </c>
      <c r="N79" s="59">
        <v>1.3662000000000001E-2</v>
      </c>
      <c r="O79" s="60">
        <v>1.3662000000000001E-2</v>
      </c>
      <c r="P79" s="61">
        <v>0</v>
      </c>
      <c r="Q79" s="60">
        <v>0</v>
      </c>
      <c r="R79" s="61">
        <v>0</v>
      </c>
    </row>
    <row r="80" spans="1:18" ht="38.25" x14ac:dyDescent="0.25">
      <c r="A80" s="15"/>
      <c r="B80" s="17">
        <v>5003252</v>
      </c>
      <c r="C80" s="17" t="s">
        <v>1105</v>
      </c>
      <c r="D80" s="17">
        <v>3000001</v>
      </c>
      <c r="E80" s="17" t="s">
        <v>271</v>
      </c>
      <c r="F80" s="17">
        <v>177</v>
      </c>
      <c r="G80" s="17" t="s">
        <v>1000</v>
      </c>
      <c r="H80" s="17">
        <v>2</v>
      </c>
      <c r="I80" s="17" t="s">
        <v>1149</v>
      </c>
      <c r="J80" s="17">
        <v>8</v>
      </c>
      <c r="K80" s="17" t="s">
        <v>1242</v>
      </c>
      <c r="L80" s="17">
        <v>3</v>
      </c>
      <c r="M80" s="17" t="s">
        <v>652</v>
      </c>
      <c r="N80" s="59">
        <v>2.4198000000000001E-2</v>
      </c>
      <c r="O80" s="60">
        <v>2.4198000000000001E-2</v>
      </c>
      <c r="P80" s="61">
        <v>0</v>
      </c>
      <c r="Q80" s="60">
        <v>0</v>
      </c>
      <c r="R80" s="61">
        <v>0</v>
      </c>
    </row>
    <row r="81" spans="1:18" ht="51" x14ac:dyDescent="0.25">
      <c r="A81" s="15"/>
      <c r="B81" s="17">
        <v>5003252</v>
      </c>
      <c r="C81" s="17" t="s">
        <v>1105</v>
      </c>
      <c r="D81" s="17">
        <v>3000001</v>
      </c>
      <c r="E81" s="17" t="s">
        <v>271</v>
      </c>
      <c r="F81" s="17">
        <v>177</v>
      </c>
      <c r="G81" s="17" t="s">
        <v>1000</v>
      </c>
      <c r="H81" s="17">
        <v>2</v>
      </c>
      <c r="I81" s="17" t="s">
        <v>1155</v>
      </c>
      <c r="J81" s="17">
        <v>9</v>
      </c>
      <c r="K81" s="17" t="s">
        <v>1243</v>
      </c>
      <c r="L81" s="17">
        <v>3</v>
      </c>
      <c r="M81" s="17" t="s">
        <v>652</v>
      </c>
      <c r="N81" s="59">
        <v>0</v>
      </c>
      <c r="O81" s="60">
        <v>1.44E-2</v>
      </c>
      <c r="P81" s="61">
        <v>6.0000000521540642E-3</v>
      </c>
      <c r="Q81" s="60">
        <v>0</v>
      </c>
      <c r="R81" s="61">
        <v>0</v>
      </c>
    </row>
    <row r="82" spans="1:18" ht="63.75" x14ac:dyDescent="0.25">
      <c r="A82" s="15"/>
      <c r="B82" s="17">
        <v>5003252</v>
      </c>
      <c r="C82" s="17" t="s">
        <v>1105</v>
      </c>
      <c r="D82" s="17">
        <v>3000001</v>
      </c>
      <c r="E82" s="17" t="s">
        <v>271</v>
      </c>
      <c r="F82" s="17">
        <v>177</v>
      </c>
      <c r="G82" s="17" t="s">
        <v>1000</v>
      </c>
      <c r="H82" s="17">
        <v>2</v>
      </c>
      <c r="I82" s="17" t="s">
        <v>1157</v>
      </c>
      <c r="J82" s="17">
        <v>19</v>
      </c>
      <c r="K82" s="17" t="s">
        <v>1244</v>
      </c>
      <c r="L82" s="17">
        <v>3</v>
      </c>
      <c r="M82" s="17" t="s">
        <v>652</v>
      </c>
      <c r="N82" s="59">
        <v>2.647E-2</v>
      </c>
      <c r="O82" s="60">
        <v>0</v>
      </c>
      <c r="P82" s="61">
        <v>0</v>
      </c>
      <c r="Q82" s="60">
        <v>0</v>
      </c>
      <c r="R82" s="61">
        <v>0</v>
      </c>
    </row>
    <row r="83" spans="1:18" ht="63.75" x14ac:dyDescent="0.25">
      <c r="A83" s="15"/>
      <c r="B83" s="17">
        <v>5003252</v>
      </c>
      <c r="C83" s="17" t="s">
        <v>1105</v>
      </c>
      <c r="D83" s="17">
        <v>3000001</v>
      </c>
      <c r="E83" s="17" t="s">
        <v>271</v>
      </c>
      <c r="F83" s="17">
        <v>177</v>
      </c>
      <c r="G83" s="17" t="s">
        <v>1000</v>
      </c>
      <c r="H83" s="17">
        <v>3</v>
      </c>
      <c r="I83" s="17" t="s">
        <v>1158</v>
      </c>
      <c r="J83" s="17">
        <v>1</v>
      </c>
      <c r="K83" s="17" t="s">
        <v>1245</v>
      </c>
      <c r="L83" s="17">
        <v>3</v>
      </c>
      <c r="M83" s="17" t="s">
        <v>652</v>
      </c>
      <c r="N83" s="59">
        <v>9.6000000000000002E-2</v>
      </c>
      <c r="O83" s="60">
        <v>0</v>
      </c>
      <c r="P83" s="61">
        <v>0</v>
      </c>
      <c r="Q83" s="60">
        <v>0</v>
      </c>
      <c r="R83" s="61">
        <v>0</v>
      </c>
    </row>
    <row r="84" spans="1:18" ht="63.75" x14ac:dyDescent="0.25">
      <c r="A84" s="15"/>
      <c r="B84" s="17">
        <v>5003252</v>
      </c>
      <c r="C84" s="17" t="s">
        <v>1105</v>
      </c>
      <c r="D84" s="17">
        <v>3000001</v>
      </c>
      <c r="E84" s="17" t="s">
        <v>271</v>
      </c>
      <c r="F84" s="17">
        <v>177</v>
      </c>
      <c r="G84" s="17" t="s">
        <v>1000</v>
      </c>
      <c r="H84" s="17">
        <v>3</v>
      </c>
      <c r="I84" s="17" t="s">
        <v>1159</v>
      </c>
      <c r="J84" s="17">
        <v>2</v>
      </c>
      <c r="K84" s="17" t="s">
        <v>1246</v>
      </c>
      <c r="L84" s="17">
        <v>3</v>
      </c>
      <c r="M84" s="17" t="s">
        <v>652</v>
      </c>
      <c r="N84" s="59">
        <v>2.1433000000000001E-2</v>
      </c>
      <c r="O84" s="60">
        <v>2.1433000000000001E-2</v>
      </c>
      <c r="P84" s="61">
        <v>0</v>
      </c>
      <c r="Q84" s="60">
        <v>0</v>
      </c>
      <c r="R84" s="61">
        <v>0</v>
      </c>
    </row>
    <row r="85" spans="1:18" ht="63.75" x14ac:dyDescent="0.25">
      <c r="A85" s="15"/>
      <c r="B85" s="17">
        <v>5003252</v>
      </c>
      <c r="C85" s="17" t="s">
        <v>1105</v>
      </c>
      <c r="D85" s="17">
        <v>3000001</v>
      </c>
      <c r="E85" s="17" t="s">
        <v>271</v>
      </c>
      <c r="F85" s="17">
        <v>177</v>
      </c>
      <c r="G85" s="17" t="s">
        <v>1000</v>
      </c>
      <c r="H85" s="17">
        <v>3</v>
      </c>
      <c r="I85" s="17" t="s">
        <v>1159</v>
      </c>
      <c r="J85" s="17">
        <v>3</v>
      </c>
      <c r="K85" s="17" t="s">
        <v>1248</v>
      </c>
      <c r="L85" s="17">
        <v>3</v>
      </c>
      <c r="M85" s="17" t="s">
        <v>652</v>
      </c>
      <c r="N85" s="59">
        <v>7.7549999999999994E-2</v>
      </c>
      <c r="O85" s="60">
        <v>5.3748999999999998E-2</v>
      </c>
      <c r="P85" s="61">
        <v>1.6188239678740501E-2</v>
      </c>
      <c r="Q85" s="60">
        <v>0</v>
      </c>
      <c r="R85" s="61">
        <v>0</v>
      </c>
    </row>
    <row r="86" spans="1:18" ht="51" x14ac:dyDescent="0.25">
      <c r="A86" s="15"/>
      <c r="B86" s="17">
        <v>5003252</v>
      </c>
      <c r="C86" s="17" t="s">
        <v>1105</v>
      </c>
      <c r="D86" s="17">
        <v>3000001</v>
      </c>
      <c r="E86" s="17" t="s">
        <v>271</v>
      </c>
      <c r="F86" s="17">
        <v>177</v>
      </c>
      <c r="G86" s="17" t="s">
        <v>1000</v>
      </c>
      <c r="H86" s="17">
        <v>3</v>
      </c>
      <c r="I86" s="17" t="s">
        <v>1160</v>
      </c>
      <c r="J86" s="17">
        <v>3</v>
      </c>
      <c r="K86" s="17" t="s">
        <v>1247</v>
      </c>
      <c r="L86" s="17">
        <v>3</v>
      </c>
      <c r="M86" s="17" t="s">
        <v>652</v>
      </c>
      <c r="N86" s="59">
        <v>1.2703000000000001E-2</v>
      </c>
      <c r="O86" s="60">
        <v>0</v>
      </c>
      <c r="P86" s="61">
        <v>0</v>
      </c>
      <c r="Q86" s="60">
        <v>0</v>
      </c>
      <c r="R86" s="61">
        <v>0</v>
      </c>
    </row>
    <row r="87" spans="1:18" ht="51" x14ac:dyDescent="0.25">
      <c r="A87" s="15"/>
      <c r="B87" s="17">
        <v>5003252</v>
      </c>
      <c r="C87" s="17" t="s">
        <v>1105</v>
      </c>
      <c r="D87" s="17">
        <v>3000001</v>
      </c>
      <c r="E87" s="17" t="s">
        <v>271</v>
      </c>
      <c r="F87" s="17">
        <v>177</v>
      </c>
      <c r="G87" s="17" t="s">
        <v>1000</v>
      </c>
      <c r="H87" s="17">
        <v>3</v>
      </c>
      <c r="I87" s="17" t="s">
        <v>1160</v>
      </c>
      <c r="J87" s="17">
        <v>4</v>
      </c>
      <c r="K87" s="17" t="s">
        <v>1250</v>
      </c>
      <c r="L87" s="17">
        <v>3</v>
      </c>
      <c r="M87" s="17" t="s">
        <v>652</v>
      </c>
      <c r="N87" s="59">
        <v>2.2113000000000001E-2</v>
      </c>
      <c r="O87" s="60">
        <v>2.2113000000000001E-2</v>
      </c>
      <c r="P87" s="61">
        <v>0</v>
      </c>
      <c r="Q87" s="60">
        <v>0</v>
      </c>
      <c r="R87" s="61">
        <v>0</v>
      </c>
    </row>
    <row r="88" spans="1:18" ht="38.25" x14ac:dyDescent="0.25">
      <c r="A88" s="15"/>
      <c r="B88" s="17">
        <v>5003252</v>
      </c>
      <c r="C88" s="17" t="s">
        <v>1105</v>
      </c>
      <c r="D88" s="17">
        <v>3000001</v>
      </c>
      <c r="E88" s="17" t="s">
        <v>271</v>
      </c>
      <c r="F88" s="17">
        <v>177</v>
      </c>
      <c r="G88" s="17" t="s">
        <v>1000</v>
      </c>
      <c r="H88" s="17">
        <v>3</v>
      </c>
      <c r="I88" s="17" t="s">
        <v>1159</v>
      </c>
      <c r="J88" s="17">
        <v>4</v>
      </c>
      <c r="K88" s="17" t="s">
        <v>1249</v>
      </c>
      <c r="L88" s="17">
        <v>3</v>
      </c>
      <c r="M88" s="17" t="s">
        <v>652</v>
      </c>
      <c r="N88" s="59">
        <v>5.4283999999999999E-2</v>
      </c>
      <c r="O88" s="60">
        <v>5.4283999999999999E-2</v>
      </c>
      <c r="P88" s="61">
        <v>0</v>
      </c>
      <c r="Q88" s="60">
        <v>0</v>
      </c>
      <c r="R88" s="61">
        <v>0</v>
      </c>
    </row>
    <row r="89" spans="1:18" ht="38.25" x14ac:dyDescent="0.25">
      <c r="A89" s="15"/>
      <c r="B89" s="17">
        <v>5003252</v>
      </c>
      <c r="C89" s="17" t="s">
        <v>1105</v>
      </c>
      <c r="D89" s="17">
        <v>3000001</v>
      </c>
      <c r="E89" s="17" t="s">
        <v>271</v>
      </c>
      <c r="F89" s="17">
        <v>177</v>
      </c>
      <c r="G89" s="17" t="s">
        <v>1000</v>
      </c>
      <c r="H89" s="17">
        <v>3</v>
      </c>
      <c r="I89" s="17" t="s">
        <v>1159</v>
      </c>
      <c r="J89" s="17">
        <v>5</v>
      </c>
      <c r="K89" s="17" t="s">
        <v>1251</v>
      </c>
      <c r="L89" s="17">
        <v>3</v>
      </c>
      <c r="M89" s="17" t="s">
        <v>652</v>
      </c>
      <c r="N89" s="59">
        <v>2.8049999999999999E-2</v>
      </c>
      <c r="O89" s="60">
        <v>2.9722999999999999E-2</v>
      </c>
      <c r="P89" s="61">
        <v>0</v>
      </c>
      <c r="Q89" s="60">
        <v>0</v>
      </c>
      <c r="R89" s="61">
        <v>0</v>
      </c>
    </row>
    <row r="90" spans="1:18" ht="38.25" x14ac:dyDescent="0.25">
      <c r="A90" s="15"/>
      <c r="B90" s="17">
        <v>5003252</v>
      </c>
      <c r="C90" s="17" t="s">
        <v>1105</v>
      </c>
      <c r="D90" s="17">
        <v>3000001</v>
      </c>
      <c r="E90" s="17" t="s">
        <v>271</v>
      </c>
      <c r="F90" s="17">
        <v>177</v>
      </c>
      <c r="G90" s="17" t="s">
        <v>1000</v>
      </c>
      <c r="H90" s="17">
        <v>3</v>
      </c>
      <c r="I90" s="17" t="s">
        <v>1159</v>
      </c>
      <c r="J90" s="17">
        <v>7</v>
      </c>
      <c r="K90" s="17" t="s">
        <v>1252</v>
      </c>
      <c r="L90" s="17">
        <v>3</v>
      </c>
      <c r="M90" s="17" t="s">
        <v>652</v>
      </c>
      <c r="N90" s="59">
        <v>0.107115</v>
      </c>
      <c r="O90" s="60">
        <v>0.107115</v>
      </c>
      <c r="P90" s="61">
        <v>0</v>
      </c>
      <c r="Q90" s="60">
        <v>0</v>
      </c>
      <c r="R90" s="61">
        <v>0</v>
      </c>
    </row>
    <row r="91" spans="1:18" ht="51" x14ac:dyDescent="0.25">
      <c r="A91" s="15"/>
      <c r="B91" s="17">
        <v>5003252</v>
      </c>
      <c r="C91" s="17" t="s">
        <v>1105</v>
      </c>
      <c r="D91" s="17">
        <v>3000001</v>
      </c>
      <c r="E91" s="17" t="s">
        <v>271</v>
      </c>
      <c r="F91" s="17">
        <v>177</v>
      </c>
      <c r="G91" s="17" t="s">
        <v>1000</v>
      </c>
      <c r="H91" s="17">
        <v>3</v>
      </c>
      <c r="I91" s="17" t="s">
        <v>1160</v>
      </c>
      <c r="J91" s="17">
        <v>9</v>
      </c>
      <c r="K91" s="17" t="s">
        <v>1253</v>
      </c>
      <c r="L91" s="17">
        <v>3</v>
      </c>
      <c r="M91" s="17" t="s">
        <v>652</v>
      </c>
      <c r="N91" s="59">
        <v>1.2999999999999999E-2</v>
      </c>
      <c r="O91" s="60">
        <v>0</v>
      </c>
      <c r="P91" s="61">
        <v>0</v>
      </c>
      <c r="Q91" s="60">
        <v>0</v>
      </c>
      <c r="R91" s="61">
        <v>0</v>
      </c>
    </row>
    <row r="92" spans="1:18" ht="38.25" x14ac:dyDescent="0.25">
      <c r="A92" s="15"/>
      <c r="B92" s="17">
        <v>5003252</v>
      </c>
      <c r="C92" s="17" t="s">
        <v>1105</v>
      </c>
      <c r="D92" s="17">
        <v>3000001</v>
      </c>
      <c r="E92" s="17" t="s">
        <v>271</v>
      </c>
      <c r="F92" s="17">
        <v>177</v>
      </c>
      <c r="G92" s="17" t="s">
        <v>1000</v>
      </c>
      <c r="H92" s="17">
        <v>3</v>
      </c>
      <c r="I92" s="17" t="s">
        <v>1161</v>
      </c>
      <c r="J92" s="17">
        <v>10</v>
      </c>
      <c r="K92" s="17" t="s">
        <v>1254</v>
      </c>
      <c r="L92" s="17">
        <v>3</v>
      </c>
      <c r="M92" s="17" t="s">
        <v>652</v>
      </c>
      <c r="N92" s="59">
        <v>4.7400000000000003E-3</v>
      </c>
      <c r="O92" s="60">
        <v>0</v>
      </c>
      <c r="P92" s="61">
        <v>0</v>
      </c>
      <c r="Q92" s="60">
        <v>0</v>
      </c>
      <c r="R92" s="61">
        <v>0</v>
      </c>
    </row>
    <row r="93" spans="1:18" ht="38.25" x14ac:dyDescent="0.25">
      <c r="A93" s="15"/>
      <c r="B93" s="17">
        <v>5003252</v>
      </c>
      <c r="C93" s="17" t="s">
        <v>1105</v>
      </c>
      <c r="D93" s="17">
        <v>3000001</v>
      </c>
      <c r="E93" s="17" t="s">
        <v>271</v>
      </c>
      <c r="F93" s="17">
        <v>177</v>
      </c>
      <c r="G93" s="17" t="s">
        <v>1000</v>
      </c>
      <c r="H93" s="17">
        <v>4</v>
      </c>
      <c r="I93" s="17" t="s">
        <v>1163</v>
      </c>
      <c r="J93" s="17">
        <v>1</v>
      </c>
      <c r="K93" s="17" t="s">
        <v>1256</v>
      </c>
      <c r="L93" s="17">
        <v>3</v>
      </c>
      <c r="M93" s="17" t="s">
        <v>652</v>
      </c>
      <c r="N93" s="59">
        <v>0.55750699999999997</v>
      </c>
      <c r="O93" s="60">
        <v>0.55750699999999997</v>
      </c>
      <c r="P93" s="61">
        <v>0</v>
      </c>
      <c r="Q93" s="60">
        <v>0</v>
      </c>
      <c r="R93" s="61">
        <v>0</v>
      </c>
    </row>
    <row r="94" spans="1:18" ht="38.25" x14ac:dyDescent="0.25">
      <c r="A94" s="15"/>
      <c r="B94" s="17">
        <v>5003252</v>
      </c>
      <c r="C94" s="17" t="s">
        <v>1105</v>
      </c>
      <c r="D94" s="17">
        <v>3000001</v>
      </c>
      <c r="E94" s="17" t="s">
        <v>271</v>
      </c>
      <c r="F94" s="17">
        <v>177</v>
      </c>
      <c r="G94" s="17" t="s">
        <v>1000</v>
      </c>
      <c r="H94" s="17">
        <v>4</v>
      </c>
      <c r="I94" s="17" t="s">
        <v>1162</v>
      </c>
      <c r="J94" s="17">
        <v>1</v>
      </c>
      <c r="K94" s="17" t="s">
        <v>1255</v>
      </c>
      <c r="L94" s="17">
        <v>3</v>
      </c>
      <c r="M94" s="17" t="s">
        <v>652</v>
      </c>
      <c r="N94" s="59">
        <v>0</v>
      </c>
      <c r="O94" s="60">
        <v>0.16137099999999999</v>
      </c>
      <c r="P94" s="61">
        <v>0</v>
      </c>
      <c r="Q94" s="60">
        <v>0</v>
      </c>
      <c r="R94" s="61">
        <v>0</v>
      </c>
    </row>
    <row r="95" spans="1:18" ht="63.75" x14ac:dyDescent="0.25">
      <c r="A95" s="15"/>
      <c r="B95" s="17">
        <v>5003252</v>
      </c>
      <c r="C95" s="17" t="s">
        <v>1105</v>
      </c>
      <c r="D95" s="17">
        <v>3000001</v>
      </c>
      <c r="E95" s="17" t="s">
        <v>271</v>
      </c>
      <c r="F95" s="17">
        <v>177</v>
      </c>
      <c r="G95" s="17" t="s">
        <v>1000</v>
      </c>
      <c r="H95" s="17">
        <v>4</v>
      </c>
      <c r="I95" s="17" t="s">
        <v>1164</v>
      </c>
      <c r="J95" s="17">
        <v>3</v>
      </c>
      <c r="K95" s="17" t="s">
        <v>1257</v>
      </c>
      <c r="L95" s="17">
        <v>3</v>
      </c>
      <c r="M95" s="17" t="s">
        <v>652</v>
      </c>
      <c r="N95" s="59">
        <v>3.5999999999999997E-2</v>
      </c>
      <c r="O95" s="60">
        <v>0</v>
      </c>
      <c r="P95" s="61">
        <v>0</v>
      </c>
      <c r="Q95" s="60">
        <v>0</v>
      </c>
      <c r="R95" s="61">
        <v>0</v>
      </c>
    </row>
    <row r="96" spans="1:18" ht="38.25" x14ac:dyDescent="0.25">
      <c r="A96" s="15"/>
      <c r="B96" s="17">
        <v>5003252</v>
      </c>
      <c r="C96" s="17" t="s">
        <v>1105</v>
      </c>
      <c r="D96" s="17">
        <v>3000001</v>
      </c>
      <c r="E96" s="17" t="s">
        <v>271</v>
      </c>
      <c r="F96" s="17">
        <v>177</v>
      </c>
      <c r="G96" s="17" t="s">
        <v>1000</v>
      </c>
      <c r="H96" s="17">
        <v>4</v>
      </c>
      <c r="I96" s="17" t="s">
        <v>1164</v>
      </c>
      <c r="J96" s="17">
        <v>7</v>
      </c>
      <c r="K96" s="17" t="s">
        <v>1258</v>
      </c>
      <c r="L96" s="17">
        <v>3</v>
      </c>
      <c r="M96" s="17" t="s">
        <v>652</v>
      </c>
      <c r="N96" s="59">
        <v>4.6531000000000003E-2</v>
      </c>
      <c r="O96" s="60">
        <v>4.6531000000000003E-2</v>
      </c>
      <c r="P96" s="61">
        <v>0</v>
      </c>
      <c r="Q96" s="60">
        <v>0</v>
      </c>
      <c r="R96" s="61">
        <v>0</v>
      </c>
    </row>
    <row r="97" spans="1:18" ht="38.25" x14ac:dyDescent="0.25">
      <c r="A97" s="15"/>
      <c r="B97" s="17">
        <v>5003252</v>
      </c>
      <c r="C97" s="17" t="s">
        <v>1105</v>
      </c>
      <c r="D97" s="17">
        <v>3000001</v>
      </c>
      <c r="E97" s="17" t="s">
        <v>271</v>
      </c>
      <c r="F97" s="17">
        <v>177</v>
      </c>
      <c r="G97" s="17" t="s">
        <v>1000</v>
      </c>
      <c r="H97" s="17">
        <v>4</v>
      </c>
      <c r="I97" s="17" t="s">
        <v>1165</v>
      </c>
      <c r="J97" s="17">
        <v>10</v>
      </c>
      <c r="K97" s="17" t="s">
        <v>1259</v>
      </c>
      <c r="L97" s="17">
        <v>3</v>
      </c>
      <c r="M97" s="17" t="s">
        <v>652</v>
      </c>
      <c r="N97" s="59">
        <v>5.0000000000000001E-3</v>
      </c>
      <c r="O97" s="60">
        <v>5.0000000000000001E-3</v>
      </c>
      <c r="P97" s="61">
        <v>0</v>
      </c>
      <c r="Q97" s="60">
        <v>0</v>
      </c>
      <c r="R97" s="61">
        <v>0</v>
      </c>
    </row>
    <row r="98" spans="1:18" ht="51" x14ac:dyDescent="0.25">
      <c r="A98" s="15"/>
      <c r="B98" s="17">
        <v>5003252</v>
      </c>
      <c r="C98" s="17" t="s">
        <v>1105</v>
      </c>
      <c r="D98" s="17">
        <v>3000001</v>
      </c>
      <c r="E98" s="17" t="s">
        <v>271</v>
      </c>
      <c r="F98" s="17">
        <v>177</v>
      </c>
      <c r="G98" s="17" t="s">
        <v>1000</v>
      </c>
      <c r="H98" s="17">
        <v>5</v>
      </c>
      <c r="I98" s="17" t="s">
        <v>1167</v>
      </c>
      <c r="J98" s="17">
        <v>1</v>
      </c>
      <c r="K98" s="17" t="s">
        <v>1261</v>
      </c>
      <c r="L98" s="17">
        <v>3</v>
      </c>
      <c r="M98" s="17" t="s">
        <v>652</v>
      </c>
      <c r="N98" s="59">
        <v>0.52315199999999995</v>
      </c>
      <c r="O98" s="60">
        <v>0</v>
      </c>
      <c r="P98" s="61">
        <v>0</v>
      </c>
      <c r="Q98" s="60">
        <v>0</v>
      </c>
      <c r="R98" s="61">
        <v>0</v>
      </c>
    </row>
    <row r="99" spans="1:18" ht="51" x14ac:dyDescent="0.25">
      <c r="A99" s="15"/>
      <c r="B99" s="17">
        <v>5003252</v>
      </c>
      <c r="C99" s="17" t="s">
        <v>1105</v>
      </c>
      <c r="D99" s="17">
        <v>3000001</v>
      </c>
      <c r="E99" s="17" t="s">
        <v>271</v>
      </c>
      <c r="F99" s="17">
        <v>177</v>
      </c>
      <c r="G99" s="17" t="s">
        <v>1000</v>
      </c>
      <c r="H99" s="17">
        <v>5</v>
      </c>
      <c r="I99" s="17" t="s">
        <v>1166</v>
      </c>
      <c r="J99" s="17">
        <v>1</v>
      </c>
      <c r="K99" s="17" t="s">
        <v>1260</v>
      </c>
      <c r="L99" s="17">
        <v>3</v>
      </c>
      <c r="M99" s="17" t="s">
        <v>652</v>
      </c>
      <c r="N99" s="59">
        <v>0.241984</v>
      </c>
      <c r="O99" s="60">
        <v>0</v>
      </c>
      <c r="P99" s="61">
        <v>0</v>
      </c>
      <c r="Q99" s="60">
        <v>6</v>
      </c>
      <c r="R99" s="61">
        <v>0</v>
      </c>
    </row>
    <row r="100" spans="1:18" ht="38.25" x14ac:dyDescent="0.25">
      <c r="A100" s="15"/>
      <c r="B100" s="17">
        <v>5003252</v>
      </c>
      <c r="C100" s="17" t="s">
        <v>1105</v>
      </c>
      <c r="D100" s="17">
        <v>3000001</v>
      </c>
      <c r="E100" s="17" t="s">
        <v>271</v>
      </c>
      <c r="F100" s="17">
        <v>177</v>
      </c>
      <c r="G100" s="17" t="s">
        <v>1000</v>
      </c>
      <c r="H100" s="17">
        <v>5</v>
      </c>
      <c r="I100" s="17" t="s">
        <v>1168</v>
      </c>
      <c r="J100" s="17">
        <v>2</v>
      </c>
      <c r="K100" s="17" t="s">
        <v>1262</v>
      </c>
      <c r="L100" s="17">
        <v>3</v>
      </c>
      <c r="M100" s="17" t="s">
        <v>652</v>
      </c>
      <c r="N100" s="59">
        <v>5.5112000000000001E-2</v>
      </c>
      <c r="O100" s="60">
        <v>2.0112000000000001E-2</v>
      </c>
      <c r="P100" s="61">
        <v>0</v>
      </c>
      <c r="Q100" s="60">
        <v>0</v>
      </c>
      <c r="R100" s="61">
        <v>0</v>
      </c>
    </row>
    <row r="101" spans="1:18" ht="51" x14ac:dyDescent="0.25">
      <c r="A101" s="15"/>
      <c r="B101" s="17">
        <v>5003252</v>
      </c>
      <c r="C101" s="17" t="s">
        <v>1105</v>
      </c>
      <c r="D101" s="17">
        <v>3000001</v>
      </c>
      <c r="E101" s="17" t="s">
        <v>271</v>
      </c>
      <c r="F101" s="17">
        <v>177</v>
      </c>
      <c r="G101" s="17" t="s">
        <v>1000</v>
      </c>
      <c r="H101" s="17">
        <v>5</v>
      </c>
      <c r="I101" s="17" t="s">
        <v>1169</v>
      </c>
      <c r="J101" s="17">
        <v>3</v>
      </c>
      <c r="K101" s="17" t="s">
        <v>1263</v>
      </c>
      <c r="L101" s="17">
        <v>3</v>
      </c>
      <c r="M101" s="17" t="s">
        <v>652</v>
      </c>
      <c r="N101" s="59">
        <v>0</v>
      </c>
      <c r="O101" s="60">
        <v>2.4E-2</v>
      </c>
      <c r="P101" s="61">
        <v>1.2000000104308128E-2</v>
      </c>
      <c r="Q101" s="60">
        <v>0</v>
      </c>
      <c r="R101" s="61">
        <v>0</v>
      </c>
    </row>
    <row r="102" spans="1:18" ht="51" x14ac:dyDescent="0.25">
      <c r="A102" s="15"/>
      <c r="B102" s="17">
        <v>5003252</v>
      </c>
      <c r="C102" s="17" t="s">
        <v>1105</v>
      </c>
      <c r="D102" s="17">
        <v>3000001</v>
      </c>
      <c r="E102" s="17" t="s">
        <v>271</v>
      </c>
      <c r="F102" s="17">
        <v>177</v>
      </c>
      <c r="G102" s="17" t="s">
        <v>1000</v>
      </c>
      <c r="H102" s="17">
        <v>5</v>
      </c>
      <c r="I102" s="17" t="s">
        <v>1170</v>
      </c>
      <c r="J102" s="17">
        <v>3</v>
      </c>
      <c r="K102" s="17" t="s">
        <v>1264</v>
      </c>
      <c r="L102" s="17">
        <v>3</v>
      </c>
      <c r="M102" s="17" t="s">
        <v>652</v>
      </c>
      <c r="N102" s="59">
        <v>5.6172E-2</v>
      </c>
      <c r="O102" s="60">
        <v>6.7893999999999996E-2</v>
      </c>
      <c r="P102" s="61">
        <v>0</v>
      </c>
      <c r="Q102" s="60">
        <v>0</v>
      </c>
      <c r="R102" s="61">
        <v>0</v>
      </c>
    </row>
    <row r="103" spans="1:18" ht="38.25" x14ac:dyDescent="0.25">
      <c r="A103" s="15"/>
      <c r="B103" s="17">
        <v>5003252</v>
      </c>
      <c r="C103" s="17" t="s">
        <v>1105</v>
      </c>
      <c r="D103" s="17">
        <v>3000001</v>
      </c>
      <c r="E103" s="17" t="s">
        <v>271</v>
      </c>
      <c r="F103" s="17">
        <v>177</v>
      </c>
      <c r="G103" s="17" t="s">
        <v>1000</v>
      </c>
      <c r="H103" s="17">
        <v>5</v>
      </c>
      <c r="I103" s="17" t="s">
        <v>1171</v>
      </c>
      <c r="J103" s="17">
        <v>4</v>
      </c>
      <c r="K103" s="17" t="s">
        <v>1265</v>
      </c>
      <c r="L103" s="17">
        <v>3</v>
      </c>
      <c r="M103" s="17" t="s">
        <v>652</v>
      </c>
      <c r="N103" s="59">
        <v>2.4825E-2</v>
      </c>
      <c r="O103" s="60">
        <v>2.4825E-2</v>
      </c>
      <c r="P103" s="61">
        <v>0</v>
      </c>
      <c r="Q103" s="60">
        <v>0</v>
      </c>
      <c r="R103" s="61">
        <v>0</v>
      </c>
    </row>
    <row r="104" spans="1:18" ht="38.25" x14ac:dyDescent="0.25">
      <c r="A104" s="15"/>
      <c r="B104" s="17">
        <v>5003252</v>
      </c>
      <c r="C104" s="17" t="s">
        <v>1105</v>
      </c>
      <c r="D104" s="17">
        <v>3000001</v>
      </c>
      <c r="E104" s="17" t="s">
        <v>271</v>
      </c>
      <c r="F104" s="17">
        <v>177</v>
      </c>
      <c r="G104" s="17" t="s">
        <v>1000</v>
      </c>
      <c r="H104" s="17">
        <v>5</v>
      </c>
      <c r="I104" s="17" t="s">
        <v>1172</v>
      </c>
      <c r="J104" s="17">
        <v>15</v>
      </c>
      <c r="K104" s="17" t="s">
        <v>1266</v>
      </c>
      <c r="L104" s="17">
        <v>3</v>
      </c>
      <c r="M104" s="17" t="s">
        <v>652</v>
      </c>
      <c r="N104" s="59">
        <v>0</v>
      </c>
      <c r="O104" s="60">
        <v>7.2960000000000004E-3</v>
      </c>
      <c r="P104" s="61">
        <v>0</v>
      </c>
      <c r="Q104" s="60">
        <v>0</v>
      </c>
      <c r="R104" s="61">
        <v>0</v>
      </c>
    </row>
    <row r="105" spans="1:18" ht="38.25" x14ac:dyDescent="0.25">
      <c r="A105" s="15"/>
      <c r="B105" s="17">
        <v>5003252</v>
      </c>
      <c r="C105" s="17" t="s">
        <v>1105</v>
      </c>
      <c r="D105" s="17">
        <v>3000001</v>
      </c>
      <c r="E105" s="17" t="s">
        <v>271</v>
      </c>
      <c r="F105" s="17">
        <v>177</v>
      </c>
      <c r="G105" s="17" t="s">
        <v>1000</v>
      </c>
      <c r="H105" s="17">
        <v>6</v>
      </c>
      <c r="I105" s="17" t="s">
        <v>1174</v>
      </c>
      <c r="J105" s="17">
        <v>1</v>
      </c>
      <c r="K105" s="17" t="s">
        <v>1268</v>
      </c>
      <c r="L105" s="17">
        <v>3</v>
      </c>
      <c r="M105" s="17" t="s">
        <v>652</v>
      </c>
      <c r="N105" s="59">
        <v>1.0359290000000001</v>
      </c>
      <c r="O105" s="60">
        <v>1.556827</v>
      </c>
      <c r="P105" s="61">
        <v>6.3500002026557922E-2</v>
      </c>
      <c r="Q105" s="60">
        <v>0</v>
      </c>
      <c r="R105" s="61">
        <v>0</v>
      </c>
    </row>
    <row r="106" spans="1:18" ht="63.75" x14ac:dyDescent="0.25">
      <c r="A106" s="15"/>
      <c r="B106" s="17">
        <v>5003252</v>
      </c>
      <c r="C106" s="17" t="s">
        <v>1105</v>
      </c>
      <c r="D106" s="17">
        <v>3000001</v>
      </c>
      <c r="E106" s="17" t="s">
        <v>271</v>
      </c>
      <c r="F106" s="17">
        <v>177</v>
      </c>
      <c r="G106" s="17" t="s">
        <v>1000</v>
      </c>
      <c r="H106" s="17">
        <v>6</v>
      </c>
      <c r="I106" s="17" t="s">
        <v>1175</v>
      </c>
      <c r="J106" s="17">
        <v>1</v>
      </c>
      <c r="K106" s="17" t="s">
        <v>1269</v>
      </c>
      <c r="L106" s="17">
        <v>3</v>
      </c>
      <c r="M106" s="17" t="s">
        <v>652</v>
      </c>
      <c r="N106" s="59">
        <v>0</v>
      </c>
      <c r="O106" s="60">
        <v>0.218807</v>
      </c>
      <c r="P106" s="61">
        <v>5.892409011721611E-2</v>
      </c>
      <c r="Q106" s="60">
        <v>0</v>
      </c>
      <c r="R106" s="61">
        <v>0</v>
      </c>
    </row>
    <row r="107" spans="1:18" ht="63.75" x14ac:dyDescent="0.25">
      <c r="A107" s="15"/>
      <c r="B107" s="17">
        <v>5003252</v>
      </c>
      <c r="C107" s="17" t="s">
        <v>1105</v>
      </c>
      <c r="D107" s="17">
        <v>3000001</v>
      </c>
      <c r="E107" s="17" t="s">
        <v>271</v>
      </c>
      <c r="F107" s="17">
        <v>177</v>
      </c>
      <c r="G107" s="17" t="s">
        <v>1000</v>
      </c>
      <c r="H107" s="17">
        <v>6</v>
      </c>
      <c r="I107" s="17" t="s">
        <v>1173</v>
      </c>
      <c r="J107" s="17">
        <v>1</v>
      </c>
      <c r="K107" s="17" t="s">
        <v>1267</v>
      </c>
      <c r="L107" s="17">
        <v>3</v>
      </c>
      <c r="M107" s="17" t="s">
        <v>652</v>
      </c>
      <c r="N107" s="59">
        <v>0</v>
      </c>
      <c r="O107" s="60">
        <v>0.27917199999999998</v>
      </c>
      <c r="P107" s="61">
        <v>0</v>
      </c>
      <c r="Q107" s="60">
        <v>0</v>
      </c>
      <c r="R107" s="61">
        <v>0</v>
      </c>
    </row>
    <row r="108" spans="1:18" ht="51" x14ac:dyDescent="0.25">
      <c r="A108" s="15"/>
      <c r="B108" s="17">
        <v>5003252</v>
      </c>
      <c r="C108" s="17" t="s">
        <v>1105</v>
      </c>
      <c r="D108" s="17">
        <v>3000001</v>
      </c>
      <c r="E108" s="17" t="s">
        <v>271</v>
      </c>
      <c r="F108" s="17">
        <v>177</v>
      </c>
      <c r="G108" s="17" t="s">
        <v>1000</v>
      </c>
      <c r="H108" s="17">
        <v>6</v>
      </c>
      <c r="I108" s="17" t="s">
        <v>1176</v>
      </c>
      <c r="J108" s="17">
        <v>4</v>
      </c>
      <c r="K108" s="17" t="s">
        <v>1270</v>
      </c>
      <c r="L108" s="17">
        <v>3</v>
      </c>
      <c r="M108" s="17" t="s">
        <v>652</v>
      </c>
      <c r="N108" s="59">
        <v>0</v>
      </c>
      <c r="O108" s="60">
        <v>0.18691099999999999</v>
      </c>
      <c r="P108" s="61">
        <v>0.18691099900752306</v>
      </c>
      <c r="Q108" s="60">
        <v>0</v>
      </c>
      <c r="R108" s="61">
        <v>0</v>
      </c>
    </row>
    <row r="109" spans="1:18" ht="38.25" x14ac:dyDescent="0.25">
      <c r="A109" s="15"/>
      <c r="B109" s="17">
        <v>5003252</v>
      </c>
      <c r="C109" s="17" t="s">
        <v>1105</v>
      </c>
      <c r="D109" s="17">
        <v>3000001</v>
      </c>
      <c r="E109" s="17" t="s">
        <v>271</v>
      </c>
      <c r="F109" s="17">
        <v>177</v>
      </c>
      <c r="G109" s="17" t="s">
        <v>1000</v>
      </c>
      <c r="H109" s="17">
        <v>6</v>
      </c>
      <c r="I109" s="17" t="s">
        <v>1176</v>
      </c>
      <c r="J109" s="17">
        <v>7</v>
      </c>
      <c r="K109" s="17" t="s">
        <v>1271</v>
      </c>
      <c r="L109" s="17">
        <v>3</v>
      </c>
      <c r="M109" s="17" t="s">
        <v>652</v>
      </c>
      <c r="N109" s="59">
        <v>0</v>
      </c>
      <c r="O109" s="60">
        <v>2.7792000000000001E-2</v>
      </c>
      <c r="P109" s="61">
        <v>2.7791999280452728E-2</v>
      </c>
      <c r="Q109" s="60">
        <v>0</v>
      </c>
      <c r="R109" s="61">
        <v>0</v>
      </c>
    </row>
    <row r="110" spans="1:18" ht="63.75" x14ac:dyDescent="0.25">
      <c r="A110" s="15"/>
      <c r="B110" s="17">
        <v>5003252</v>
      </c>
      <c r="C110" s="17" t="s">
        <v>1105</v>
      </c>
      <c r="D110" s="17">
        <v>3000001</v>
      </c>
      <c r="E110" s="17" t="s">
        <v>271</v>
      </c>
      <c r="F110" s="17">
        <v>177</v>
      </c>
      <c r="G110" s="17" t="s">
        <v>1000</v>
      </c>
      <c r="H110" s="17">
        <v>7</v>
      </c>
      <c r="I110" s="17" t="s">
        <v>1178</v>
      </c>
      <c r="J110" s="17">
        <v>1</v>
      </c>
      <c r="K110" s="17" t="s">
        <v>1273</v>
      </c>
      <c r="L110" s="17">
        <v>3</v>
      </c>
      <c r="M110" s="17" t="s">
        <v>652</v>
      </c>
      <c r="N110" s="59">
        <v>0.46596300000000002</v>
      </c>
      <c r="O110" s="60">
        <v>0</v>
      </c>
      <c r="P110" s="61">
        <v>0</v>
      </c>
      <c r="Q110" s="60">
        <v>0</v>
      </c>
      <c r="R110" s="61">
        <v>0</v>
      </c>
    </row>
    <row r="111" spans="1:18" ht="51" x14ac:dyDescent="0.25">
      <c r="A111" s="15"/>
      <c r="B111" s="17">
        <v>5003252</v>
      </c>
      <c r="C111" s="17" t="s">
        <v>1105</v>
      </c>
      <c r="D111" s="17">
        <v>3000001</v>
      </c>
      <c r="E111" s="17" t="s">
        <v>271</v>
      </c>
      <c r="F111" s="17">
        <v>177</v>
      </c>
      <c r="G111" s="17" t="s">
        <v>1000</v>
      </c>
      <c r="H111" s="17">
        <v>7</v>
      </c>
      <c r="I111" s="17" t="s">
        <v>1177</v>
      </c>
      <c r="J111" s="17">
        <v>1</v>
      </c>
      <c r="K111" s="17" t="s">
        <v>1272</v>
      </c>
      <c r="L111" s="17">
        <v>3</v>
      </c>
      <c r="M111" s="17" t="s">
        <v>652</v>
      </c>
      <c r="N111" s="59">
        <v>0.95510899999999999</v>
      </c>
      <c r="O111" s="60">
        <v>0.95510899999999999</v>
      </c>
      <c r="P111" s="61">
        <v>5.1563680171966553E-2</v>
      </c>
      <c r="Q111" s="60">
        <v>0</v>
      </c>
      <c r="R111" s="61">
        <v>0</v>
      </c>
    </row>
    <row r="112" spans="1:18" ht="51" x14ac:dyDescent="0.25">
      <c r="A112" s="15"/>
      <c r="B112" s="17">
        <v>5003252</v>
      </c>
      <c r="C112" s="17" t="s">
        <v>1105</v>
      </c>
      <c r="D112" s="17">
        <v>3000001</v>
      </c>
      <c r="E112" s="17" t="s">
        <v>271</v>
      </c>
      <c r="F112" s="17">
        <v>177</v>
      </c>
      <c r="G112" s="17" t="s">
        <v>1000</v>
      </c>
      <c r="H112" s="17">
        <v>7</v>
      </c>
      <c r="I112" s="17" t="s">
        <v>1177</v>
      </c>
      <c r="J112" s="17">
        <v>17</v>
      </c>
      <c r="K112" s="17" t="s">
        <v>1274</v>
      </c>
      <c r="L112" s="17">
        <v>3</v>
      </c>
      <c r="M112" s="17" t="s">
        <v>652</v>
      </c>
      <c r="N112" s="59">
        <v>3.5999999999999997E-2</v>
      </c>
      <c r="O112" s="60">
        <v>3.5999999999999997E-2</v>
      </c>
      <c r="P112" s="61">
        <v>0</v>
      </c>
      <c r="Q112" s="60">
        <v>0</v>
      </c>
      <c r="R112" s="61">
        <v>0</v>
      </c>
    </row>
    <row r="113" spans="1:18" ht="38.25" x14ac:dyDescent="0.25">
      <c r="A113" s="15"/>
      <c r="B113" s="17">
        <v>5003252</v>
      </c>
      <c r="C113" s="17" t="s">
        <v>1105</v>
      </c>
      <c r="D113" s="17">
        <v>3000001</v>
      </c>
      <c r="E113" s="17" t="s">
        <v>271</v>
      </c>
      <c r="F113" s="17">
        <v>177</v>
      </c>
      <c r="G113" s="17" t="s">
        <v>1000</v>
      </c>
      <c r="H113" s="17">
        <v>8</v>
      </c>
      <c r="I113" s="17" t="s">
        <v>1179</v>
      </c>
      <c r="J113" s="17">
        <v>4</v>
      </c>
      <c r="K113" s="17" t="s">
        <v>1275</v>
      </c>
      <c r="L113" s="17">
        <v>3</v>
      </c>
      <c r="M113" s="17" t="s">
        <v>652</v>
      </c>
      <c r="N113" s="59">
        <v>1.7181999999999999E-2</v>
      </c>
      <c r="O113" s="60">
        <v>1.7181999999999999E-2</v>
      </c>
      <c r="P113" s="61">
        <v>0</v>
      </c>
      <c r="Q113" s="60">
        <v>0</v>
      </c>
      <c r="R113" s="61">
        <v>0</v>
      </c>
    </row>
    <row r="114" spans="1:18" ht="38.25" x14ac:dyDescent="0.25">
      <c r="A114" s="15"/>
      <c r="B114" s="17">
        <v>5003252</v>
      </c>
      <c r="C114" s="17" t="s">
        <v>1105</v>
      </c>
      <c r="D114" s="17">
        <v>3000001</v>
      </c>
      <c r="E114" s="17" t="s">
        <v>271</v>
      </c>
      <c r="F114" s="17">
        <v>177</v>
      </c>
      <c r="G114" s="17" t="s">
        <v>1000</v>
      </c>
      <c r="H114" s="17">
        <v>8</v>
      </c>
      <c r="I114" s="17" t="s">
        <v>1179</v>
      </c>
      <c r="J114" s="17">
        <v>6</v>
      </c>
      <c r="K114" s="17" t="s">
        <v>1276</v>
      </c>
      <c r="L114" s="17">
        <v>3</v>
      </c>
      <c r="M114" s="17" t="s">
        <v>652</v>
      </c>
      <c r="N114" s="59">
        <v>1.6563999999999999E-2</v>
      </c>
      <c r="O114" s="60">
        <v>1.6563999999999999E-2</v>
      </c>
      <c r="P114" s="61">
        <v>0</v>
      </c>
      <c r="Q114" s="60">
        <v>0</v>
      </c>
      <c r="R114" s="61">
        <v>0</v>
      </c>
    </row>
    <row r="115" spans="1:18" ht="38.25" x14ac:dyDescent="0.25">
      <c r="A115" s="15"/>
      <c r="B115" s="17">
        <v>5003252</v>
      </c>
      <c r="C115" s="17" t="s">
        <v>1105</v>
      </c>
      <c r="D115" s="17">
        <v>3000001</v>
      </c>
      <c r="E115" s="17" t="s">
        <v>271</v>
      </c>
      <c r="F115" s="17">
        <v>177</v>
      </c>
      <c r="G115" s="17" t="s">
        <v>1000</v>
      </c>
      <c r="H115" s="17">
        <v>8</v>
      </c>
      <c r="I115" s="17" t="s">
        <v>1180</v>
      </c>
      <c r="J115" s="17">
        <v>6</v>
      </c>
      <c r="K115" s="17" t="s">
        <v>1277</v>
      </c>
      <c r="L115" s="17">
        <v>3</v>
      </c>
      <c r="M115" s="17" t="s">
        <v>652</v>
      </c>
      <c r="N115" s="59">
        <v>0</v>
      </c>
      <c r="O115" s="60">
        <v>3.5999999999999997E-2</v>
      </c>
      <c r="P115" s="61">
        <v>7.4999998323619366E-3</v>
      </c>
      <c r="Q115" s="60">
        <v>0</v>
      </c>
      <c r="R115" s="61">
        <v>0</v>
      </c>
    </row>
    <row r="116" spans="1:18" ht="51" x14ac:dyDescent="0.25">
      <c r="A116" s="15"/>
      <c r="B116" s="17">
        <v>5003252</v>
      </c>
      <c r="C116" s="17" t="s">
        <v>1105</v>
      </c>
      <c r="D116" s="17">
        <v>3000001</v>
      </c>
      <c r="E116" s="17" t="s">
        <v>271</v>
      </c>
      <c r="F116" s="17">
        <v>177</v>
      </c>
      <c r="G116" s="17" t="s">
        <v>1000</v>
      </c>
      <c r="H116" s="17">
        <v>8</v>
      </c>
      <c r="I116" s="17" t="s">
        <v>1179</v>
      </c>
      <c r="J116" s="17">
        <v>9</v>
      </c>
      <c r="K116" s="17" t="s">
        <v>1278</v>
      </c>
      <c r="L116" s="17">
        <v>3</v>
      </c>
      <c r="M116" s="17" t="s">
        <v>652</v>
      </c>
      <c r="N116" s="59">
        <v>1.2089000000000001E-2</v>
      </c>
      <c r="O116" s="60">
        <v>1.2089000000000001E-2</v>
      </c>
      <c r="P116" s="61">
        <v>0</v>
      </c>
      <c r="Q116" s="60">
        <v>0</v>
      </c>
      <c r="R116" s="61">
        <v>0</v>
      </c>
    </row>
    <row r="117" spans="1:18" ht="38.25" x14ac:dyDescent="0.25">
      <c r="A117" s="15"/>
      <c r="B117" s="17">
        <v>5003252</v>
      </c>
      <c r="C117" s="17" t="s">
        <v>1105</v>
      </c>
      <c r="D117" s="17">
        <v>3000001</v>
      </c>
      <c r="E117" s="17" t="s">
        <v>271</v>
      </c>
      <c r="F117" s="17">
        <v>177</v>
      </c>
      <c r="G117" s="17" t="s">
        <v>1000</v>
      </c>
      <c r="H117" s="17">
        <v>8</v>
      </c>
      <c r="I117" s="17" t="s">
        <v>1179</v>
      </c>
      <c r="J117" s="17">
        <v>10</v>
      </c>
      <c r="K117" s="17" t="s">
        <v>1279</v>
      </c>
      <c r="L117" s="17">
        <v>3</v>
      </c>
      <c r="M117" s="17" t="s">
        <v>652</v>
      </c>
      <c r="N117" s="59">
        <v>8.0560000000000007E-3</v>
      </c>
      <c r="O117" s="60">
        <v>8.0560000000000007E-3</v>
      </c>
      <c r="P117" s="61">
        <v>0</v>
      </c>
      <c r="Q117" s="60">
        <v>0</v>
      </c>
      <c r="R117" s="61">
        <v>0</v>
      </c>
    </row>
    <row r="118" spans="1:18" ht="38.25" x14ac:dyDescent="0.25">
      <c r="A118" s="15"/>
      <c r="B118" s="17">
        <v>5003252</v>
      </c>
      <c r="C118" s="17" t="s">
        <v>1105</v>
      </c>
      <c r="D118" s="17">
        <v>3000001</v>
      </c>
      <c r="E118" s="17" t="s">
        <v>271</v>
      </c>
      <c r="F118" s="17">
        <v>177</v>
      </c>
      <c r="G118" s="17" t="s">
        <v>1000</v>
      </c>
      <c r="H118" s="17">
        <v>9</v>
      </c>
      <c r="I118" s="17" t="s">
        <v>1182</v>
      </c>
      <c r="J118" s="17">
        <v>1</v>
      </c>
      <c r="K118" s="17" t="s">
        <v>1281</v>
      </c>
      <c r="L118" s="17">
        <v>3</v>
      </c>
      <c r="M118" s="17" t="s">
        <v>652</v>
      </c>
      <c r="N118" s="59">
        <v>0.37871899999999997</v>
      </c>
      <c r="O118" s="60">
        <v>0.57056799999999996</v>
      </c>
      <c r="P118" s="61">
        <v>5.6609397754073143E-2</v>
      </c>
      <c r="Q118" s="60">
        <v>0</v>
      </c>
      <c r="R118" s="61">
        <v>0</v>
      </c>
    </row>
    <row r="119" spans="1:18" ht="38.25" x14ac:dyDescent="0.25">
      <c r="A119" s="15"/>
      <c r="B119" s="17">
        <v>5003252</v>
      </c>
      <c r="C119" s="17" t="s">
        <v>1105</v>
      </c>
      <c r="D119" s="17">
        <v>3000001</v>
      </c>
      <c r="E119" s="17" t="s">
        <v>271</v>
      </c>
      <c r="F119" s="17">
        <v>177</v>
      </c>
      <c r="G119" s="17" t="s">
        <v>1000</v>
      </c>
      <c r="H119" s="17">
        <v>9</v>
      </c>
      <c r="I119" s="17" t="s">
        <v>1181</v>
      </c>
      <c r="J119" s="17">
        <v>1</v>
      </c>
      <c r="K119" s="17" t="s">
        <v>1280</v>
      </c>
      <c r="L119" s="17">
        <v>3</v>
      </c>
      <c r="M119" s="17" t="s">
        <v>652</v>
      </c>
      <c r="N119" s="59">
        <v>0.222217</v>
      </c>
      <c r="O119" s="60">
        <v>0.222217</v>
      </c>
      <c r="P119" s="61">
        <v>0</v>
      </c>
      <c r="Q119" s="60">
        <v>0</v>
      </c>
      <c r="R119" s="61">
        <v>0</v>
      </c>
    </row>
    <row r="120" spans="1:18" ht="38.25" x14ac:dyDescent="0.25">
      <c r="A120" s="15"/>
      <c r="B120" s="17">
        <v>5003252</v>
      </c>
      <c r="C120" s="17" t="s">
        <v>1105</v>
      </c>
      <c r="D120" s="17">
        <v>3000001</v>
      </c>
      <c r="E120" s="17" t="s">
        <v>271</v>
      </c>
      <c r="F120" s="17">
        <v>177</v>
      </c>
      <c r="G120" s="17" t="s">
        <v>1000</v>
      </c>
      <c r="H120" s="17">
        <v>9</v>
      </c>
      <c r="I120" s="17" t="s">
        <v>1182</v>
      </c>
      <c r="J120" s="17">
        <v>2</v>
      </c>
      <c r="K120" s="17" t="s">
        <v>1282</v>
      </c>
      <c r="L120" s="17">
        <v>3</v>
      </c>
      <c r="M120" s="17" t="s">
        <v>652</v>
      </c>
      <c r="N120" s="59">
        <v>4.1891999999999999E-2</v>
      </c>
      <c r="O120" s="60">
        <v>4.1891999999999999E-2</v>
      </c>
      <c r="P120" s="61">
        <v>0</v>
      </c>
      <c r="Q120" s="60">
        <v>0</v>
      </c>
      <c r="R120" s="61">
        <v>0</v>
      </c>
    </row>
    <row r="121" spans="1:18" ht="51" x14ac:dyDescent="0.25">
      <c r="A121" s="15"/>
      <c r="B121" s="17">
        <v>5003252</v>
      </c>
      <c r="C121" s="17" t="s">
        <v>1105</v>
      </c>
      <c r="D121" s="17">
        <v>3000001</v>
      </c>
      <c r="E121" s="17" t="s">
        <v>271</v>
      </c>
      <c r="F121" s="17">
        <v>177</v>
      </c>
      <c r="G121" s="17" t="s">
        <v>1000</v>
      </c>
      <c r="H121" s="17">
        <v>9</v>
      </c>
      <c r="I121" s="17" t="s">
        <v>261</v>
      </c>
      <c r="J121" s="17">
        <v>9</v>
      </c>
      <c r="K121" s="17" t="s">
        <v>1283</v>
      </c>
      <c r="L121" s="17">
        <v>3</v>
      </c>
      <c r="M121" s="17" t="s">
        <v>652</v>
      </c>
      <c r="N121" s="59">
        <v>0</v>
      </c>
      <c r="O121" s="60">
        <v>7.1999999999999995E-2</v>
      </c>
      <c r="P121" s="61">
        <v>3.5999998450279236E-2</v>
      </c>
      <c r="Q121" s="60">
        <v>0</v>
      </c>
      <c r="R121" s="61">
        <v>0</v>
      </c>
    </row>
    <row r="122" spans="1:18" ht="38.25" x14ac:dyDescent="0.25">
      <c r="A122" s="15"/>
      <c r="B122" s="17">
        <v>5003252</v>
      </c>
      <c r="C122" s="17" t="s">
        <v>1105</v>
      </c>
      <c r="D122" s="17">
        <v>3000001</v>
      </c>
      <c r="E122" s="17" t="s">
        <v>271</v>
      </c>
      <c r="F122" s="17">
        <v>177</v>
      </c>
      <c r="G122" s="17" t="s">
        <v>1000</v>
      </c>
      <c r="H122" s="17">
        <v>10</v>
      </c>
      <c r="I122" s="17" t="s">
        <v>1183</v>
      </c>
      <c r="J122" s="17">
        <v>1</v>
      </c>
      <c r="K122" s="17" t="s">
        <v>1284</v>
      </c>
      <c r="L122" s="17">
        <v>1</v>
      </c>
      <c r="M122" s="17" t="s">
        <v>325</v>
      </c>
      <c r="N122" s="59">
        <v>0.24864800000000001</v>
      </c>
      <c r="O122" s="60">
        <v>0.24864800000000001</v>
      </c>
      <c r="P122" s="61">
        <v>0</v>
      </c>
      <c r="Q122" s="60">
        <v>0</v>
      </c>
      <c r="R122" s="61">
        <v>0</v>
      </c>
    </row>
    <row r="123" spans="1:18" ht="38.25" x14ac:dyDescent="0.25">
      <c r="A123" s="15"/>
      <c r="B123" s="17">
        <v>5003252</v>
      </c>
      <c r="C123" s="17" t="s">
        <v>1105</v>
      </c>
      <c r="D123" s="17">
        <v>3000001</v>
      </c>
      <c r="E123" s="17" t="s">
        <v>271</v>
      </c>
      <c r="F123" s="17">
        <v>177</v>
      </c>
      <c r="G123" s="17" t="s">
        <v>1000</v>
      </c>
      <c r="H123" s="17">
        <v>10</v>
      </c>
      <c r="I123" s="17" t="s">
        <v>1183</v>
      </c>
      <c r="J123" s="17">
        <v>1</v>
      </c>
      <c r="K123" s="17" t="s">
        <v>1284</v>
      </c>
      <c r="L123" s="17">
        <v>3</v>
      </c>
      <c r="M123" s="17" t="s">
        <v>652</v>
      </c>
      <c r="N123" s="59">
        <v>0</v>
      </c>
      <c r="O123" s="60">
        <v>5.1243999999999998E-2</v>
      </c>
      <c r="P123" s="61">
        <v>0</v>
      </c>
      <c r="Q123" s="60">
        <v>0</v>
      </c>
      <c r="R123" s="61">
        <v>0</v>
      </c>
    </row>
    <row r="124" spans="1:18" ht="51" x14ac:dyDescent="0.25">
      <c r="A124" s="15"/>
      <c r="B124" s="17">
        <v>5003252</v>
      </c>
      <c r="C124" s="17" t="s">
        <v>1105</v>
      </c>
      <c r="D124" s="17">
        <v>3000001</v>
      </c>
      <c r="E124" s="17" t="s">
        <v>271</v>
      </c>
      <c r="F124" s="17">
        <v>177</v>
      </c>
      <c r="G124" s="17" t="s">
        <v>1000</v>
      </c>
      <c r="H124" s="17">
        <v>10</v>
      </c>
      <c r="I124" s="17" t="s">
        <v>1184</v>
      </c>
      <c r="J124" s="17">
        <v>1</v>
      </c>
      <c r="K124" s="17" t="s">
        <v>1285</v>
      </c>
      <c r="L124" s="17">
        <v>3</v>
      </c>
      <c r="M124" s="17" t="s">
        <v>652</v>
      </c>
      <c r="N124" s="59">
        <v>8.4477999999999998E-2</v>
      </c>
      <c r="O124" s="60">
        <v>0</v>
      </c>
      <c r="P124" s="61">
        <v>0</v>
      </c>
      <c r="Q124" s="60">
        <v>0</v>
      </c>
      <c r="R124" s="61">
        <v>0</v>
      </c>
    </row>
    <row r="125" spans="1:18" ht="63.75" x14ac:dyDescent="0.25">
      <c r="A125" s="15"/>
      <c r="B125" s="17">
        <v>5003252</v>
      </c>
      <c r="C125" s="17" t="s">
        <v>1105</v>
      </c>
      <c r="D125" s="17">
        <v>3000001</v>
      </c>
      <c r="E125" s="17" t="s">
        <v>271</v>
      </c>
      <c r="F125" s="17">
        <v>177</v>
      </c>
      <c r="G125" s="17" t="s">
        <v>1000</v>
      </c>
      <c r="H125" s="17">
        <v>10</v>
      </c>
      <c r="I125" s="17" t="s">
        <v>1185</v>
      </c>
      <c r="J125" s="17">
        <v>1</v>
      </c>
      <c r="K125" s="17" t="s">
        <v>1286</v>
      </c>
      <c r="L125" s="17">
        <v>3</v>
      </c>
      <c r="M125" s="17" t="s">
        <v>652</v>
      </c>
      <c r="N125" s="59">
        <v>0.376778</v>
      </c>
      <c r="O125" s="60">
        <v>3.7300000000000001E-4</v>
      </c>
      <c r="P125" s="61">
        <v>0</v>
      </c>
      <c r="Q125" s="60">
        <v>0</v>
      </c>
      <c r="R125" s="61">
        <v>0</v>
      </c>
    </row>
    <row r="126" spans="1:18" ht="38.25" x14ac:dyDescent="0.25">
      <c r="A126" s="15"/>
      <c r="B126" s="17">
        <v>5003252</v>
      </c>
      <c r="C126" s="17" t="s">
        <v>1105</v>
      </c>
      <c r="D126" s="17">
        <v>3000001</v>
      </c>
      <c r="E126" s="17" t="s">
        <v>271</v>
      </c>
      <c r="F126" s="17">
        <v>177</v>
      </c>
      <c r="G126" s="17" t="s">
        <v>1000</v>
      </c>
      <c r="H126" s="17">
        <v>10</v>
      </c>
      <c r="I126" s="17" t="s">
        <v>1185</v>
      </c>
      <c r="J126" s="17">
        <v>2</v>
      </c>
      <c r="K126" s="17" t="s">
        <v>1287</v>
      </c>
      <c r="L126" s="17">
        <v>3</v>
      </c>
      <c r="M126" s="17" t="s">
        <v>652</v>
      </c>
      <c r="N126" s="59">
        <v>1.9199999999999998E-2</v>
      </c>
      <c r="O126" s="60">
        <v>1.9199999999999998E-2</v>
      </c>
      <c r="P126" s="61">
        <v>0</v>
      </c>
      <c r="Q126" s="60">
        <v>0</v>
      </c>
      <c r="R126" s="61">
        <v>0</v>
      </c>
    </row>
    <row r="127" spans="1:18" ht="51" x14ac:dyDescent="0.25">
      <c r="A127" s="15"/>
      <c r="B127" s="17">
        <v>5003252</v>
      </c>
      <c r="C127" s="17" t="s">
        <v>1105</v>
      </c>
      <c r="D127" s="17">
        <v>3000001</v>
      </c>
      <c r="E127" s="17" t="s">
        <v>271</v>
      </c>
      <c r="F127" s="17">
        <v>177</v>
      </c>
      <c r="G127" s="17" t="s">
        <v>1000</v>
      </c>
      <c r="H127" s="17">
        <v>10</v>
      </c>
      <c r="I127" s="17" t="s">
        <v>1185</v>
      </c>
      <c r="J127" s="17">
        <v>4</v>
      </c>
      <c r="K127" s="17" t="s">
        <v>1288</v>
      </c>
      <c r="L127" s="17">
        <v>3</v>
      </c>
      <c r="M127" s="17" t="s">
        <v>652</v>
      </c>
      <c r="N127" s="59">
        <v>3.5200000000000002E-2</v>
      </c>
      <c r="O127" s="60">
        <v>3.5200000000000002E-2</v>
      </c>
      <c r="P127" s="61">
        <v>0</v>
      </c>
      <c r="Q127" s="60">
        <v>0</v>
      </c>
      <c r="R127" s="61">
        <v>0</v>
      </c>
    </row>
    <row r="128" spans="1:18" ht="51" x14ac:dyDescent="0.25">
      <c r="A128" s="15"/>
      <c r="B128" s="17">
        <v>5003252</v>
      </c>
      <c r="C128" s="17" t="s">
        <v>1105</v>
      </c>
      <c r="D128" s="17">
        <v>3000001</v>
      </c>
      <c r="E128" s="17" t="s">
        <v>271</v>
      </c>
      <c r="F128" s="17">
        <v>177</v>
      </c>
      <c r="G128" s="17" t="s">
        <v>1000</v>
      </c>
      <c r="H128" s="17">
        <v>10</v>
      </c>
      <c r="I128" s="17" t="s">
        <v>1185</v>
      </c>
      <c r="J128" s="17">
        <v>7</v>
      </c>
      <c r="K128" s="17" t="s">
        <v>1289</v>
      </c>
      <c r="L128" s="17">
        <v>3</v>
      </c>
      <c r="M128" s="17" t="s">
        <v>652</v>
      </c>
      <c r="N128" s="59">
        <v>2.7300000000000001E-2</v>
      </c>
      <c r="O128" s="60">
        <v>1.3599999999999999E-2</v>
      </c>
      <c r="P128" s="61">
        <v>1.360000018030405E-2</v>
      </c>
      <c r="Q128" s="60">
        <v>0</v>
      </c>
      <c r="R128" s="61">
        <v>0</v>
      </c>
    </row>
    <row r="129" spans="1:18" ht="38.25" x14ac:dyDescent="0.25">
      <c r="A129" s="15"/>
      <c r="B129" s="17">
        <v>5003252</v>
      </c>
      <c r="C129" s="17" t="s">
        <v>1105</v>
      </c>
      <c r="D129" s="17">
        <v>3000001</v>
      </c>
      <c r="E129" s="17" t="s">
        <v>271</v>
      </c>
      <c r="F129" s="17">
        <v>177</v>
      </c>
      <c r="G129" s="17" t="s">
        <v>1000</v>
      </c>
      <c r="H129" s="17">
        <v>10</v>
      </c>
      <c r="I129" s="17" t="s">
        <v>1186</v>
      </c>
      <c r="J129" s="17">
        <v>9</v>
      </c>
      <c r="K129" s="17" t="s">
        <v>1290</v>
      </c>
      <c r="L129" s="17">
        <v>3</v>
      </c>
      <c r="M129" s="17" t="s">
        <v>652</v>
      </c>
      <c r="N129" s="59">
        <v>2.1000000000000001E-2</v>
      </c>
      <c r="O129" s="60">
        <v>2.1000000000000001E-2</v>
      </c>
      <c r="P129" s="61">
        <v>0</v>
      </c>
      <c r="Q129" s="60">
        <v>0</v>
      </c>
      <c r="R129" s="61">
        <v>0</v>
      </c>
    </row>
    <row r="130" spans="1:18" ht="38.25" x14ac:dyDescent="0.25">
      <c r="A130" s="15"/>
      <c r="B130" s="17">
        <v>5003252</v>
      </c>
      <c r="C130" s="17" t="s">
        <v>1105</v>
      </c>
      <c r="D130" s="17">
        <v>3000001</v>
      </c>
      <c r="E130" s="17" t="s">
        <v>271</v>
      </c>
      <c r="F130" s="17">
        <v>177</v>
      </c>
      <c r="G130" s="17" t="s">
        <v>1000</v>
      </c>
      <c r="H130" s="17">
        <v>10</v>
      </c>
      <c r="I130" s="17" t="s">
        <v>1187</v>
      </c>
      <c r="J130" s="17">
        <v>10</v>
      </c>
      <c r="K130" s="17" t="s">
        <v>1291</v>
      </c>
      <c r="L130" s="17">
        <v>3</v>
      </c>
      <c r="M130" s="17" t="s">
        <v>652</v>
      </c>
      <c r="N130" s="59">
        <v>2.0729000000000001E-2</v>
      </c>
      <c r="O130" s="60">
        <v>0</v>
      </c>
      <c r="P130" s="61">
        <v>0</v>
      </c>
      <c r="Q130" s="60">
        <v>0</v>
      </c>
      <c r="R130" s="61">
        <v>0</v>
      </c>
    </row>
    <row r="131" spans="1:18" ht="63.75" x14ac:dyDescent="0.25">
      <c r="A131" s="15"/>
      <c r="B131" s="17">
        <v>5003252</v>
      </c>
      <c r="C131" s="17" t="s">
        <v>1105</v>
      </c>
      <c r="D131" s="17">
        <v>3000001</v>
      </c>
      <c r="E131" s="17" t="s">
        <v>271</v>
      </c>
      <c r="F131" s="17">
        <v>177</v>
      </c>
      <c r="G131" s="17" t="s">
        <v>1000</v>
      </c>
      <c r="H131" s="17">
        <v>11</v>
      </c>
      <c r="I131" s="17" t="s">
        <v>1188</v>
      </c>
      <c r="J131" s="17">
        <v>1</v>
      </c>
      <c r="K131" s="17" t="s">
        <v>1292</v>
      </c>
      <c r="L131" s="17">
        <v>3</v>
      </c>
      <c r="M131" s="17" t="s">
        <v>652</v>
      </c>
      <c r="N131" s="59">
        <v>0.188363</v>
      </c>
      <c r="O131" s="60">
        <v>0</v>
      </c>
      <c r="P131" s="61">
        <v>0</v>
      </c>
      <c r="Q131" s="60">
        <v>0</v>
      </c>
      <c r="R131" s="61">
        <v>0</v>
      </c>
    </row>
    <row r="132" spans="1:18" ht="51" x14ac:dyDescent="0.25">
      <c r="A132" s="15"/>
      <c r="B132" s="17">
        <v>5003252</v>
      </c>
      <c r="C132" s="17" t="s">
        <v>1105</v>
      </c>
      <c r="D132" s="17">
        <v>3000001</v>
      </c>
      <c r="E132" s="17" t="s">
        <v>271</v>
      </c>
      <c r="F132" s="17">
        <v>177</v>
      </c>
      <c r="G132" s="17" t="s">
        <v>1000</v>
      </c>
      <c r="H132" s="17">
        <v>12</v>
      </c>
      <c r="I132" s="17" t="s">
        <v>1189</v>
      </c>
      <c r="J132" s="17">
        <v>2</v>
      </c>
      <c r="K132" s="17" t="s">
        <v>1293</v>
      </c>
      <c r="L132" s="17">
        <v>3</v>
      </c>
      <c r="M132" s="17" t="s">
        <v>652</v>
      </c>
      <c r="N132" s="59">
        <v>2.4E-2</v>
      </c>
      <c r="O132" s="60">
        <v>2.4E-2</v>
      </c>
      <c r="P132" s="61">
        <v>0</v>
      </c>
      <c r="Q132" s="60">
        <v>0</v>
      </c>
      <c r="R132" s="61">
        <v>0</v>
      </c>
    </row>
    <row r="133" spans="1:18" ht="63.75" x14ac:dyDescent="0.25">
      <c r="A133" s="15"/>
      <c r="B133" s="17">
        <v>5003252</v>
      </c>
      <c r="C133" s="17" t="s">
        <v>1105</v>
      </c>
      <c r="D133" s="17">
        <v>3000001</v>
      </c>
      <c r="E133" s="17" t="s">
        <v>271</v>
      </c>
      <c r="F133" s="17">
        <v>177</v>
      </c>
      <c r="G133" s="17" t="s">
        <v>1000</v>
      </c>
      <c r="H133" s="17">
        <v>13</v>
      </c>
      <c r="I133" s="17" t="s">
        <v>1190</v>
      </c>
      <c r="J133" s="17">
        <v>4</v>
      </c>
      <c r="K133" s="17" t="s">
        <v>1294</v>
      </c>
      <c r="L133" s="17">
        <v>3</v>
      </c>
      <c r="M133" s="17" t="s">
        <v>652</v>
      </c>
      <c r="N133" s="59">
        <v>0</v>
      </c>
      <c r="O133" s="60">
        <v>1.2E-2</v>
      </c>
      <c r="P133" s="61">
        <v>0</v>
      </c>
      <c r="Q133" s="60">
        <v>0</v>
      </c>
      <c r="R133" s="61">
        <v>0</v>
      </c>
    </row>
    <row r="134" spans="1:18" ht="38.25" x14ac:dyDescent="0.25">
      <c r="A134" s="15"/>
      <c r="B134" s="17">
        <v>5003252</v>
      </c>
      <c r="C134" s="17" t="s">
        <v>1105</v>
      </c>
      <c r="D134" s="17">
        <v>3000001</v>
      </c>
      <c r="E134" s="17" t="s">
        <v>271</v>
      </c>
      <c r="F134" s="17">
        <v>177</v>
      </c>
      <c r="G134" s="17" t="s">
        <v>1000</v>
      </c>
      <c r="H134" s="17">
        <v>17</v>
      </c>
      <c r="I134" s="17" t="s">
        <v>1191</v>
      </c>
      <c r="J134" s="17">
        <v>1</v>
      </c>
      <c r="K134" s="17" t="s">
        <v>1295</v>
      </c>
      <c r="L134" s="17">
        <v>3</v>
      </c>
      <c r="M134" s="17" t="s">
        <v>652</v>
      </c>
      <c r="N134" s="59">
        <v>0.444967</v>
      </c>
      <c r="O134" s="60">
        <v>0.03</v>
      </c>
      <c r="P134" s="61">
        <v>2.9999999329447746E-2</v>
      </c>
      <c r="Q134" s="60">
        <v>0</v>
      </c>
      <c r="R134" s="61">
        <v>0</v>
      </c>
    </row>
    <row r="135" spans="1:18" ht="51" x14ac:dyDescent="0.25">
      <c r="A135" s="15"/>
      <c r="B135" s="17">
        <v>5003252</v>
      </c>
      <c r="C135" s="17" t="s">
        <v>1105</v>
      </c>
      <c r="D135" s="17">
        <v>3000001</v>
      </c>
      <c r="E135" s="17" t="s">
        <v>271</v>
      </c>
      <c r="F135" s="17">
        <v>177</v>
      </c>
      <c r="G135" s="17" t="s">
        <v>1000</v>
      </c>
      <c r="H135" s="17">
        <v>18</v>
      </c>
      <c r="I135" s="17" t="s">
        <v>1192</v>
      </c>
      <c r="J135" s="17">
        <v>1</v>
      </c>
      <c r="K135" s="17" t="s">
        <v>1296</v>
      </c>
      <c r="L135" s="17">
        <v>3</v>
      </c>
      <c r="M135" s="17" t="s">
        <v>652</v>
      </c>
      <c r="N135" s="59">
        <v>0.422012</v>
      </c>
      <c r="O135" s="60">
        <v>0.44501200000000002</v>
      </c>
      <c r="P135" s="61">
        <v>0</v>
      </c>
      <c r="Q135" s="60">
        <v>0</v>
      </c>
      <c r="R135" s="61">
        <v>0</v>
      </c>
    </row>
    <row r="136" spans="1:18" ht="38.25" x14ac:dyDescent="0.25">
      <c r="A136" s="15"/>
      <c r="B136" s="17">
        <v>5003252</v>
      </c>
      <c r="C136" s="17" t="s">
        <v>1105</v>
      </c>
      <c r="D136" s="17">
        <v>3000001</v>
      </c>
      <c r="E136" s="17" t="s">
        <v>271</v>
      </c>
      <c r="F136" s="17">
        <v>177</v>
      </c>
      <c r="G136" s="17" t="s">
        <v>1000</v>
      </c>
      <c r="H136" s="17">
        <v>19</v>
      </c>
      <c r="I136" s="17" t="s">
        <v>1193</v>
      </c>
      <c r="J136" s="17">
        <v>8</v>
      </c>
      <c r="K136" s="17" t="s">
        <v>1297</v>
      </c>
      <c r="L136" s="17">
        <v>3</v>
      </c>
      <c r="M136" s="17" t="s">
        <v>652</v>
      </c>
      <c r="N136" s="59">
        <v>2.6136E-2</v>
      </c>
      <c r="O136" s="60">
        <v>2.6136E-2</v>
      </c>
      <c r="P136" s="61">
        <v>0</v>
      </c>
      <c r="Q136" s="60">
        <v>0</v>
      </c>
      <c r="R136" s="61">
        <v>0</v>
      </c>
    </row>
    <row r="137" spans="1:18" ht="38.25" x14ac:dyDescent="0.25">
      <c r="A137" s="15"/>
      <c r="B137" s="17">
        <v>5003252</v>
      </c>
      <c r="C137" s="17" t="s">
        <v>1105</v>
      </c>
      <c r="D137" s="17">
        <v>3000001</v>
      </c>
      <c r="E137" s="17" t="s">
        <v>271</v>
      </c>
      <c r="F137" s="17">
        <v>177</v>
      </c>
      <c r="G137" s="17" t="s">
        <v>1000</v>
      </c>
      <c r="H137" s="17">
        <v>19</v>
      </c>
      <c r="I137" s="17" t="s">
        <v>1193</v>
      </c>
      <c r="J137" s="17">
        <v>9</v>
      </c>
      <c r="K137" s="17" t="s">
        <v>1259</v>
      </c>
      <c r="L137" s="17">
        <v>3</v>
      </c>
      <c r="M137" s="17" t="s">
        <v>652</v>
      </c>
      <c r="N137" s="59">
        <v>0</v>
      </c>
      <c r="O137" s="60">
        <v>2.3878E-2</v>
      </c>
      <c r="P137" s="61">
        <v>2.3876899853348732E-2</v>
      </c>
      <c r="Q137" s="60">
        <v>0</v>
      </c>
      <c r="R137" s="61">
        <v>0</v>
      </c>
    </row>
    <row r="138" spans="1:18" ht="38.25" x14ac:dyDescent="0.25">
      <c r="A138" s="15"/>
      <c r="B138" s="17">
        <v>5003252</v>
      </c>
      <c r="C138" s="17" t="s">
        <v>1105</v>
      </c>
      <c r="D138" s="17">
        <v>3000001</v>
      </c>
      <c r="E138" s="17" t="s">
        <v>271</v>
      </c>
      <c r="F138" s="17">
        <v>177</v>
      </c>
      <c r="G138" s="17" t="s">
        <v>1000</v>
      </c>
      <c r="H138" s="17">
        <v>20</v>
      </c>
      <c r="I138" s="17" t="s">
        <v>1194</v>
      </c>
      <c r="J138" s="17">
        <v>5</v>
      </c>
      <c r="K138" s="17" t="s">
        <v>1298</v>
      </c>
      <c r="L138" s="17">
        <v>3</v>
      </c>
      <c r="M138" s="17" t="s">
        <v>652</v>
      </c>
      <c r="N138" s="59">
        <v>0.11268</v>
      </c>
      <c r="O138" s="60">
        <v>0.11268</v>
      </c>
      <c r="P138" s="61">
        <v>0</v>
      </c>
      <c r="Q138" s="60">
        <v>0</v>
      </c>
      <c r="R138" s="61">
        <v>0</v>
      </c>
    </row>
    <row r="139" spans="1:18" ht="38.25" x14ac:dyDescent="0.25">
      <c r="A139" s="15"/>
      <c r="B139" s="17">
        <v>5003252</v>
      </c>
      <c r="C139" s="17" t="s">
        <v>1105</v>
      </c>
      <c r="D139" s="17">
        <v>3000001</v>
      </c>
      <c r="E139" s="17" t="s">
        <v>271</v>
      </c>
      <c r="F139" s="17">
        <v>177</v>
      </c>
      <c r="G139" s="17" t="s">
        <v>1000</v>
      </c>
      <c r="H139" s="17">
        <v>20</v>
      </c>
      <c r="I139" s="17" t="s">
        <v>1194</v>
      </c>
      <c r="J139" s="17">
        <v>8</v>
      </c>
      <c r="K139" s="17" t="s">
        <v>1299</v>
      </c>
      <c r="L139" s="17">
        <v>3</v>
      </c>
      <c r="M139" s="17" t="s">
        <v>652</v>
      </c>
      <c r="N139" s="59">
        <v>6.3E-2</v>
      </c>
      <c r="O139" s="60">
        <v>6.3E-2</v>
      </c>
      <c r="P139" s="61">
        <v>0</v>
      </c>
      <c r="Q139" s="60">
        <v>0</v>
      </c>
      <c r="R139" s="61">
        <v>0</v>
      </c>
    </row>
    <row r="140" spans="1:18" ht="51" x14ac:dyDescent="0.25">
      <c r="A140" s="15"/>
      <c r="B140" s="17">
        <v>5003254</v>
      </c>
      <c r="C140" s="17" t="s">
        <v>1106</v>
      </c>
      <c r="D140" s="17">
        <v>3000001</v>
      </c>
      <c r="E140" s="17" t="s">
        <v>271</v>
      </c>
      <c r="F140" s="17">
        <v>177</v>
      </c>
      <c r="G140" s="17" t="s">
        <v>1000</v>
      </c>
      <c r="H140" s="17">
        <v>1</v>
      </c>
      <c r="I140" s="17" t="s">
        <v>1145</v>
      </c>
      <c r="J140" s="17">
        <v>8</v>
      </c>
      <c r="K140" s="17" t="s">
        <v>1219</v>
      </c>
      <c r="L140" s="17">
        <v>3</v>
      </c>
      <c r="M140" s="17" t="s">
        <v>652</v>
      </c>
      <c r="N140" s="59">
        <v>0</v>
      </c>
      <c r="O140" s="60">
        <v>0.03</v>
      </c>
      <c r="P140" s="61">
        <v>2.9999999329447746E-2</v>
      </c>
      <c r="Q140" s="60">
        <v>0</v>
      </c>
      <c r="R140" s="61">
        <v>0</v>
      </c>
    </row>
    <row r="141" spans="1:18" ht="38.25" x14ac:dyDescent="0.25">
      <c r="A141" s="15"/>
      <c r="B141" s="17">
        <v>5003418</v>
      </c>
      <c r="C141" s="17" t="s">
        <v>1129</v>
      </c>
      <c r="D141" s="17">
        <v>3000478</v>
      </c>
      <c r="E141" s="17" t="s">
        <v>1094</v>
      </c>
      <c r="F141" s="17">
        <v>65</v>
      </c>
      <c r="G141" s="17" t="s">
        <v>1100</v>
      </c>
      <c r="H141" s="17">
        <v>1</v>
      </c>
      <c r="I141" s="17" t="s">
        <v>246</v>
      </c>
      <c r="J141" s="17">
        <v>1</v>
      </c>
      <c r="K141" s="17" t="s">
        <v>1338</v>
      </c>
      <c r="L141" s="17">
        <v>1</v>
      </c>
      <c r="M141" s="17" t="s">
        <v>325</v>
      </c>
      <c r="N141" s="59">
        <v>0.93617799999999995</v>
      </c>
      <c r="O141" s="60">
        <v>0.93617799999999995</v>
      </c>
      <c r="P141" s="61">
        <v>0.18773329257965088</v>
      </c>
      <c r="Q141" s="60">
        <v>0</v>
      </c>
      <c r="R141" s="61">
        <v>0</v>
      </c>
    </row>
    <row r="142" spans="1:18" ht="51" x14ac:dyDescent="0.25">
      <c r="A142" s="15"/>
      <c r="B142" s="17">
        <v>5003418</v>
      </c>
      <c r="C142" s="17" t="s">
        <v>1129</v>
      </c>
      <c r="D142" s="17">
        <v>3000478</v>
      </c>
      <c r="E142" s="17" t="s">
        <v>1094</v>
      </c>
      <c r="F142" s="17">
        <v>65</v>
      </c>
      <c r="G142" s="17" t="s">
        <v>1100</v>
      </c>
      <c r="H142" s="17">
        <v>3</v>
      </c>
      <c r="I142" s="17" t="s">
        <v>1216</v>
      </c>
      <c r="J142" s="17">
        <v>3</v>
      </c>
      <c r="K142" s="17" t="s">
        <v>1339</v>
      </c>
      <c r="L142" s="17">
        <v>3</v>
      </c>
      <c r="M142" s="17" t="s">
        <v>652</v>
      </c>
      <c r="N142" s="59">
        <v>0.01</v>
      </c>
      <c r="O142" s="60">
        <v>0.01</v>
      </c>
      <c r="P142" s="61">
        <v>4.0150000713765621E-3</v>
      </c>
      <c r="Q142" s="60">
        <v>0</v>
      </c>
      <c r="R142" s="61">
        <v>0</v>
      </c>
    </row>
    <row r="143" spans="1:18" ht="64.5" thickBot="1" x14ac:dyDescent="0.3">
      <c r="A143" s="21"/>
      <c r="B143" s="23">
        <v>5004392</v>
      </c>
      <c r="C143" s="23" t="s">
        <v>1108</v>
      </c>
      <c r="D143" s="23">
        <v>3000001</v>
      </c>
      <c r="E143" s="23" t="s">
        <v>271</v>
      </c>
      <c r="F143" s="23">
        <v>86</v>
      </c>
      <c r="G143" s="23" t="s">
        <v>464</v>
      </c>
      <c r="H143" s="23">
        <v>2</v>
      </c>
      <c r="I143" s="23" t="s">
        <v>1152</v>
      </c>
      <c r="J143" s="23">
        <v>1</v>
      </c>
      <c r="K143" s="23" t="s">
        <v>1231</v>
      </c>
      <c r="L143" s="23">
        <v>3</v>
      </c>
      <c r="M143" s="23" t="s">
        <v>652</v>
      </c>
      <c r="N143" s="62">
        <v>0</v>
      </c>
      <c r="O143" s="63">
        <v>0.57871600000000001</v>
      </c>
      <c r="P143" s="64">
        <v>0.27581921964883804</v>
      </c>
      <c r="Q143" s="63">
        <v>0</v>
      </c>
      <c r="R143" s="64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/>
  <dimension ref="A1:K100"/>
  <sheetViews>
    <sheetView workbookViewId="0">
      <selection activeCell="A2" sqref="A2:K8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62</v>
      </c>
      <c r="B1" s="41" t="s">
        <v>228</v>
      </c>
      <c r="C1" s="40" t="s">
        <v>34</v>
      </c>
      <c r="D1" s="40"/>
      <c r="E1" s="40"/>
      <c r="F1" s="40"/>
      <c r="G1" s="40"/>
    </row>
    <row r="2" spans="1:11" ht="15.75" thickBot="1" x14ac:dyDescent="0.3">
      <c r="A2" s="2" t="s">
        <v>1344</v>
      </c>
      <c r="I2" s="1" t="s">
        <v>1357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145.93673399999997</v>
      </c>
      <c r="E6" s="13">
        <f ca="1">SUM(E7:OFFSET(E7,50,0))</f>
        <v>148.08690200000001</v>
      </c>
      <c r="F6" s="13">
        <f ca="1">SUM(F7:OFFSET(F7,50,0))</f>
        <v>76.279581760314613</v>
      </c>
      <c r="G6" s="14">
        <f ca="1">IFERROR(F6/E6,0)</f>
        <v>0.51510012519753168</v>
      </c>
      <c r="J6" s="6" t="s">
        <v>369</v>
      </c>
      <c r="K6" s="65" t="s">
        <v>370</v>
      </c>
    </row>
    <row r="7" spans="1:11" x14ac:dyDescent="0.25">
      <c r="A7" s="15"/>
      <c r="B7" s="44">
        <v>15</v>
      </c>
      <c r="C7" s="17" t="s">
        <v>254</v>
      </c>
      <c r="D7" s="18">
        <v>1.7378620000000002</v>
      </c>
      <c r="E7" s="19">
        <v>1.7390639999999999</v>
      </c>
      <c r="F7" s="19">
        <v>0.53723685220757034</v>
      </c>
      <c r="G7" s="20">
        <f>IFERROR(F7/E7,0)</f>
        <v>0.3089229908776045</v>
      </c>
      <c r="I7" t="s">
        <v>557</v>
      </c>
      <c r="J7" s="6">
        <v>75.742344908107043</v>
      </c>
      <c r="K7" s="65">
        <v>0.51755014589355974</v>
      </c>
    </row>
    <row r="8" spans="1:11" ht="15.75" thickBot="1" x14ac:dyDescent="0.3">
      <c r="A8" s="21"/>
      <c r="B8" s="45">
        <v>98</v>
      </c>
      <c r="C8" s="23" t="s">
        <v>557</v>
      </c>
      <c r="D8" s="24">
        <v>144.19887199999997</v>
      </c>
      <c r="E8" s="25">
        <v>146.347838</v>
      </c>
      <c r="F8" s="25">
        <v>75.742344908107043</v>
      </c>
      <c r="G8" s="26">
        <f>IFERROR(F8/E8,0)</f>
        <v>0.51755014589355974</v>
      </c>
      <c r="I8" t="s">
        <v>254</v>
      </c>
      <c r="J8" s="6">
        <v>0.53723685220757034</v>
      </c>
      <c r="K8" s="65">
        <v>0.3089229908776045</v>
      </c>
    </row>
    <row r="9" spans="1:11" x14ac:dyDescent="0.25">
      <c r="J9" s="6"/>
      <c r="K9" s="65"/>
    </row>
    <row r="10" spans="1:11" x14ac:dyDescent="0.25">
      <c r="J10" s="6"/>
      <c r="K10" s="65"/>
    </row>
    <row r="11" spans="1:11" x14ac:dyDescent="0.25">
      <c r="J11" s="6"/>
      <c r="K11" s="65"/>
    </row>
    <row r="12" spans="1:11" x14ac:dyDescent="0.25">
      <c r="J12" s="6"/>
      <c r="K12" s="65"/>
    </row>
    <row r="13" spans="1:11" x14ac:dyDescent="0.25">
      <c r="J13" s="6"/>
      <c r="K13" s="65"/>
    </row>
    <row r="14" spans="1:11" x14ac:dyDescent="0.25">
      <c r="J14" s="6"/>
      <c r="K14" s="65"/>
    </row>
    <row r="15" spans="1:11" x14ac:dyDescent="0.25">
      <c r="J15" s="6"/>
      <c r="K15" s="65"/>
    </row>
    <row r="16" spans="1:11" x14ac:dyDescent="0.25">
      <c r="J16" s="6"/>
      <c r="K16" s="65"/>
    </row>
    <row r="17" spans="10:11" x14ac:dyDescent="0.25">
      <c r="J17" s="6"/>
      <c r="K17" s="65"/>
    </row>
    <row r="18" spans="10:11" x14ac:dyDescent="0.25">
      <c r="J18" s="6"/>
      <c r="K18" s="65"/>
    </row>
    <row r="19" spans="10:11" x14ac:dyDescent="0.25">
      <c r="J19" s="6"/>
      <c r="K19" s="65"/>
    </row>
    <row r="20" spans="10:11" x14ac:dyDescent="0.25">
      <c r="J20" s="6"/>
      <c r="K20" s="65"/>
    </row>
    <row r="21" spans="10:11" x14ac:dyDescent="0.25">
      <c r="J21" s="6"/>
      <c r="K21" s="65"/>
    </row>
    <row r="22" spans="10:11" x14ac:dyDescent="0.25">
      <c r="J22" s="6"/>
      <c r="K22" s="65"/>
    </row>
    <row r="23" spans="10:11" x14ac:dyDescent="0.25">
      <c r="J23" s="6"/>
      <c r="K23" s="65"/>
    </row>
    <row r="24" spans="10:11" x14ac:dyDescent="0.25">
      <c r="J24" s="6"/>
      <c r="K24" s="65"/>
    </row>
    <row r="25" spans="10:11" x14ac:dyDescent="0.25">
      <c r="J25" s="6"/>
      <c r="K25" s="65"/>
    </row>
    <row r="26" spans="10:11" x14ac:dyDescent="0.25">
      <c r="J26" s="6"/>
      <c r="K26" s="65"/>
    </row>
    <row r="27" spans="10:11" x14ac:dyDescent="0.25">
      <c r="J27" s="6"/>
      <c r="K27" s="65"/>
    </row>
    <row r="28" spans="10:11" x14ac:dyDescent="0.25">
      <c r="J28" s="6"/>
      <c r="K28" s="65"/>
    </row>
    <row r="29" spans="10:11" x14ac:dyDescent="0.25">
      <c r="J29" s="6"/>
      <c r="K29" s="65"/>
    </row>
    <row r="30" spans="10:11" x14ac:dyDescent="0.25">
      <c r="J30" s="6"/>
      <c r="K30" s="65"/>
    </row>
    <row r="31" spans="10:11" x14ac:dyDescent="0.25">
      <c r="J31" s="6"/>
      <c r="K31" s="65"/>
    </row>
    <row r="32" spans="10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/>
  <dimension ref="A1:G11"/>
  <sheetViews>
    <sheetView workbookViewId="0">
      <selection activeCell="A2" sqref="A2:G10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62</v>
      </c>
      <c r="B1" s="46" t="s">
        <v>228</v>
      </c>
      <c r="C1" s="40" t="s">
        <v>34</v>
      </c>
      <c r="D1" s="40"/>
      <c r="E1" s="40"/>
      <c r="F1" s="40"/>
      <c r="G1" s="40"/>
    </row>
    <row r="2" spans="1:7" ht="15.75" thickBot="1" x14ac:dyDescent="0.3">
      <c r="A2" s="2" t="s">
        <v>1345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145.93673399999997</v>
      </c>
      <c r="E6" s="13">
        <v>148.08690200000001</v>
      </c>
      <c r="F6" s="13">
        <v>76.279581760314613</v>
      </c>
      <c r="G6" s="14">
        <v>0.51510012519753168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145.93673399999997</v>
      </c>
      <c r="E7" s="31">
        <f ca="1">SUM(E8:OFFSET(E6,MATCH("GOBIERNOS REGIONALES",$A$8:$A$50,0),0))</f>
        <v>148.08690200000001</v>
      </c>
      <c r="F7" s="31">
        <f ca="1">SUM(F8:OFFSET(F6,MATCH("GOBIERNOS REGIONALES",$A$8:$A$50,0),0))</f>
        <v>76.279581760314613</v>
      </c>
      <c r="G7" s="32">
        <f ca="1">IFERROR(F7/E7,0)</f>
        <v>0.51510012519753168</v>
      </c>
    </row>
    <row r="8" spans="1:7" x14ac:dyDescent="0.25">
      <c r="A8" s="15"/>
      <c r="B8" s="16">
        <v>8</v>
      </c>
      <c r="C8" s="17" t="s">
        <v>103</v>
      </c>
      <c r="D8" s="18">
        <v>145.93673399999997</v>
      </c>
      <c r="E8" s="19">
        <v>148.08690200000001</v>
      </c>
      <c r="F8" s="19">
        <v>76.279581760314613</v>
      </c>
      <c r="G8" s="20">
        <f>IFERROR(F8/E8,0)</f>
        <v>0.51510012519753168</v>
      </c>
    </row>
    <row r="9" spans="1:7" ht="15.75" thickBot="1" x14ac:dyDescent="0.3">
      <c r="A9" s="33" t="s">
        <v>200</v>
      </c>
      <c r="B9" s="34"/>
      <c r="C9" s="35"/>
      <c r="D9" s="36">
        <f ca="1">SUM(D10:OFFSET(D8,(MATCH("GOBIERNOS LOCALES",$A$8:$A$50,0)-MATCH("GOBIERNOS REGIONALES",$A$8:$A$50,0)),0))</f>
        <v>0</v>
      </c>
      <c r="E9" s="37">
        <f ca="1">SUM(E10:OFFSET(E8,(MATCH("GOBIERNOS LOCALES",$A$8:$A$50,0)-MATCH("GOBIERNOS REGIONALES",$A$8:$A$50,0)),0))</f>
        <v>0</v>
      </c>
      <c r="F9" s="37">
        <f ca="1">SUM(F10:OFFSET(F8,(MATCH("GOBIERNOS LOCALES",$A$8:$A$50,0)-MATCH("GOBIERNOS REGIONALES",$A$8:$A$50,0)),0))</f>
        <v>0</v>
      </c>
      <c r="G9" s="38">
        <f ca="1">IFERROR(F9/E9,0)</f>
        <v>0</v>
      </c>
    </row>
    <row r="10" spans="1:7" x14ac:dyDescent="0.25">
      <c r="A10" t="s">
        <v>227</v>
      </c>
      <c r="D10" s="6"/>
      <c r="E10" s="6"/>
      <c r="F10" s="6"/>
      <c r="G10" s="5">
        <f>IFERROR(F10/E10,0)</f>
        <v>0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/>
  <dimension ref="A1:L18"/>
  <sheetViews>
    <sheetView workbookViewId="0">
      <selection activeCell="A13" sqref="A13:F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62</v>
      </c>
      <c r="B1" s="40" t="s">
        <v>228</v>
      </c>
      <c r="C1" s="40" t="s">
        <v>34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1346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145.93673399999997</v>
      </c>
      <c r="G6" s="13">
        <v>148.08690200000001</v>
      </c>
      <c r="H6" s="13">
        <v>76.279581760314613</v>
      </c>
      <c r="I6" s="14">
        <v>0.51510012519753168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145.93673399999997</v>
      </c>
      <c r="G7" s="31">
        <f ca="1">SUM(G8:OFFSET(G6,MATCH("PROYECTOS",$A$8:$A$50,0),0))</f>
        <v>148.08690200000001</v>
      </c>
      <c r="H7" s="31">
        <f ca="1">SUM(H8:OFFSET(H6,MATCH("PROYECTOS",$A$8:$A$50,0),0))</f>
        <v>76.279581760314613</v>
      </c>
      <c r="I7" s="32">
        <f ca="1">IFERROR(H7/G7,0)</f>
        <v>0.51510012519753168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9.9472000000000005E-2</v>
      </c>
      <c r="G8" s="19">
        <v>9.9472000000000005E-2</v>
      </c>
      <c r="H8" s="19">
        <v>2.1800000220537186E-2</v>
      </c>
      <c r="I8" s="20">
        <f>IFERROR(H8/G8,0)</f>
        <v>0.21915715196776162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3000144</v>
      </c>
      <c r="C9" s="17" t="s">
        <v>1347</v>
      </c>
      <c r="D9" s="53">
        <v>107</v>
      </c>
      <c r="E9" s="17" t="s">
        <v>1349</v>
      </c>
      <c r="F9" s="18">
        <v>144.09939999999997</v>
      </c>
      <c r="G9" s="19">
        <v>146.248366</v>
      </c>
      <c r="H9" s="19">
        <v>75.720544907886506</v>
      </c>
      <c r="I9" s="20">
        <f>IFERROR(H9/G9,0)</f>
        <v>0.51775310028343502</v>
      </c>
      <c r="J9" s="54"/>
      <c r="K9" s="19"/>
      <c r="L9" s="20" t="str">
        <f>IFERROR(K9/J9,".")</f>
        <v>.</v>
      </c>
    </row>
    <row r="10" spans="1:12" x14ac:dyDescent="0.25">
      <c r="A10" s="15"/>
      <c r="B10" s="17">
        <v>3000260</v>
      </c>
      <c r="C10" s="17" t="s">
        <v>1348</v>
      </c>
      <c r="D10" s="53">
        <v>86</v>
      </c>
      <c r="E10" s="17" t="s">
        <v>464</v>
      </c>
      <c r="F10" s="18">
        <v>1.7378620000000002</v>
      </c>
      <c r="G10" s="19">
        <v>1.7390639999999999</v>
      </c>
      <c r="H10" s="19">
        <v>0.53723685220757034</v>
      </c>
      <c r="I10" s="20">
        <f>IFERROR(H10/G10,0)</f>
        <v>0.3089229908776045</v>
      </c>
      <c r="J10" s="54"/>
      <c r="K10" s="19"/>
      <c r="L10" s="20" t="str">
        <f>IFERROR(K10/J10,".")</f>
        <v>.</v>
      </c>
    </row>
    <row r="11" spans="1:12" ht="15.75" thickBot="1" x14ac:dyDescent="0.3">
      <c r="A11" s="33" t="s">
        <v>302</v>
      </c>
      <c r="B11" s="35"/>
      <c r="C11" s="35"/>
      <c r="D11" s="51"/>
      <c r="E11" s="35"/>
      <c r="F11" s="36">
        <f ca="1">OFFSET(F11,-MATCH("PROYECTOS",$A$8:$A$50,0)-1,0)-(OFFSET(F11,-MATCH("PROYECTOS",$A$8:$A$50,0),0))</f>
        <v>0</v>
      </c>
      <c r="G11" s="37">
        <f ca="1">OFFSET(G11,-MATCH("PROYECTOS",$A$8:$A$50,0)-1,0)-(OFFSET(G11,-MATCH("PROYECTOS",$A$8:$A$50,0),0))</f>
        <v>0</v>
      </c>
      <c r="H11" s="37">
        <f ca="1">OFFSET(H11,-MATCH("PROYECTOS",$A$8:$A$50,0)-1,0)-(OFFSET(H11,-MATCH("PROYECTOS",$A$8:$A$50,0),0))</f>
        <v>0</v>
      </c>
      <c r="I11" s="38">
        <f ca="1">IFERROR(H11/G11,0)</f>
        <v>0</v>
      </c>
      <c r="J11" s="52"/>
      <c r="K11" s="37"/>
      <c r="L11" s="38"/>
    </row>
    <row r="12" spans="1:12" ht="15.75" thickBot="1" x14ac:dyDescent="0.3"/>
    <row r="13" spans="1:12" ht="15.75" thickBot="1" x14ac:dyDescent="0.3">
      <c r="A13" s="108" t="s">
        <v>372</v>
      </c>
      <c r="B13" s="109"/>
      <c r="C13" s="109"/>
      <c r="D13" s="109"/>
      <c r="E13" s="109"/>
      <c r="F13" s="110"/>
    </row>
    <row r="14" spans="1:12" ht="15.75" thickBot="1" x14ac:dyDescent="0.3">
      <c r="A14" s="2" t="s">
        <v>1358</v>
      </c>
    </row>
    <row r="15" spans="1:12" ht="45" customHeight="1" x14ac:dyDescent="0.25">
      <c r="A15" s="100" t="s">
        <v>374</v>
      </c>
      <c r="B15" s="101"/>
      <c r="C15" s="101"/>
      <c r="D15" s="101"/>
      <c r="E15" s="101"/>
      <c r="F15" s="111" t="s">
        <v>375</v>
      </c>
    </row>
    <row r="16" spans="1:12" ht="15.75" thickBot="1" x14ac:dyDescent="0.3">
      <c r="A16" s="125"/>
      <c r="B16" s="126"/>
      <c r="C16" s="104"/>
      <c r="D16" s="104"/>
      <c r="E16" s="104"/>
      <c r="F16" s="112"/>
    </row>
    <row r="17" spans="1:6" x14ac:dyDescent="0.25">
      <c r="A17" s="15"/>
      <c r="B17" s="17">
        <v>3000001</v>
      </c>
      <c r="C17" s="148" t="s">
        <v>271</v>
      </c>
      <c r="D17" s="142"/>
      <c r="E17" s="149"/>
      <c r="F17" s="69">
        <v>0.21915715196776162</v>
      </c>
    </row>
    <row r="18" spans="1:6" ht="15.75" thickBot="1" x14ac:dyDescent="0.3">
      <c r="A18" s="21"/>
      <c r="B18" s="23">
        <v>3000260</v>
      </c>
      <c r="C18" s="146" t="s">
        <v>1348</v>
      </c>
      <c r="D18" s="121">
        <v>86</v>
      </c>
      <c r="E18" s="147" t="s">
        <v>464</v>
      </c>
      <c r="F18" s="70">
        <v>0.3089229908776045</v>
      </c>
    </row>
  </sheetData>
  <mergeCells count="17">
    <mergeCell ref="J3:L3"/>
    <mergeCell ref="I4:I5"/>
    <mergeCell ref="A13:F13"/>
    <mergeCell ref="A15:E16"/>
    <mergeCell ref="F15:F16"/>
    <mergeCell ref="L4:L5"/>
    <mergeCell ref="H4:H5"/>
    <mergeCell ref="A4:C5"/>
    <mergeCell ref="J4:J5"/>
    <mergeCell ref="F4:F5"/>
    <mergeCell ref="K4:K5"/>
    <mergeCell ref="G4:G5"/>
    <mergeCell ref="D4:E5"/>
    <mergeCell ref="C17:E17"/>
    <mergeCell ref="C18:E18"/>
    <mergeCell ref="A3:E3"/>
    <mergeCell ref="F3:I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N16"/>
  <sheetViews>
    <sheetView workbookViewId="0">
      <selection activeCell="A2" sqref="A2:N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2</v>
      </c>
      <c r="B1" s="40" t="s">
        <v>228</v>
      </c>
      <c r="C1" s="40" t="s">
        <v>9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410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1439.382564</v>
      </c>
      <c r="I6" s="13">
        <v>1864.1250450000005</v>
      </c>
      <c r="J6" s="13">
        <v>932.47122340450119</v>
      </c>
      <c r="K6" s="14">
        <v>0.5002192454339891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 ca="1">SUM(H8:OFFSET(H6,MATCH("PROYECTOS",$A$8:$A$50,0),0))</f>
        <v>1260.0760139999995</v>
      </c>
      <c r="I7" s="31">
        <f ca="1">SUM(I8:OFFSET(I6,MATCH("PROYECTOS",$A$8:$A$50,0),0))</f>
        <v>1621.3214639999987</v>
      </c>
      <c r="J7" s="31">
        <f ca="1">SUM(J8:OFFSET(J6,MATCH("PROYECTOS",$A$8:$A$50,0),0))</f>
        <v>862.2425468512314</v>
      </c>
      <c r="K7" s="32">
        <f ca="1">IFERROR(J7/I7,0)</f>
        <v>0.53181467463211973</v>
      </c>
      <c r="L7" s="50"/>
      <c r="M7" s="31"/>
      <c r="N7" s="32"/>
    </row>
    <row r="8" spans="1:14" ht="25.5" x14ac:dyDescent="0.25">
      <c r="A8" s="15"/>
      <c r="B8" s="17">
        <v>5004389</v>
      </c>
      <c r="C8" s="79" t="s">
        <v>411</v>
      </c>
      <c r="D8" s="17">
        <v>3000001</v>
      </c>
      <c r="E8" s="17" t="s">
        <v>271</v>
      </c>
      <c r="F8" s="53">
        <v>80</v>
      </c>
      <c r="G8" s="17" t="s">
        <v>319</v>
      </c>
      <c r="H8" s="18">
        <v>7.0094090000000016</v>
      </c>
      <c r="I8" s="19">
        <v>8.2398969999999974</v>
      </c>
      <c r="J8" s="19">
        <v>3.008022192408589</v>
      </c>
      <c r="K8" s="20">
        <f t="shared" ref="K8:K16" si="0">IFERROR(J8/I8,0)</f>
        <v>0.36505580014029182</v>
      </c>
      <c r="L8" s="54">
        <v>24</v>
      </c>
      <c r="M8" s="19">
        <v>0</v>
      </c>
      <c r="N8" s="20">
        <f>IFERROR(M8/L8,".")</f>
        <v>0</v>
      </c>
    </row>
    <row r="9" spans="1:14" ht="25.5" x14ac:dyDescent="0.25">
      <c r="A9" s="15"/>
      <c r="B9" s="17">
        <v>5004430</v>
      </c>
      <c r="C9" s="79" t="s">
        <v>412</v>
      </c>
      <c r="D9" s="17">
        <v>3000001</v>
      </c>
      <c r="E9" s="17" t="s">
        <v>271</v>
      </c>
      <c r="F9" s="53">
        <v>60</v>
      </c>
      <c r="G9" s="17" t="s">
        <v>318</v>
      </c>
      <c r="H9" s="18">
        <v>27.071219000000003</v>
      </c>
      <c r="I9" s="19">
        <v>42.47244000000002</v>
      </c>
      <c r="J9" s="19">
        <v>16.748717075974341</v>
      </c>
      <c r="K9" s="20">
        <f t="shared" si="0"/>
        <v>0.39434318056542861</v>
      </c>
      <c r="L9" s="54">
        <v>401</v>
      </c>
      <c r="M9" s="19">
        <v>0</v>
      </c>
      <c r="N9" s="20">
        <f t="shared" ref="N9:N15" si="1">IFERROR(M9/L9,".")</f>
        <v>0</v>
      </c>
    </row>
    <row r="10" spans="1:14" ht="25.5" x14ac:dyDescent="0.25">
      <c r="A10" s="15"/>
      <c r="B10" s="17">
        <v>5000037</v>
      </c>
      <c r="C10" s="79" t="s">
        <v>413</v>
      </c>
      <c r="D10" s="17">
        <v>3033172</v>
      </c>
      <c r="E10" s="17" t="s">
        <v>381</v>
      </c>
      <c r="F10" s="53">
        <v>58</v>
      </c>
      <c r="G10" s="17" t="s">
        <v>400</v>
      </c>
      <c r="H10" s="18">
        <v>168.79179499999987</v>
      </c>
      <c r="I10" s="19">
        <v>260.47445900000008</v>
      </c>
      <c r="J10" s="19">
        <v>136.67078677155874</v>
      </c>
      <c r="K10" s="20">
        <f t="shared" si="0"/>
        <v>0.52469937857346194</v>
      </c>
      <c r="L10" s="54">
        <v>77670</v>
      </c>
      <c r="M10" s="19">
        <v>0</v>
      </c>
      <c r="N10" s="20">
        <f t="shared" si="1"/>
        <v>0</v>
      </c>
    </row>
    <row r="11" spans="1:14" ht="25.5" x14ac:dyDescent="0.25">
      <c r="A11" s="15"/>
      <c r="B11" s="17">
        <v>5000044</v>
      </c>
      <c r="C11" s="79" t="s">
        <v>414</v>
      </c>
      <c r="D11" s="17">
        <v>3033294</v>
      </c>
      <c r="E11" s="17" t="s">
        <v>387</v>
      </c>
      <c r="F11" s="53">
        <v>207</v>
      </c>
      <c r="G11" s="17" t="s">
        <v>402</v>
      </c>
      <c r="H11" s="18">
        <v>100.51057799999995</v>
      </c>
      <c r="I11" s="19">
        <v>142.3345810000001</v>
      </c>
      <c r="J11" s="19">
        <v>73.688096793255568</v>
      </c>
      <c r="K11" s="20">
        <f t="shared" si="0"/>
        <v>0.51771042761038877</v>
      </c>
      <c r="L11" s="54">
        <v>45603</v>
      </c>
      <c r="M11" s="19">
        <v>0</v>
      </c>
      <c r="N11" s="20">
        <f t="shared" si="1"/>
        <v>0</v>
      </c>
    </row>
    <row r="12" spans="1:14" x14ac:dyDescent="0.25">
      <c r="A12" s="15"/>
      <c r="B12" s="17">
        <v>5000045</v>
      </c>
      <c r="C12" s="79" t="s">
        <v>415</v>
      </c>
      <c r="D12" s="17">
        <v>3033295</v>
      </c>
      <c r="E12" s="17" t="s">
        <v>388</v>
      </c>
      <c r="F12" s="53">
        <v>208</v>
      </c>
      <c r="G12" s="17" t="s">
        <v>403</v>
      </c>
      <c r="H12" s="18">
        <v>231.33986300000001</v>
      </c>
      <c r="I12" s="19">
        <v>279.35437200000001</v>
      </c>
      <c r="J12" s="19">
        <v>167.52344909291378</v>
      </c>
      <c r="K12" s="20">
        <f t="shared" si="0"/>
        <v>0.59968078499560329</v>
      </c>
      <c r="L12" s="54">
        <v>61634</v>
      </c>
      <c r="M12" s="19">
        <v>0</v>
      </c>
      <c r="N12" s="20">
        <f t="shared" si="1"/>
        <v>0</v>
      </c>
    </row>
    <row r="13" spans="1:14" ht="25.5" x14ac:dyDescent="0.25">
      <c r="A13" s="15"/>
      <c r="B13" s="17">
        <v>5000047</v>
      </c>
      <c r="C13" s="79" t="s">
        <v>416</v>
      </c>
      <c r="D13" s="17">
        <v>3033297</v>
      </c>
      <c r="E13" s="17" t="s">
        <v>390</v>
      </c>
      <c r="F13" s="53">
        <v>210</v>
      </c>
      <c r="G13" s="17" t="s">
        <v>405</v>
      </c>
      <c r="H13" s="18">
        <v>151.32609199999996</v>
      </c>
      <c r="I13" s="19">
        <v>197.03491600000009</v>
      </c>
      <c r="J13" s="19">
        <v>117.60820432018281</v>
      </c>
      <c r="K13" s="20">
        <f t="shared" si="0"/>
        <v>0.59689016905096537</v>
      </c>
      <c r="L13" s="54">
        <v>14220</v>
      </c>
      <c r="M13" s="19">
        <v>0</v>
      </c>
      <c r="N13" s="20">
        <f t="shared" si="1"/>
        <v>0</v>
      </c>
    </row>
    <row r="14" spans="1:14" ht="25.5" x14ac:dyDescent="0.25">
      <c r="A14" s="15"/>
      <c r="B14" s="17">
        <v>5000053</v>
      </c>
      <c r="C14" s="79" t="s">
        <v>417</v>
      </c>
      <c r="D14" s="17">
        <v>3033305</v>
      </c>
      <c r="E14" s="17" t="s">
        <v>395</v>
      </c>
      <c r="F14" s="53">
        <v>239</v>
      </c>
      <c r="G14" s="17" t="s">
        <v>409</v>
      </c>
      <c r="H14" s="18">
        <v>93.048975999999996</v>
      </c>
      <c r="I14" s="19">
        <v>120.24640799999999</v>
      </c>
      <c r="J14" s="19">
        <v>67.197383664341373</v>
      </c>
      <c r="K14" s="20">
        <f t="shared" si="0"/>
        <v>0.55883069425526111</v>
      </c>
      <c r="L14" s="54">
        <v>80029</v>
      </c>
      <c r="M14" s="19">
        <v>0</v>
      </c>
      <c r="N14" s="20">
        <f t="shared" si="1"/>
        <v>0</v>
      </c>
    </row>
    <row r="15" spans="1:14" x14ac:dyDescent="0.25">
      <c r="A15" s="15"/>
      <c r="B15" s="17">
        <v>9000000</v>
      </c>
      <c r="C15" s="79" t="s">
        <v>317</v>
      </c>
      <c r="D15" s="17">
        <v>9000000</v>
      </c>
      <c r="E15" s="17" t="s">
        <v>308</v>
      </c>
      <c r="F15" s="53"/>
      <c r="G15" s="17" t="s">
        <v>289</v>
      </c>
      <c r="H15" s="18">
        <v>480.97808199999963</v>
      </c>
      <c r="I15" s="19">
        <v>571.16439099999855</v>
      </c>
      <c r="J15" s="19">
        <v>279.79788694059619</v>
      </c>
      <c r="K15" s="20">
        <f t="shared" si="0"/>
        <v>0.48987277804683188</v>
      </c>
      <c r="L15" s="54"/>
      <c r="M15" s="19"/>
      <c r="N15" s="20" t="str">
        <f t="shared" si="1"/>
        <v>.</v>
      </c>
    </row>
    <row r="16" spans="1:14" ht="15.75" thickBot="1" x14ac:dyDescent="0.3">
      <c r="A16" s="33" t="s">
        <v>302</v>
      </c>
      <c r="B16" s="35"/>
      <c r="C16" s="35"/>
      <c r="D16" s="57"/>
      <c r="E16" s="35"/>
      <c r="F16" s="51"/>
      <c r="G16" s="35"/>
      <c r="H16" s="36">
        <f ca="1">OFFSET(H16,-MATCH("PROYECTOS",$A$8:$A$50,0)-1,0)-(OFFSET(H16,-MATCH("PROYECTOS",$A$8:$A$50,0),0))</f>
        <v>179.30655000000047</v>
      </c>
      <c r="I16" s="37">
        <f ca="1">OFFSET(I16,-MATCH("PROYECTOS",$A$8:$A$50,0)-1,0)-(OFFSET(I16,-MATCH("PROYECTOS",$A$8:$A$50,0),0))</f>
        <v>242.80358100000171</v>
      </c>
      <c r="J16" s="37">
        <f ca="1">OFFSET(J16,-MATCH("PROYECTOS",$A$8:$A$50,0)-1,0)-(OFFSET(J16,-MATCH("PROYECTOS",$A$8:$A$50,0),0))</f>
        <v>70.228676553269793</v>
      </c>
      <c r="K16" s="38">
        <f t="shared" ca="1" si="0"/>
        <v>0.28924069514967038</v>
      </c>
      <c r="L16" s="52"/>
      <c r="M16" s="37"/>
      <c r="N16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/>
  <dimension ref="A1:N13"/>
  <sheetViews>
    <sheetView workbookViewId="0">
      <selection activeCell="A3" sqref="A3:N13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62</v>
      </c>
      <c r="B1" s="40" t="s">
        <v>228</v>
      </c>
      <c r="C1" s="40" t="s">
        <v>34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1350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145.93673399999997</v>
      </c>
      <c r="I6" s="13">
        <v>148.08690200000001</v>
      </c>
      <c r="J6" s="13">
        <v>76.279581760314613</v>
      </c>
      <c r="K6" s="14">
        <v>0.51510012519753168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SUM(H8:H12)</f>
        <v>145.93673399999994</v>
      </c>
      <c r="I7" s="30">
        <f>SUM(I8:I12)</f>
        <v>148.08690199999998</v>
      </c>
      <c r="J7" s="30">
        <f>SUM(J8:J12)</f>
        <v>76.279581760314613</v>
      </c>
      <c r="K7" s="32">
        <f>IFERROR(J7/I7,0)</f>
        <v>0.51510012519753179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9.9472000000000005E-2</v>
      </c>
      <c r="I8" s="19">
        <v>9.9472000000000005E-2</v>
      </c>
      <c r="J8" s="19">
        <v>2.1800000220537186E-2</v>
      </c>
      <c r="K8" s="20">
        <f t="shared" ref="K8:K13" si="0">IFERROR(J8/I8,0)</f>
        <v>0.21915715196776162</v>
      </c>
      <c r="L8" s="54">
        <v>0</v>
      </c>
      <c r="M8" s="19">
        <v>0</v>
      </c>
      <c r="N8" s="20" t="str">
        <f>IFERROR(M8/L8,".")</f>
        <v>.</v>
      </c>
    </row>
    <row r="9" spans="1:14" ht="38.25" x14ac:dyDescent="0.25">
      <c r="A9" s="15"/>
      <c r="B9" s="17">
        <v>5004339</v>
      </c>
      <c r="C9" s="79" t="s">
        <v>1351</v>
      </c>
      <c r="D9" s="17">
        <v>3000144</v>
      </c>
      <c r="E9" s="17" t="s">
        <v>1347</v>
      </c>
      <c r="F9" s="53">
        <v>517</v>
      </c>
      <c r="G9" s="17" t="s">
        <v>1355</v>
      </c>
      <c r="H9" s="18">
        <v>144.04939999999996</v>
      </c>
      <c r="I9" s="19">
        <v>144.654258</v>
      </c>
      <c r="J9" s="19">
        <v>74.862437877494813</v>
      </c>
      <c r="K9" s="20">
        <f t="shared" si="0"/>
        <v>0.51752667990937962</v>
      </c>
      <c r="L9" s="54">
        <v>0</v>
      </c>
      <c r="M9" s="19">
        <v>0</v>
      </c>
      <c r="N9" s="20" t="str">
        <f>IFERROR(M9/L9,".")</f>
        <v>.</v>
      </c>
    </row>
    <row r="10" spans="1:14" ht="25.5" x14ac:dyDescent="0.25">
      <c r="A10" s="15"/>
      <c r="B10" s="17">
        <v>5004340</v>
      </c>
      <c r="C10" s="79" t="s">
        <v>1352</v>
      </c>
      <c r="D10" s="17">
        <v>3000144</v>
      </c>
      <c r="E10" s="17" t="s">
        <v>1347</v>
      </c>
      <c r="F10" s="53">
        <v>230</v>
      </c>
      <c r="G10" s="17" t="s">
        <v>1356</v>
      </c>
      <c r="H10" s="18">
        <v>0.05</v>
      </c>
      <c r="I10" s="19">
        <v>1.5941079999999999</v>
      </c>
      <c r="J10" s="19">
        <v>0.85810703039169312</v>
      </c>
      <c r="K10" s="20">
        <f t="shared" si="0"/>
        <v>0.53829918072783856</v>
      </c>
      <c r="L10" s="54">
        <v>0</v>
      </c>
      <c r="M10" s="19">
        <v>0</v>
      </c>
      <c r="N10" s="20" t="str">
        <f>IFERROR(M10/L10,".")</f>
        <v>.</v>
      </c>
    </row>
    <row r="11" spans="1:14" x14ac:dyDescent="0.25">
      <c r="A11" s="15"/>
      <c r="B11" s="17">
        <v>5001503</v>
      </c>
      <c r="C11" s="79" t="s">
        <v>1353</v>
      </c>
      <c r="D11" s="17">
        <v>3000260</v>
      </c>
      <c r="E11" s="17" t="s">
        <v>1348</v>
      </c>
      <c r="F11" s="53">
        <v>65</v>
      </c>
      <c r="G11" s="17" t="s">
        <v>1100</v>
      </c>
      <c r="H11" s="18">
        <v>1.1690420000000001</v>
      </c>
      <c r="I11" s="19">
        <v>1.1702439999999998</v>
      </c>
      <c r="J11" s="19">
        <v>0.48369928226748016</v>
      </c>
      <c r="K11" s="20">
        <f t="shared" si="0"/>
        <v>0.41333199082198263</v>
      </c>
      <c r="L11" s="54">
        <v>0</v>
      </c>
      <c r="M11" s="19">
        <v>0</v>
      </c>
      <c r="N11" s="20" t="str">
        <f>IFERROR(M11/L11,".")</f>
        <v>.</v>
      </c>
    </row>
    <row r="12" spans="1:14" x14ac:dyDescent="0.25">
      <c r="A12" s="15"/>
      <c r="B12" s="17">
        <v>5002719</v>
      </c>
      <c r="C12" s="79" t="s">
        <v>1354</v>
      </c>
      <c r="D12" s="17">
        <v>3000260</v>
      </c>
      <c r="E12" s="17" t="s">
        <v>1348</v>
      </c>
      <c r="F12" s="53">
        <v>86</v>
      </c>
      <c r="G12" s="17" t="s">
        <v>464</v>
      </c>
      <c r="H12" s="18">
        <v>0.56881999999999999</v>
      </c>
      <c r="I12" s="19">
        <v>0.56881999999999999</v>
      </c>
      <c r="J12" s="19">
        <v>5.3537569940090179E-2</v>
      </c>
      <c r="K12" s="20">
        <f t="shared" si="0"/>
        <v>9.4120407053356392E-2</v>
      </c>
      <c r="L12" s="54">
        <v>0</v>
      </c>
      <c r="M12" s="19">
        <v>0</v>
      </c>
      <c r="N12" s="20" t="str">
        <f>IFERROR(M12/L12,".")</f>
        <v>.</v>
      </c>
    </row>
    <row r="13" spans="1:14" ht="15.75" thickBot="1" x14ac:dyDescent="0.3">
      <c r="A13" s="33" t="s">
        <v>302</v>
      </c>
      <c r="B13" s="35"/>
      <c r="C13" s="35"/>
      <c r="D13" s="57"/>
      <c r="E13" s="35"/>
      <c r="F13" s="51"/>
      <c r="G13" s="35"/>
      <c r="H13" s="36">
        <f>H6-H7</f>
        <v>0</v>
      </c>
      <c r="I13" s="36">
        <f>I6-I7</f>
        <v>0</v>
      </c>
      <c r="J13" s="36">
        <f>J6-J7</f>
        <v>0</v>
      </c>
      <c r="K13" s="38">
        <f t="shared" si="0"/>
        <v>0</v>
      </c>
      <c r="L13" s="52"/>
      <c r="M13" s="37"/>
      <c r="N13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1"/>
  <dimension ref="A1:K100"/>
  <sheetViews>
    <sheetView workbookViewId="0">
      <selection activeCell="A2" sqref="A2:K9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65</v>
      </c>
      <c r="B1" s="41" t="s">
        <v>228</v>
      </c>
      <c r="C1" s="40" t="s">
        <v>35</v>
      </c>
      <c r="D1" s="40"/>
      <c r="E1" s="40"/>
      <c r="F1" s="40"/>
      <c r="G1" s="40"/>
    </row>
    <row r="2" spans="1:11" ht="15.75" thickBot="1" x14ac:dyDescent="0.3">
      <c r="A2" s="2" t="s">
        <v>1359</v>
      </c>
      <c r="I2" s="1" t="s">
        <v>1374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131.00786500000001</v>
      </c>
      <c r="E6" s="13">
        <f ca="1">SUM(E7:OFFSET(E7,50,0))</f>
        <v>141.81640300000001</v>
      </c>
      <c r="F6" s="13">
        <f ca="1">SUM(F7:OFFSET(F7,50,0))</f>
        <v>67.862506372606731</v>
      </c>
      <c r="G6" s="14">
        <f ca="1">IFERROR(F6/E6,0)</f>
        <v>0.47852367523809447</v>
      </c>
      <c r="J6" s="6" t="s">
        <v>369</v>
      </c>
      <c r="K6" s="65" t="s">
        <v>370</v>
      </c>
    </row>
    <row r="7" spans="1:11" x14ac:dyDescent="0.25">
      <c r="A7" s="15"/>
      <c r="B7" s="44">
        <v>15</v>
      </c>
      <c r="C7" s="17" t="s">
        <v>254</v>
      </c>
      <c r="D7" s="18">
        <v>99.595513000000011</v>
      </c>
      <c r="E7" s="19">
        <v>110.22744600000001</v>
      </c>
      <c r="F7" s="19">
        <v>54.649419788129308</v>
      </c>
      <c r="G7" s="20">
        <f>IFERROR(F7/E7,0)</f>
        <v>0.49578777129726204</v>
      </c>
      <c r="I7" t="s">
        <v>254</v>
      </c>
      <c r="J7" s="6">
        <v>54.649419788129308</v>
      </c>
      <c r="K7" s="65">
        <v>0.49578777129726204</v>
      </c>
    </row>
    <row r="8" spans="1:11" x14ac:dyDescent="0.25">
      <c r="A8" s="15"/>
      <c r="B8" s="44">
        <v>20</v>
      </c>
      <c r="C8" s="17" t="s">
        <v>259</v>
      </c>
      <c r="D8" s="18">
        <v>0.11235199999999999</v>
      </c>
      <c r="E8" s="19">
        <v>0.11235199999999999</v>
      </c>
      <c r="F8" s="19">
        <v>4.5556360433693044E-2</v>
      </c>
      <c r="G8" s="20">
        <f>IFERROR(F8/E8,0)</f>
        <v>0.40547885603899392</v>
      </c>
      <c r="I8" t="s">
        <v>557</v>
      </c>
      <c r="J8" s="6">
        <v>13.16753022404373</v>
      </c>
      <c r="K8" s="65">
        <v>0.4183275236971627</v>
      </c>
    </row>
    <row r="9" spans="1:11" ht="15.75" thickBot="1" x14ac:dyDescent="0.3">
      <c r="A9" s="21"/>
      <c r="B9" s="45">
        <v>98</v>
      </c>
      <c r="C9" s="23" t="s">
        <v>557</v>
      </c>
      <c r="D9" s="24">
        <v>31.300000000000004</v>
      </c>
      <c r="E9" s="25">
        <v>31.476605000000003</v>
      </c>
      <c r="F9" s="25">
        <v>13.16753022404373</v>
      </c>
      <c r="G9" s="26">
        <f>IFERROR(F9/E9,0)</f>
        <v>0.4183275236971627</v>
      </c>
      <c r="I9" t="s">
        <v>259</v>
      </c>
      <c r="J9" s="6">
        <v>4.5556360433693044E-2</v>
      </c>
      <c r="K9" s="65">
        <v>0.40547885603899392</v>
      </c>
    </row>
    <row r="10" spans="1:11" x14ac:dyDescent="0.25">
      <c r="J10" s="6"/>
      <c r="K10" s="65"/>
    </row>
    <row r="11" spans="1:11" x14ac:dyDescent="0.25">
      <c r="J11" s="6"/>
      <c r="K11" s="65"/>
    </row>
    <row r="12" spans="1:11" x14ac:dyDescent="0.25">
      <c r="J12" s="6"/>
      <c r="K12" s="65"/>
    </row>
    <row r="13" spans="1:11" x14ac:dyDescent="0.25">
      <c r="J13" s="6"/>
      <c r="K13" s="65"/>
    </row>
    <row r="14" spans="1:11" x14ac:dyDescent="0.25">
      <c r="J14" s="6"/>
      <c r="K14" s="65"/>
    </row>
    <row r="15" spans="1:11" x14ac:dyDescent="0.25">
      <c r="J15" s="6"/>
      <c r="K15" s="65"/>
    </row>
    <row r="16" spans="1:11" x14ac:dyDescent="0.25">
      <c r="J16" s="6"/>
      <c r="K16" s="65"/>
    </row>
    <row r="17" spans="10:11" x14ac:dyDescent="0.25">
      <c r="J17" s="6"/>
      <c r="K17" s="65"/>
    </row>
    <row r="18" spans="10:11" x14ac:dyDescent="0.25">
      <c r="J18" s="6"/>
      <c r="K18" s="65"/>
    </row>
    <row r="19" spans="10:11" x14ac:dyDescent="0.25">
      <c r="J19" s="6"/>
      <c r="K19" s="65"/>
    </row>
    <row r="20" spans="10:11" x14ac:dyDescent="0.25">
      <c r="J20" s="6"/>
      <c r="K20" s="65"/>
    </row>
    <row r="21" spans="10:11" x14ac:dyDescent="0.25">
      <c r="J21" s="6"/>
      <c r="K21" s="65"/>
    </row>
    <row r="22" spans="10:11" x14ac:dyDescent="0.25">
      <c r="J22" s="6"/>
      <c r="K22" s="65"/>
    </row>
    <row r="23" spans="10:11" x14ac:dyDescent="0.25">
      <c r="J23" s="6"/>
      <c r="K23" s="65"/>
    </row>
    <row r="24" spans="10:11" x14ac:dyDescent="0.25">
      <c r="J24" s="6"/>
      <c r="K24" s="65"/>
    </row>
    <row r="25" spans="10:11" x14ac:dyDescent="0.25">
      <c r="J25" s="6"/>
      <c r="K25" s="65"/>
    </row>
    <row r="26" spans="10:11" x14ac:dyDescent="0.25">
      <c r="J26" s="6"/>
      <c r="K26" s="65"/>
    </row>
    <row r="27" spans="10:11" x14ac:dyDescent="0.25">
      <c r="J27" s="6"/>
      <c r="K27" s="65"/>
    </row>
    <row r="28" spans="10:11" x14ac:dyDescent="0.25">
      <c r="J28" s="6"/>
      <c r="K28" s="65"/>
    </row>
    <row r="29" spans="10:11" x14ac:dyDescent="0.25">
      <c r="J29" s="6"/>
      <c r="K29" s="65"/>
    </row>
    <row r="30" spans="10:11" x14ac:dyDescent="0.25">
      <c r="J30" s="6"/>
      <c r="K30" s="65"/>
    </row>
    <row r="31" spans="10:11" x14ac:dyDescent="0.25">
      <c r="J31" s="6"/>
      <c r="K31" s="65"/>
    </row>
    <row r="32" spans="10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/>
  <dimension ref="A1:G13"/>
  <sheetViews>
    <sheetView workbookViewId="0">
      <selection activeCell="A2" sqref="A2:G12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65</v>
      </c>
      <c r="B1" s="46" t="s">
        <v>228</v>
      </c>
      <c r="C1" s="40" t="s">
        <v>35</v>
      </c>
      <c r="D1" s="40"/>
      <c r="E1" s="40"/>
      <c r="F1" s="40"/>
      <c r="G1" s="40"/>
    </row>
    <row r="2" spans="1:7" ht="15.75" thickBot="1" x14ac:dyDescent="0.3">
      <c r="A2" s="2" t="s">
        <v>1360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131.00786500000001</v>
      </c>
      <c r="E6" s="13">
        <v>141.81640300000001</v>
      </c>
      <c r="F6" s="13">
        <v>67.862506372606731</v>
      </c>
      <c r="G6" s="14">
        <v>0.47852367523809447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130.89551300000002</v>
      </c>
      <c r="E7" s="31">
        <f ca="1">SUM(E8:OFFSET(E6,MATCH("GOBIERNOS REGIONALES",$A$8:$A$50,0),0))</f>
        <v>141.70405100000002</v>
      </c>
      <c r="F7" s="31">
        <f ca="1">SUM(F8:OFFSET(F6,MATCH("GOBIERNOS REGIONALES",$A$8:$A$50,0),0))</f>
        <v>67.816950012173038</v>
      </c>
      <c r="G7" s="32">
        <f t="shared" ref="G7:G12" ca="1" si="0">IFERROR(F7/E7,0)</f>
        <v>0.47858158982464821</v>
      </c>
    </row>
    <row r="8" spans="1:7" ht="38.25" x14ac:dyDescent="0.25">
      <c r="A8" s="15"/>
      <c r="B8" s="16">
        <v>8</v>
      </c>
      <c r="C8" s="17" t="s">
        <v>104</v>
      </c>
      <c r="D8" s="18">
        <v>50.728713000000006</v>
      </c>
      <c r="E8" s="19">
        <v>56.704812999999994</v>
      </c>
      <c r="F8" s="19">
        <v>19.832962437867536</v>
      </c>
      <c r="G8" s="20">
        <f t="shared" si="0"/>
        <v>0.34975800798192452</v>
      </c>
    </row>
    <row r="9" spans="1:7" ht="25.5" x14ac:dyDescent="0.25">
      <c r="A9" s="15"/>
      <c r="B9" s="16">
        <v>35</v>
      </c>
      <c r="C9" s="17" t="s">
        <v>117</v>
      </c>
      <c r="D9" s="18">
        <v>80.166800000000023</v>
      </c>
      <c r="E9" s="19">
        <v>84.99923800000002</v>
      </c>
      <c r="F9" s="19">
        <v>47.983987574305502</v>
      </c>
      <c r="G9" s="20">
        <f t="shared" si="0"/>
        <v>0.56452256165291137</v>
      </c>
    </row>
    <row r="10" spans="1:7" x14ac:dyDescent="0.25">
      <c r="A10" s="27" t="s">
        <v>200</v>
      </c>
      <c r="B10" s="28"/>
      <c r="C10" s="29"/>
      <c r="D10" s="30">
        <f ca="1">SUM(D11:OFFSET(D9,(MATCH("GOBIERNOS LOCALES",$A$8:$A$50,0)-MATCH("GOBIERNOS REGIONALES",$A$8:$A$50,0)),0))</f>
        <v>0.11235199999999999</v>
      </c>
      <c r="E10" s="31">
        <f ca="1">SUM(E11:OFFSET(E9,(MATCH("GOBIERNOS LOCALES",$A$8:$A$50,0)-MATCH("GOBIERNOS REGIONALES",$A$8:$A$50,0)),0))</f>
        <v>0.11235199999999999</v>
      </c>
      <c r="F10" s="31">
        <f ca="1">SUM(F11:OFFSET(F9,(MATCH("GOBIERNOS LOCALES",$A$8:$A$50,0)-MATCH("GOBIERNOS REGIONALES",$A$8:$A$50,0)),0))</f>
        <v>4.5556360433693044E-2</v>
      </c>
      <c r="G10" s="32">
        <f t="shared" ca="1" si="0"/>
        <v>0.40547885603899392</v>
      </c>
    </row>
    <row r="11" spans="1:7" ht="15.75" thickBot="1" x14ac:dyDescent="0.3">
      <c r="A11" s="21"/>
      <c r="B11" s="22">
        <v>457</v>
      </c>
      <c r="C11" s="23" t="s">
        <v>218</v>
      </c>
      <c r="D11" s="24">
        <v>0.11235199999999999</v>
      </c>
      <c r="E11" s="25">
        <v>0.11235199999999999</v>
      </c>
      <c r="F11" s="25">
        <v>4.5556360433693044E-2</v>
      </c>
      <c r="G11" s="26">
        <f t="shared" si="0"/>
        <v>0.40547885603899392</v>
      </c>
    </row>
    <row r="12" spans="1:7" x14ac:dyDescent="0.25">
      <c r="A12" t="s">
        <v>227</v>
      </c>
      <c r="D12" s="6"/>
      <c r="E12" s="6"/>
      <c r="F12" s="6"/>
      <c r="G12" s="5">
        <f t="shared" si="0"/>
        <v>0</v>
      </c>
    </row>
    <row r="13" spans="1:7" x14ac:dyDescent="0.25">
      <c r="D13" s="6"/>
      <c r="E13" s="6"/>
      <c r="F13" s="6"/>
      <c r="G13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/>
  <dimension ref="A1:L19"/>
  <sheetViews>
    <sheetView topLeftCell="A7" workbookViewId="0">
      <selection activeCell="A16" sqref="A16:F1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65</v>
      </c>
      <c r="B1" s="40" t="s">
        <v>228</v>
      </c>
      <c r="C1" s="40" t="s">
        <v>35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1361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131.00786500000001</v>
      </c>
      <c r="G6" s="13">
        <v>141.81640300000001</v>
      </c>
      <c r="H6" s="13">
        <v>67.862506372606731</v>
      </c>
      <c r="I6" s="14">
        <v>0.47852367523809447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131.00786500000001</v>
      </c>
      <c r="G7" s="31">
        <f ca="1">SUM(G8:OFFSET(G6,MATCH("PROYECTOS",$A$8:$A$50,0),0))</f>
        <v>141.81640300000001</v>
      </c>
      <c r="H7" s="31">
        <f ca="1">SUM(H8:OFFSET(H6,MATCH("PROYECTOS",$A$8:$A$50,0),0))</f>
        <v>67.862506372606731</v>
      </c>
      <c r="I7" s="32">
        <f t="shared" ref="I7:I12" ca="1" si="0">IFERROR(H7/G7,0)</f>
        <v>0.47852367523809447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82.754475000000014</v>
      </c>
      <c r="G8" s="19">
        <v>85.976403000000019</v>
      </c>
      <c r="H8" s="19">
        <v>50.708322066398978</v>
      </c>
      <c r="I8" s="20">
        <f t="shared" si="0"/>
        <v>0.58979348166495138</v>
      </c>
      <c r="J8" s="54"/>
      <c r="K8" s="19"/>
      <c r="L8" s="20" t="str">
        <f>IFERROR(K8/J8,".")</f>
        <v>.</v>
      </c>
    </row>
    <row r="9" spans="1:12" ht="38.25" x14ac:dyDescent="0.25">
      <c r="A9" s="15"/>
      <c r="B9" s="17">
        <v>3000618</v>
      </c>
      <c r="C9" s="17" t="s">
        <v>1362</v>
      </c>
      <c r="D9" s="53">
        <v>309</v>
      </c>
      <c r="E9" s="17" t="s">
        <v>1365</v>
      </c>
      <c r="F9" s="18">
        <v>4.9022439999999996</v>
      </c>
      <c r="G9" s="19">
        <v>9.7346819999999958</v>
      </c>
      <c r="H9" s="19">
        <v>0.89314237904909533</v>
      </c>
      <c r="I9" s="20">
        <f t="shared" si="0"/>
        <v>9.1748490505298042E-2</v>
      </c>
      <c r="J9" s="54"/>
      <c r="K9" s="19"/>
      <c r="L9" s="20" t="str">
        <f>IFERROR(K9/J9,".")</f>
        <v>.</v>
      </c>
    </row>
    <row r="10" spans="1:12" ht="38.25" x14ac:dyDescent="0.25">
      <c r="A10" s="15"/>
      <c r="B10" s="17">
        <v>3000661</v>
      </c>
      <c r="C10" s="17" t="s">
        <v>1363</v>
      </c>
      <c r="D10" s="53">
        <v>36</v>
      </c>
      <c r="E10" s="17" t="s">
        <v>645</v>
      </c>
      <c r="F10" s="18">
        <v>5.7011459999999996</v>
      </c>
      <c r="G10" s="19">
        <v>7.476146</v>
      </c>
      <c r="H10" s="19">
        <v>0.95189229319657898</v>
      </c>
      <c r="I10" s="20">
        <f t="shared" si="0"/>
        <v>0.12732393043107759</v>
      </c>
      <c r="J10" s="54"/>
      <c r="K10" s="19"/>
      <c r="L10" s="20" t="str">
        <f>IFERROR(K10/J10,".")</f>
        <v>.</v>
      </c>
    </row>
    <row r="11" spans="1:12" ht="25.5" x14ac:dyDescent="0.25">
      <c r="A11" s="15"/>
      <c r="B11" s="17">
        <v>3000694</v>
      </c>
      <c r="C11" s="17" t="s">
        <v>1364</v>
      </c>
      <c r="D11" s="53">
        <v>497</v>
      </c>
      <c r="E11" s="17" t="s">
        <v>1366</v>
      </c>
      <c r="F11" s="18">
        <v>37.650000000000006</v>
      </c>
      <c r="G11" s="19">
        <v>38.629171999999997</v>
      </c>
      <c r="H11" s="19">
        <v>15.309149633962079</v>
      </c>
      <c r="I11" s="20">
        <f t="shared" si="0"/>
        <v>0.39631058190846236</v>
      </c>
      <c r="J11" s="54"/>
      <c r="K11" s="19"/>
      <c r="L11" s="20" t="str">
        <f>IFERROR(K11/J11,".")</f>
        <v>.</v>
      </c>
    </row>
    <row r="12" spans="1:12" ht="15.75" thickBot="1" x14ac:dyDescent="0.3">
      <c r="A12" s="33" t="s">
        <v>302</v>
      </c>
      <c r="B12" s="35"/>
      <c r="C12" s="35"/>
      <c r="D12" s="51"/>
      <c r="E12" s="35"/>
      <c r="F12" s="36">
        <f ca="1">OFFSET(F12,-MATCH("PROYECTOS",$A$8:$A$50,0)-1,0)-(OFFSET(F12,-MATCH("PROYECTOS",$A$8:$A$50,0),0))</f>
        <v>0</v>
      </c>
      <c r="G12" s="37">
        <f ca="1">OFFSET(G12,-MATCH("PROYECTOS",$A$8:$A$50,0)-1,0)-(OFFSET(G12,-MATCH("PROYECTOS",$A$8:$A$50,0),0))</f>
        <v>0</v>
      </c>
      <c r="H12" s="37">
        <f ca="1">OFFSET(H12,-MATCH("PROYECTOS",$A$8:$A$50,0)-1,0)-(OFFSET(H12,-MATCH("PROYECTOS",$A$8:$A$50,0),0))</f>
        <v>0</v>
      </c>
      <c r="I12" s="38">
        <f t="shared" ca="1" si="0"/>
        <v>0</v>
      </c>
      <c r="J12" s="52"/>
      <c r="K12" s="37"/>
      <c r="L12" s="38"/>
    </row>
    <row r="13" spans="1:12" ht="15.75" thickBot="1" x14ac:dyDescent="0.3"/>
    <row r="14" spans="1:12" ht="15.75" thickBot="1" x14ac:dyDescent="0.3">
      <c r="A14" s="108" t="s">
        <v>372</v>
      </c>
      <c r="B14" s="109"/>
      <c r="C14" s="109"/>
      <c r="D14" s="109"/>
      <c r="E14" s="109"/>
      <c r="F14" s="110"/>
    </row>
    <row r="15" spans="1:12" ht="15.75" thickBot="1" x14ac:dyDescent="0.3">
      <c r="A15" s="2" t="s">
        <v>1375</v>
      </c>
    </row>
    <row r="16" spans="1:12" ht="45" customHeight="1" x14ac:dyDescent="0.25">
      <c r="A16" s="100" t="s">
        <v>374</v>
      </c>
      <c r="B16" s="101"/>
      <c r="C16" s="101"/>
      <c r="D16" s="101"/>
      <c r="E16" s="101"/>
      <c r="F16" s="111" t="s">
        <v>375</v>
      </c>
    </row>
    <row r="17" spans="1:6" ht="15.75" thickBot="1" x14ac:dyDescent="0.3">
      <c r="A17" s="125"/>
      <c r="B17" s="126"/>
      <c r="C17" s="104"/>
      <c r="D17" s="104"/>
      <c r="E17" s="104"/>
      <c r="F17" s="112"/>
    </row>
    <row r="18" spans="1:6" ht="27" customHeight="1" x14ac:dyDescent="0.25">
      <c r="A18" s="15"/>
      <c r="B18" s="17">
        <v>3000618</v>
      </c>
      <c r="C18" s="123" t="s">
        <v>1362</v>
      </c>
      <c r="D18" s="123"/>
      <c r="E18" s="124"/>
      <c r="F18" s="69">
        <v>9.1748490505298042E-2</v>
      </c>
    </row>
    <row r="19" spans="1:6" ht="29.25" customHeight="1" thickBot="1" x14ac:dyDescent="0.3">
      <c r="A19" s="21"/>
      <c r="B19" s="23">
        <v>3000661</v>
      </c>
      <c r="C19" s="121" t="s">
        <v>1363</v>
      </c>
      <c r="D19" s="121">
        <v>36</v>
      </c>
      <c r="E19" s="122" t="s">
        <v>645</v>
      </c>
      <c r="F19" s="70">
        <v>0.12732393043107759</v>
      </c>
    </row>
  </sheetData>
  <mergeCells count="17">
    <mergeCell ref="J3:L3"/>
    <mergeCell ref="I4:I5"/>
    <mergeCell ref="A14:F14"/>
    <mergeCell ref="A16:E17"/>
    <mergeCell ref="F16:F17"/>
    <mergeCell ref="L4:L5"/>
    <mergeCell ref="H4:H5"/>
    <mergeCell ref="A4:C5"/>
    <mergeCell ref="J4:J5"/>
    <mergeCell ref="F4:F5"/>
    <mergeCell ref="K4:K5"/>
    <mergeCell ref="G4:G5"/>
    <mergeCell ref="D4:E5"/>
    <mergeCell ref="C18:E18"/>
    <mergeCell ref="C19:E19"/>
    <mergeCell ref="A3:E3"/>
    <mergeCell ref="F3:I3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4"/>
  <dimension ref="A1:N15"/>
  <sheetViews>
    <sheetView workbookViewId="0">
      <selection activeCell="A3" sqref="A3:N1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65</v>
      </c>
      <c r="B1" s="40" t="s">
        <v>228</v>
      </c>
      <c r="C1" s="40" t="s">
        <v>35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1367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131.00786500000001</v>
      </c>
      <c r="I6" s="13">
        <v>141.81640300000001</v>
      </c>
      <c r="J6" s="13">
        <v>67.862506372606731</v>
      </c>
      <c r="K6" s="14">
        <v>0.47852367523809447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SUM(H8:H14)</f>
        <v>131.00786500000004</v>
      </c>
      <c r="I7" s="30">
        <f>SUM(I8:I14)</f>
        <v>141.81640300000004</v>
      </c>
      <c r="J7" s="30">
        <f>SUM(J8:J14)</f>
        <v>67.862506372606731</v>
      </c>
      <c r="K7" s="32">
        <f>IFERROR(J7/I7,0)</f>
        <v>0.47852367523809436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15.912929</v>
      </c>
      <c r="I8" s="19">
        <v>19.134857</v>
      </c>
      <c r="J8" s="19">
        <v>8.1747098893174552</v>
      </c>
      <c r="K8" s="20">
        <f t="shared" ref="K8:K15" si="0">IFERROR(J8/I8,0)</f>
        <v>0.42721562483155506</v>
      </c>
      <c r="L8" s="54">
        <v>0</v>
      </c>
      <c r="M8" s="19">
        <v>0</v>
      </c>
      <c r="N8" s="20" t="str">
        <f>IFERROR(M8/L8,".")</f>
        <v>.</v>
      </c>
    </row>
    <row r="9" spans="1:14" ht="25.5" x14ac:dyDescent="0.25">
      <c r="A9" s="15"/>
      <c r="B9" s="17">
        <v>5004448</v>
      </c>
      <c r="C9" s="79" t="s">
        <v>1368</v>
      </c>
      <c r="D9" s="17">
        <v>3000001</v>
      </c>
      <c r="E9" s="17" t="s">
        <v>271</v>
      </c>
      <c r="F9" s="53">
        <v>1</v>
      </c>
      <c r="G9" s="17" t="s">
        <v>644</v>
      </c>
      <c r="H9" s="18">
        <v>66.841546000000022</v>
      </c>
      <c r="I9" s="19">
        <v>66.841546000000022</v>
      </c>
      <c r="J9" s="19">
        <v>42.533612177081523</v>
      </c>
      <c r="K9" s="20">
        <f t="shared" si="0"/>
        <v>0.6363349551651829</v>
      </c>
      <c r="L9" s="54">
        <v>0</v>
      </c>
      <c r="M9" s="19">
        <v>0</v>
      </c>
      <c r="N9" s="20" t="str">
        <f t="shared" ref="N9:N14" si="1">IFERROR(M9/L9,".")</f>
        <v>.</v>
      </c>
    </row>
    <row r="10" spans="1:14" ht="38.25" x14ac:dyDescent="0.25">
      <c r="A10" s="15"/>
      <c r="B10" s="17">
        <v>5001537</v>
      </c>
      <c r="C10" s="79" t="s">
        <v>1369</v>
      </c>
      <c r="D10" s="17">
        <v>3000618</v>
      </c>
      <c r="E10" s="17" t="s">
        <v>1362</v>
      </c>
      <c r="F10" s="53">
        <v>309</v>
      </c>
      <c r="G10" s="17" t="s">
        <v>1365</v>
      </c>
      <c r="H10" s="18">
        <v>4.2382679999999997</v>
      </c>
      <c r="I10" s="19">
        <v>9.0707059999999959</v>
      </c>
      <c r="J10" s="19">
        <v>0.83353821017954033</v>
      </c>
      <c r="K10" s="20">
        <f t="shared" si="0"/>
        <v>9.1893421546188431E-2</v>
      </c>
      <c r="L10" s="54">
        <v>0</v>
      </c>
      <c r="M10" s="19">
        <v>0</v>
      </c>
      <c r="N10" s="20" t="str">
        <f t="shared" si="1"/>
        <v>.</v>
      </c>
    </row>
    <row r="11" spans="1:14" ht="38.25" x14ac:dyDescent="0.25">
      <c r="A11" s="15"/>
      <c r="B11" s="17">
        <v>5001539</v>
      </c>
      <c r="C11" s="79" t="s">
        <v>1370</v>
      </c>
      <c r="D11" s="17">
        <v>3000618</v>
      </c>
      <c r="E11" s="17" t="s">
        <v>1362</v>
      </c>
      <c r="F11" s="53">
        <v>309</v>
      </c>
      <c r="G11" s="17" t="s">
        <v>1365</v>
      </c>
      <c r="H11" s="18">
        <v>0.66397600000000001</v>
      </c>
      <c r="I11" s="19">
        <v>0.66397600000000001</v>
      </c>
      <c r="J11" s="19">
        <v>5.9604168869554996E-2</v>
      </c>
      <c r="K11" s="20">
        <f t="shared" si="0"/>
        <v>8.9768559209301227E-2</v>
      </c>
      <c r="L11" s="54">
        <v>0</v>
      </c>
      <c r="M11" s="19">
        <v>0</v>
      </c>
      <c r="N11" s="20" t="str">
        <f t="shared" si="1"/>
        <v>.</v>
      </c>
    </row>
    <row r="12" spans="1:14" ht="38.25" x14ac:dyDescent="0.25">
      <c r="A12" s="15"/>
      <c r="B12" s="17">
        <v>5004443</v>
      </c>
      <c r="C12" s="79" t="s">
        <v>1371</v>
      </c>
      <c r="D12" s="17">
        <v>3000661</v>
      </c>
      <c r="E12" s="17" t="s">
        <v>1363</v>
      </c>
      <c r="F12" s="53">
        <v>36</v>
      </c>
      <c r="G12" s="17" t="s">
        <v>645</v>
      </c>
      <c r="H12" s="18">
        <v>5.7011459999999996</v>
      </c>
      <c r="I12" s="19">
        <v>7.476146</v>
      </c>
      <c r="J12" s="19">
        <v>0.95189229319657898</v>
      </c>
      <c r="K12" s="20">
        <f t="shared" si="0"/>
        <v>0.12732393043107759</v>
      </c>
      <c r="L12" s="54">
        <v>0</v>
      </c>
      <c r="M12" s="19">
        <v>0</v>
      </c>
      <c r="N12" s="20" t="str">
        <f t="shared" si="1"/>
        <v>.</v>
      </c>
    </row>
    <row r="13" spans="1:14" ht="25.5" x14ac:dyDescent="0.25">
      <c r="A13" s="15"/>
      <c r="B13" s="17">
        <v>5004446</v>
      </c>
      <c r="C13" s="79" t="s">
        <v>1372</v>
      </c>
      <c r="D13" s="17">
        <v>3000694</v>
      </c>
      <c r="E13" s="17" t="s">
        <v>1364</v>
      </c>
      <c r="F13" s="53">
        <v>497</v>
      </c>
      <c r="G13" s="17" t="s">
        <v>1366</v>
      </c>
      <c r="H13" s="18">
        <v>8.85</v>
      </c>
      <c r="I13" s="19">
        <v>11.427566999999996</v>
      </c>
      <c r="J13" s="19">
        <v>2.4480672914469324</v>
      </c>
      <c r="K13" s="20">
        <f t="shared" si="0"/>
        <v>0.21422471567630566</v>
      </c>
      <c r="L13" s="54">
        <v>0</v>
      </c>
      <c r="M13" s="19">
        <v>0</v>
      </c>
      <c r="N13" s="20" t="str">
        <f t="shared" si="1"/>
        <v>.</v>
      </c>
    </row>
    <row r="14" spans="1:14" ht="25.5" x14ac:dyDescent="0.25">
      <c r="A14" s="15"/>
      <c r="B14" s="17">
        <v>5004447</v>
      </c>
      <c r="C14" s="79" t="s">
        <v>1373</v>
      </c>
      <c r="D14" s="17">
        <v>3000694</v>
      </c>
      <c r="E14" s="17" t="s">
        <v>1364</v>
      </c>
      <c r="F14" s="53">
        <v>497</v>
      </c>
      <c r="G14" s="17" t="s">
        <v>1366</v>
      </c>
      <c r="H14" s="18">
        <v>28.800000000000004</v>
      </c>
      <c r="I14" s="19">
        <v>27.201605000000004</v>
      </c>
      <c r="J14" s="19">
        <v>12.861082342515147</v>
      </c>
      <c r="K14" s="20">
        <f t="shared" si="0"/>
        <v>0.47280601062015071</v>
      </c>
      <c r="L14" s="54">
        <v>0</v>
      </c>
      <c r="M14" s="19">
        <v>0</v>
      </c>
      <c r="N14" s="20" t="str">
        <f t="shared" si="1"/>
        <v>.</v>
      </c>
    </row>
    <row r="15" spans="1:14" ht="15.75" thickBot="1" x14ac:dyDescent="0.3">
      <c r="A15" s="33" t="s">
        <v>302</v>
      </c>
      <c r="B15" s="35"/>
      <c r="C15" s="35"/>
      <c r="D15" s="57"/>
      <c r="E15" s="35"/>
      <c r="F15" s="51"/>
      <c r="G15" s="35"/>
      <c r="H15" s="36">
        <f>H6-H7</f>
        <v>0</v>
      </c>
      <c r="I15" s="36">
        <f>I6-I7</f>
        <v>0</v>
      </c>
      <c r="J15" s="36">
        <f>J6-J7</f>
        <v>0</v>
      </c>
      <c r="K15" s="38">
        <f t="shared" si="0"/>
        <v>0</v>
      </c>
      <c r="L15" s="52"/>
      <c r="M15" s="37"/>
      <c r="N15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5"/>
  <dimension ref="A1:K100"/>
  <sheetViews>
    <sheetView workbookViewId="0">
      <selection activeCell="A2" sqref="A2:K31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66</v>
      </c>
      <c r="B1" s="41" t="s">
        <v>228</v>
      </c>
      <c r="C1" s="40" t="s">
        <v>36</v>
      </c>
      <c r="D1" s="40"/>
      <c r="E1" s="40"/>
      <c r="F1" s="40"/>
      <c r="G1" s="40"/>
    </row>
    <row r="2" spans="1:11" ht="15.75" thickBot="1" x14ac:dyDescent="0.3">
      <c r="A2" s="2" t="s">
        <v>1376</v>
      </c>
      <c r="I2" s="1" t="s">
        <v>1416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2199.1120099999989</v>
      </c>
      <c r="E6" s="13">
        <f ca="1">SUM(E7:OFFSET(E7,50,0))</f>
        <v>2618.9942040000001</v>
      </c>
      <c r="F6" s="13">
        <f ca="1">SUM(F7:OFFSET(F7,50,0))</f>
        <v>844.84039896626791</v>
      </c>
      <c r="G6" s="14">
        <f ca="1">IFERROR(F6/E6,0)</f>
        <v>0.32258200406703452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35.443989999999992</v>
      </c>
      <c r="E7" s="19">
        <v>33.208584999999999</v>
      </c>
      <c r="F7" s="19">
        <v>10.909121478425732</v>
      </c>
      <c r="G7" s="20">
        <f t="shared" ref="G7:G31" si="0">IFERROR(F7/E7,0)</f>
        <v>0.32850305059446921</v>
      </c>
      <c r="I7" t="s">
        <v>252</v>
      </c>
      <c r="J7" s="6">
        <v>40.029054875146358</v>
      </c>
      <c r="K7" s="65">
        <v>0.43690743303341967</v>
      </c>
    </row>
    <row r="8" spans="1:11" x14ac:dyDescent="0.25">
      <c r="A8" s="15"/>
      <c r="B8" s="44">
        <v>2</v>
      </c>
      <c r="C8" s="17" t="s">
        <v>241</v>
      </c>
      <c r="D8" s="18">
        <v>53.087966999999999</v>
      </c>
      <c r="E8" s="19">
        <v>80.869979000000015</v>
      </c>
      <c r="F8" s="19">
        <v>20.25240370287429</v>
      </c>
      <c r="G8" s="20">
        <f t="shared" si="0"/>
        <v>0.25043166763867081</v>
      </c>
      <c r="I8" t="s">
        <v>259</v>
      </c>
      <c r="J8" s="6">
        <v>37.807886391012289</v>
      </c>
      <c r="K8" s="65">
        <v>0.43612089406035059</v>
      </c>
    </row>
    <row r="9" spans="1:11" x14ac:dyDescent="0.25">
      <c r="A9" s="15"/>
      <c r="B9" s="44">
        <v>3</v>
      </c>
      <c r="C9" s="17" t="s">
        <v>242</v>
      </c>
      <c r="D9" s="18">
        <v>29.508676999999992</v>
      </c>
      <c r="E9" s="19">
        <v>42.975463000000005</v>
      </c>
      <c r="F9" s="19">
        <v>7.7793587218475295</v>
      </c>
      <c r="G9" s="20">
        <f t="shared" si="0"/>
        <v>0.18101861338521305</v>
      </c>
      <c r="I9" t="s">
        <v>255</v>
      </c>
      <c r="J9" s="6">
        <v>25.093707438043566</v>
      </c>
      <c r="K9" s="65">
        <v>0.41170946338119702</v>
      </c>
    </row>
    <row r="10" spans="1:11" x14ac:dyDescent="0.25">
      <c r="A10" s="15"/>
      <c r="B10" s="44">
        <v>4</v>
      </c>
      <c r="C10" s="17" t="s">
        <v>243</v>
      </c>
      <c r="D10" s="18">
        <v>112.859073</v>
      </c>
      <c r="E10" s="19">
        <v>113.75496</v>
      </c>
      <c r="F10" s="19">
        <v>42.84641255062661</v>
      </c>
      <c r="G10" s="20">
        <f t="shared" si="0"/>
        <v>0.37665533485859964</v>
      </c>
      <c r="I10" t="s">
        <v>263</v>
      </c>
      <c r="J10" s="6">
        <v>21.726214467557611</v>
      </c>
      <c r="K10" s="65">
        <v>0.40802324487992059</v>
      </c>
    </row>
    <row r="11" spans="1:11" x14ac:dyDescent="0.25">
      <c r="A11" s="15"/>
      <c r="B11" s="44">
        <v>5</v>
      </c>
      <c r="C11" s="17" t="s">
        <v>244</v>
      </c>
      <c r="D11" s="18">
        <v>55.765428999999997</v>
      </c>
      <c r="E11" s="19">
        <v>109.89159299999999</v>
      </c>
      <c r="F11" s="19">
        <v>23.750137244605867</v>
      </c>
      <c r="G11" s="20">
        <f t="shared" si="0"/>
        <v>0.21612333206058693</v>
      </c>
      <c r="I11" t="s">
        <v>262</v>
      </c>
      <c r="J11" s="6">
        <v>18.608622897547548</v>
      </c>
      <c r="K11" s="65">
        <v>0.3860433266756686</v>
      </c>
    </row>
    <row r="12" spans="1:11" x14ac:dyDescent="0.25">
      <c r="A12" s="15"/>
      <c r="B12" s="44">
        <v>6</v>
      </c>
      <c r="C12" s="17" t="s">
        <v>245</v>
      </c>
      <c r="D12" s="18">
        <v>71.191120999999967</v>
      </c>
      <c r="E12" s="19">
        <v>97.888768999999982</v>
      </c>
      <c r="F12" s="19">
        <v>21.469900153968865</v>
      </c>
      <c r="G12" s="20">
        <f t="shared" si="0"/>
        <v>0.21932955509910304</v>
      </c>
      <c r="I12" t="s">
        <v>250</v>
      </c>
      <c r="J12" s="6">
        <v>46.996613459283253</v>
      </c>
      <c r="K12" s="65">
        <v>0.38352954113139676</v>
      </c>
    </row>
    <row r="13" spans="1:11" x14ac:dyDescent="0.25">
      <c r="A13" s="15"/>
      <c r="B13" s="44">
        <v>7</v>
      </c>
      <c r="C13" s="17" t="s">
        <v>246</v>
      </c>
      <c r="D13" s="18">
        <v>75.435936999999996</v>
      </c>
      <c r="E13" s="19">
        <v>80.385190999999992</v>
      </c>
      <c r="F13" s="19">
        <v>27.398804301628843</v>
      </c>
      <c r="G13" s="20">
        <f t="shared" si="0"/>
        <v>0.3408439285990979</v>
      </c>
      <c r="I13" t="s">
        <v>249</v>
      </c>
      <c r="J13" s="6">
        <v>35.587650983577134</v>
      </c>
      <c r="K13" s="65">
        <v>0.37779298751436652</v>
      </c>
    </row>
    <row r="14" spans="1:11" x14ac:dyDescent="0.25">
      <c r="A14" s="15"/>
      <c r="B14" s="44">
        <v>8</v>
      </c>
      <c r="C14" s="17" t="s">
        <v>247</v>
      </c>
      <c r="D14" s="18">
        <v>99.257818000000015</v>
      </c>
      <c r="E14" s="19">
        <v>119.43572800000004</v>
      </c>
      <c r="F14" s="19">
        <v>39.891219611419729</v>
      </c>
      <c r="G14" s="20">
        <f t="shared" si="0"/>
        <v>0.3339973748175229</v>
      </c>
      <c r="I14" t="s">
        <v>243</v>
      </c>
      <c r="J14" s="6">
        <v>42.84641255062661</v>
      </c>
      <c r="K14" s="65">
        <v>0.37665533485859964</v>
      </c>
    </row>
    <row r="15" spans="1:11" x14ac:dyDescent="0.25">
      <c r="A15" s="15"/>
      <c r="B15" s="44">
        <v>9</v>
      </c>
      <c r="C15" s="17" t="s">
        <v>248</v>
      </c>
      <c r="D15" s="18">
        <v>27.514018999999994</v>
      </c>
      <c r="E15" s="19">
        <v>45.737126999999994</v>
      </c>
      <c r="F15" s="19">
        <v>15.082839162309938</v>
      </c>
      <c r="G15" s="20">
        <f t="shared" si="0"/>
        <v>0.32977233489785968</v>
      </c>
      <c r="I15" t="s">
        <v>254</v>
      </c>
      <c r="J15" s="6">
        <v>257.87596640471088</v>
      </c>
      <c r="K15" s="65">
        <v>0.35051766457337818</v>
      </c>
    </row>
    <row r="16" spans="1:11" x14ac:dyDescent="0.25">
      <c r="A16" s="15"/>
      <c r="B16" s="44">
        <v>10</v>
      </c>
      <c r="C16" s="17" t="s">
        <v>249</v>
      </c>
      <c r="D16" s="18">
        <v>89.953365999999988</v>
      </c>
      <c r="E16" s="19">
        <v>94.198812999999973</v>
      </c>
      <c r="F16" s="19">
        <v>35.587650983577134</v>
      </c>
      <c r="G16" s="20">
        <f t="shared" si="0"/>
        <v>0.37779298751436652</v>
      </c>
      <c r="I16" t="s">
        <v>246</v>
      </c>
      <c r="J16" s="6">
        <v>27.398804301628843</v>
      </c>
      <c r="K16" s="65">
        <v>0.3408439285990979</v>
      </c>
    </row>
    <row r="17" spans="1:11" x14ac:dyDescent="0.25">
      <c r="A17" s="15"/>
      <c r="B17" s="44">
        <v>11</v>
      </c>
      <c r="C17" s="17" t="s">
        <v>250</v>
      </c>
      <c r="D17" s="18">
        <v>86.651529999999994</v>
      </c>
      <c r="E17" s="19">
        <v>122.53714099999998</v>
      </c>
      <c r="F17" s="19">
        <v>46.996613459283253</v>
      </c>
      <c r="G17" s="20">
        <f t="shared" si="0"/>
        <v>0.38352954113139676</v>
      </c>
      <c r="I17" t="s">
        <v>247</v>
      </c>
      <c r="J17" s="6">
        <v>39.891219611419729</v>
      </c>
      <c r="K17" s="65">
        <v>0.3339973748175229</v>
      </c>
    </row>
    <row r="18" spans="1:11" x14ac:dyDescent="0.25">
      <c r="A18" s="15"/>
      <c r="B18" s="44">
        <v>12</v>
      </c>
      <c r="C18" s="17" t="s">
        <v>251</v>
      </c>
      <c r="D18" s="18">
        <v>62.106497000000019</v>
      </c>
      <c r="E18" s="19">
        <v>85.368298999999979</v>
      </c>
      <c r="F18" s="19">
        <v>25.546619064605238</v>
      </c>
      <c r="G18" s="20">
        <f t="shared" si="0"/>
        <v>0.2992518225600963</v>
      </c>
      <c r="I18" t="s">
        <v>248</v>
      </c>
      <c r="J18" s="6">
        <v>15.082839162309938</v>
      </c>
      <c r="K18" s="65">
        <v>0.32977233489785968</v>
      </c>
    </row>
    <row r="19" spans="1:11" x14ac:dyDescent="0.25">
      <c r="A19" s="15"/>
      <c r="B19" s="44">
        <v>13</v>
      </c>
      <c r="C19" s="17" t="s">
        <v>252</v>
      </c>
      <c r="D19" s="18">
        <v>88.979879000000011</v>
      </c>
      <c r="E19" s="19">
        <v>91.619075000000009</v>
      </c>
      <c r="F19" s="19">
        <v>40.029054875146358</v>
      </c>
      <c r="G19" s="20">
        <f t="shared" si="0"/>
        <v>0.43690743303341967</v>
      </c>
      <c r="I19" t="s">
        <v>240</v>
      </c>
      <c r="J19" s="6">
        <v>10.909121478425732</v>
      </c>
      <c r="K19" s="65">
        <v>0.32850305059446921</v>
      </c>
    </row>
    <row r="20" spans="1:11" x14ac:dyDescent="0.25">
      <c r="A20" s="15"/>
      <c r="B20" s="44">
        <v>14</v>
      </c>
      <c r="C20" s="17" t="s">
        <v>253</v>
      </c>
      <c r="D20" s="18">
        <v>88.071165999999963</v>
      </c>
      <c r="E20" s="19">
        <v>103.66934500000002</v>
      </c>
      <c r="F20" s="19">
        <v>30.168010235269094</v>
      </c>
      <c r="G20" s="20">
        <f t="shared" si="0"/>
        <v>0.29100222669747827</v>
      </c>
      <c r="I20" t="s">
        <v>251</v>
      </c>
      <c r="J20" s="6">
        <v>25.546619064605238</v>
      </c>
      <c r="K20" s="65">
        <v>0.2992518225600963</v>
      </c>
    </row>
    <row r="21" spans="1:11" x14ac:dyDescent="0.25">
      <c r="A21" s="15"/>
      <c r="B21" s="44">
        <v>15</v>
      </c>
      <c r="C21" s="17" t="s">
        <v>254</v>
      </c>
      <c r="D21" s="18">
        <v>703.40590399999962</v>
      </c>
      <c r="E21" s="19">
        <v>735.70034399999986</v>
      </c>
      <c r="F21" s="19">
        <v>257.87596640471088</v>
      </c>
      <c r="G21" s="20">
        <f t="shared" si="0"/>
        <v>0.35051766457337818</v>
      </c>
      <c r="I21" t="s">
        <v>253</v>
      </c>
      <c r="J21" s="6">
        <v>30.168010235269094</v>
      </c>
      <c r="K21" s="65">
        <v>0.29100222669747827</v>
      </c>
    </row>
    <row r="22" spans="1:11" x14ac:dyDescent="0.25">
      <c r="A22" s="15"/>
      <c r="B22" s="44">
        <v>16</v>
      </c>
      <c r="C22" s="17" t="s">
        <v>255</v>
      </c>
      <c r="D22" s="18">
        <v>55.887766000000006</v>
      </c>
      <c r="E22" s="19">
        <v>60.950037999999999</v>
      </c>
      <c r="F22" s="19">
        <v>25.093707438043566</v>
      </c>
      <c r="G22" s="20">
        <f t="shared" si="0"/>
        <v>0.41170946338119702</v>
      </c>
      <c r="I22" t="s">
        <v>260</v>
      </c>
      <c r="J22" s="6">
        <v>43.862919708966274</v>
      </c>
      <c r="K22" s="65">
        <v>0.27432564730393172</v>
      </c>
    </row>
    <row r="23" spans="1:11" x14ac:dyDescent="0.25">
      <c r="A23" s="15"/>
      <c r="B23" s="44">
        <v>17</v>
      </c>
      <c r="C23" s="17" t="s">
        <v>256</v>
      </c>
      <c r="D23" s="18">
        <v>26.163712999999998</v>
      </c>
      <c r="E23" s="19">
        <v>33.422466999999997</v>
      </c>
      <c r="F23" s="19">
        <v>7.1414831457077526</v>
      </c>
      <c r="G23" s="20">
        <f t="shared" si="0"/>
        <v>0.21367313028412155</v>
      </c>
      <c r="I23" t="s">
        <v>264</v>
      </c>
      <c r="J23" s="6">
        <v>15.050002921806481</v>
      </c>
      <c r="K23" s="65">
        <v>0.25842298514560041</v>
      </c>
    </row>
    <row r="24" spans="1:11" x14ac:dyDescent="0.25">
      <c r="A24" s="15"/>
      <c r="B24" s="44">
        <v>18</v>
      </c>
      <c r="C24" s="17" t="s">
        <v>257</v>
      </c>
      <c r="D24" s="18">
        <v>13.404956</v>
      </c>
      <c r="E24" s="19">
        <v>46.638224000000015</v>
      </c>
      <c r="F24" s="19">
        <v>4.1114361593045032</v>
      </c>
      <c r="G24" s="20">
        <f t="shared" si="0"/>
        <v>8.8155933195580127E-2</v>
      </c>
      <c r="I24" t="s">
        <v>241</v>
      </c>
      <c r="J24" s="6">
        <v>20.25240370287429</v>
      </c>
      <c r="K24" s="65">
        <v>0.25043166763867081</v>
      </c>
    </row>
    <row r="25" spans="1:11" x14ac:dyDescent="0.25">
      <c r="A25" s="15"/>
      <c r="B25" s="44">
        <v>19</v>
      </c>
      <c r="C25" s="17" t="s">
        <v>258</v>
      </c>
      <c r="D25" s="18">
        <v>41.11613599999999</v>
      </c>
      <c r="E25" s="19">
        <v>66.36905400000002</v>
      </c>
      <c r="F25" s="19">
        <v>15.66992653457055</v>
      </c>
      <c r="G25" s="20">
        <f t="shared" si="0"/>
        <v>0.23610290625161759</v>
      </c>
      <c r="I25" t="s">
        <v>258</v>
      </c>
      <c r="J25" s="6">
        <v>15.66992653457055</v>
      </c>
      <c r="K25" s="65">
        <v>0.23610290625161759</v>
      </c>
    </row>
    <row r="26" spans="1:11" x14ac:dyDescent="0.25">
      <c r="A26" s="15"/>
      <c r="B26" s="44">
        <v>20</v>
      </c>
      <c r="C26" s="17" t="s">
        <v>259</v>
      </c>
      <c r="D26" s="18">
        <v>75.038306000000034</v>
      </c>
      <c r="E26" s="19">
        <v>86.691298000000018</v>
      </c>
      <c r="F26" s="19">
        <v>37.807886391012289</v>
      </c>
      <c r="G26" s="20">
        <f t="shared" si="0"/>
        <v>0.43612089406035059</v>
      </c>
      <c r="I26" t="s">
        <v>245</v>
      </c>
      <c r="J26" s="6">
        <v>21.469900153968865</v>
      </c>
      <c r="K26" s="65">
        <v>0.21932955509910304</v>
      </c>
    </row>
    <row r="27" spans="1:11" x14ac:dyDescent="0.25">
      <c r="A27" s="15"/>
      <c r="B27" s="44">
        <v>21</v>
      </c>
      <c r="C27" s="17" t="s">
        <v>260</v>
      </c>
      <c r="D27" s="18">
        <v>134.93919699999998</v>
      </c>
      <c r="E27" s="19">
        <v>159.89361599999992</v>
      </c>
      <c r="F27" s="19">
        <v>43.862919708966274</v>
      </c>
      <c r="G27" s="20">
        <f t="shared" si="0"/>
        <v>0.27432564730393172</v>
      </c>
      <c r="I27" t="s">
        <v>244</v>
      </c>
      <c r="J27" s="6">
        <v>23.750137244605867</v>
      </c>
      <c r="K27" s="65">
        <v>0.21612333206058693</v>
      </c>
    </row>
    <row r="28" spans="1:11" x14ac:dyDescent="0.25">
      <c r="A28" s="15"/>
      <c r="B28" s="44">
        <v>22</v>
      </c>
      <c r="C28" s="17" t="s">
        <v>261</v>
      </c>
      <c r="D28" s="18">
        <v>47.117865999999999</v>
      </c>
      <c r="E28" s="19">
        <v>48.10028100000001</v>
      </c>
      <c r="F28" s="19">
        <v>10.184087351452035</v>
      </c>
      <c r="G28" s="20">
        <f t="shared" si="0"/>
        <v>0.21172615086078256</v>
      </c>
      <c r="I28" t="s">
        <v>256</v>
      </c>
      <c r="J28" s="6">
        <v>7.1414831457077526</v>
      </c>
      <c r="K28" s="65">
        <v>0.21367313028412155</v>
      </c>
    </row>
    <row r="29" spans="1:11" x14ac:dyDescent="0.25">
      <c r="A29" s="15"/>
      <c r="B29" s="44">
        <v>23</v>
      </c>
      <c r="C29" s="17" t="s">
        <v>262</v>
      </c>
      <c r="D29" s="18">
        <v>44.533156999999981</v>
      </c>
      <c r="E29" s="19">
        <v>48.203457000000007</v>
      </c>
      <c r="F29" s="19">
        <v>18.608622897547548</v>
      </c>
      <c r="G29" s="20">
        <f t="shared" si="0"/>
        <v>0.3860433266756686</v>
      </c>
      <c r="I29" t="s">
        <v>261</v>
      </c>
      <c r="J29" s="6">
        <v>10.184087351452035</v>
      </c>
      <c r="K29" s="65">
        <v>0.21172615086078256</v>
      </c>
    </row>
    <row r="30" spans="1:11" x14ac:dyDescent="0.25">
      <c r="A30" s="15"/>
      <c r="B30" s="44">
        <v>24</v>
      </c>
      <c r="C30" s="17" t="s">
        <v>263</v>
      </c>
      <c r="D30" s="18">
        <v>47.344181999999996</v>
      </c>
      <c r="E30" s="19">
        <v>53.247491999999994</v>
      </c>
      <c r="F30" s="19">
        <v>21.726214467557611</v>
      </c>
      <c r="G30" s="20">
        <f t="shared" si="0"/>
        <v>0.40802324487992059</v>
      </c>
      <c r="I30" t="s">
        <v>242</v>
      </c>
      <c r="J30" s="6">
        <v>7.7793587218475295</v>
      </c>
      <c r="K30" s="65">
        <v>0.18101861338521305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34.334358000000002</v>
      </c>
      <c r="E31" s="25">
        <v>58.237864999999992</v>
      </c>
      <c r="F31" s="25">
        <v>15.050002921806481</v>
      </c>
      <c r="G31" s="26">
        <f t="shared" si="0"/>
        <v>0.25842298514560041</v>
      </c>
      <c r="I31" t="s">
        <v>257</v>
      </c>
      <c r="J31" s="6">
        <v>4.1114361593045032</v>
      </c>
      <c r="K31" s="65">
        <v>8.8155933195580127E-2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6"/>
  <dimension ref="A1:G55"/>
  <sheetViews>
    <sheetView tabSelected="1" topLeftCell="A35" workbookViewId="0">
      <selection activeCell="A3" sqref="A3:G53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66</v>
      </c>
      <c r="B1" s="46" t="s">
        <v>228</v>
      </c>
      <c r="C1" s="40" t="s">
        <v>36</v>
      </c>
      <c r="D1" s="40"/>
      <c r="E1" s="40"/>
      <c r="F1" s="40"/>
      <c r="G1" s="40"/>
    </row>
    <row r="2" spans="1:7" ht="15.75" thickBot="1" x14ac:dyDescent="0.3">
      <c r="A2" s="2" t="s">
        <v>1377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2199.1120099999989</v>
      </c>
      <c r="E6" s="13">
        <v>2618.9942040000001</v>
      </c>
      <c r="F6" s="13">
        <v>844.84039896626791</v>
      </c>
      <c r="G6" s="14">
        <v>0.32258200406703452</v>
      </c>
    </row>
    <row r="7" spans="1:7" x14ac:dyDescent="0.25">
      <c r="A7" s="27" t="s">
        <v>94</v>
      </c>
      <c r="B7" s="28"/>
      <c r="C7" s="29"/>
      <c r="D7" s="30">
        <f>SUM(D8:D51)</f>
        <v>2194.6120100000007</v>
      </c>
      <c r="E7" s="30">
        <f t="shared" ref="E7:F7" si="0">SUM(E8:E51)</f>
        <v>2618.5588039999993</v>
      </c>
      <c r="F7" s="30">
        <f t="shared" si="0"/>
        <v>844.80530016629791</v>
      </c>
      <c r="G7" s="32">
        <f>IFERROR(F7/E7,0)</f>
        <v>0.32262223742151952</v>
      </c>
    </row>
    <row r="8" spans="1:7" ht="25.5" x14ac:dyDescent="0.25">
      <c r="A8" s="15"/>
      <c r="B8" s="16">
        <v>510</v>
      </c>
      <c r="C8" s="17" t="s">
        <v>156</v>
      </c>
      <c r="D8" s="18">
        <v>243.65247699999998</v>
      </c>
      <c r="E8" s="19">
        <v>241.62782000000013</v>
      </c>
      <c r="F8" s="19">
        <v>98.616860302793611</v>
      </c>
      <c r="G8" s="20">
        <f t="shared" ref="G8:G54" si="1">IFERROR(F8/E8,0)</f>
        <v>0.40813537242025177</v>
      </c>
    </row>
    <row r="9" spans="1:7" ht="25.5" x14ac:dyDescent="0.25">
      <c r="A9" s="15"/>
      <c r="B9" s="16">
        <v>511</v>
      </c>
      <c r="C9" s="17" t="s">
        <v>157</v>
      </c>
      <c r="D9" s="18">
        <v>99.257818000000015</v>
      </c>
      <c r="E9" s="19">
        <v>125.97224200000002</v>
      </c>
      <c r="F9" s="19">
        <v>40.37048236667215</v>
      </c>
      <c r="G9" s="20">
        <f t="shared" si="1"/>
        <v>0.32047125402969445</v>
      </c>
    </row>
    <row r="10" spans="1:7" x14ac:dyDescent="0.25">
      <c r="A10" s="15"/>
      <c r="B10" s="16">
        <v>512</v>
      </c>
      <c r="C10" s="17" t="s">
        <v>158</v>
      </c>
      <c r="D10" s="18">
        <v>89.029879000000008</v>
      </c>
      <c r="E10" s="19">
        <v>91.669075000000021</v>
      </c>
      <c r="F10" s="19">
        <v>40.029054875146358</v>
      </c>
      <c r="G10" s="20">
        <f t="shared" si="1"/>
        <v>0.43666912614910042</v>
      </c>
    </row>
    <row r="11" spans="1:7" x14ac:dyDescent="0.25">
      <c r="A11" s="15"/>
      <c r="B11" s="16">
        <v>513</v>
      </c>
      <c r="C11" s="17" t="s">
        <v>159</v>
      </c>
      <c r="D11" s="18">
        <v>112.85907300000001</v>
      </c>
      <c r="E11" s="19">
        <v>113.75496</v>
      </c>
      <c r="F11" s="19">
        <v>42.84641255062661</v>
      </c>
      <c r="G11" s="20">
        <f t="shared" si="1"/>
        <v>0.37665533485859964</v>
      </c>
    </row>
    <row r="12" spans="1:7" x14ac:dyDescent="0.25">
      <c r="A12" s="15"/>
      <c r="B12" s="16">
        <v>514</v>
      </c>
      <c r="C12" s="17" t="s">
        <v>160</v>
      </c>
      <c r="D12" s="18">
        <v>110.77591300000003</v>
      </c>
      <c r="E12" s="19">
        <v>119.56944499999996</v>
      </c>
      <c r="F12" s="19">
        <v>41.227305788435842</v>
      </c>
      <c r="G12" s="20">
        <f t="shared" si="1"/>
        <v>0.34479800243645736</v>
      </c>
    </row>
    <row r="13" spans="1:7" ht="25.5" x14ac:dyDescent="0.25">
      <c r="A13" s="15"/>
      <c r="B13" s="16">
        <v>515</v>
      </c>
      <c r="C13" s="17" t="s">
        <v>161</v>
      </c>
      <c r="D13" s="18">
        <v>86.651529999999994</v>
      </c>
      <c r="E13" s="19">
        <v>122.53714099999998</v>
      </c>
      <c r="F13" s="19">
        <v>46.996613459283253</v>
      </c>
      <c r="G13" s="20">
        <f t="shared" si="1"/>
        <v>0.38352954113139676</v>
      </c>
    </row>
    <row r="14" spans="1:7" ht="25.5" x14ac:dyDescent="0.25">
      <c r="A14" s="15"/>
      <c r="B14" s="16">
        <v>516</v>
      </c>
      <c r="C14" s="17" t="s">
        <v>162</v>
      </c>
      <c r="D14" s="18">
        <v>48.662028999999997</v>
      </c>
      <c r="E14" s="19">
        <v>101.43323700000001</v>
      </c>
      <c r="F14" s="19">
        <v>23.611945793054474</v>
      </c>
      <c r="G14" s="20">
        <f t="shared" si="1"/>
        <v>0.23278312406666538</v>
      </c>
    </row>
    <row r="15" spans="1:7" ht="25.5" x14ac:dyDescent="0.25">
      <c r="A15" s="15"/>
      <c r="B15" s="16">
        <v>517</v>
      </c>
      <c r="C15" s="17" t="s">
        <v>163</v>
      </c>
      <c r="D15" s="18">
        <v>58.440656000000018</v>
      </c>
      <c r="E15" s="19">
        <v>81.346130000000016</v>
      </c>
      <c r="F15" s="19">
        <v>24.725313793476289</v>
      </c>
      <c r="G15" s="20">
        <f t="shared" si="1"/>
        <v>0.30395193715394064</v>
      </c>
    </row>
    <row r="16" spans="1:7" ht="25.5" x14ac:dyDescent="0.25">
      <c r="A16" s="15"/>
      <c r="B16" s="16">
        <v>518</v>
      </c>
      <c r="C16" s="17" t="s">
        <v>164</v>
      </c>
      <c r="D16" s="18">
        <v>71.420800000000014</v>
      </c>
      <c r="E16" s="19">
        <v>73.33684199999999</v>
      </c>
      <c r="F16" s="19">
        <v>26.770633923368223</v>
      </c>
      <c r="G16" s="20">
        <f t="shared" si="1"/>
        <v>0.36503663361136041</v>
      </c>
    </row>
    <row r="17" spans="1:7" ht="25.5" x14ac:dyDescent="0.25">
      <c r="A17" s="15"/>
      <c r="B17" s="16">
        <v>519</v>
      </c>
      <c r="C17" s="17" t="s">
        <v>165</v>
      </c>
      <c r="D17" s="18">
        <v>55.887765999999999</v>
      </c>
      <c r="E17" s="19">
        <v>60.950037999999985</v>
      </c>
      <c r="F17" s="19">
        <v>25.093707438043566</v>
      </c>
      <c r="G17" s="20">
        <f t="shared" si="1"/>
        <v>0.41170946338119713</v>
      </c>
    </row>
    <row r="18" spans="1:7" x14ac:dyDescent="0.25">
      <c r="A18" s="15"/>
      <c r="B18" s="16">
        <v>520</v>
      </c>
      <c r="C18" s="17" t="s">
        <v>166</v>
      </c>
      <c r="D18" s="18">
        <v>120.74197599999999</v>
      </c>
      <c r="E18" s="19">
        <v>133.97961899999996</v>
      </c>
      <c r="F18" s="19">
        <v>35.793523934514724</v>
      </c>
      <c r="G18" s="20">
        <f t="shared" si="1"/>
        <v>0.26715648396130115</v>
      </c>
    </row>
    <row r="19" spans="1:7" x14ac:dyDescent="0.25">
      <c r="A19" s="15"/>
      <c r="B19" s="16">
        <v>521</v>
      </c>
      <c r="C19" s="17" t="s">
        <v>167</v>
      </c>
      <c r="D19" s="18">
        <v>68.793935999999988</v>
      </c>
      <c r="E19" s="19">
        <v>81.834947</v>
      </c>
      <c r="F19" s="19">
        <v>36.881116873948486</v>
      </c>
      <c r="G19" s="20">
        <f t="shared" si="1"/>
        <v>0.45067685904346572</v>
      </c>
    </row>
    <row r="20" spans="1:7" x14ac:dyDescent="0.25">
      <c r="A20" s="15"/>
      <c r="B20" s="16">
        <v>522</v>
      </c>
      <c r="C20" s="17" t="s">
        <v>168</v>
      </c>
      <c r="D20" s="18">
        <v>43.040734999999977</v>
      </c>
      <c r="E20" s="19">
        <v>45.405300999999987</v>
      </c>
      <c r="F20" s="19">
        <v>17.199664637113983</v>
      </c>
      <c r="G20" s="20">
        <f t="shared" si="1"/>
        <v>0.37880300886264334</v>
      </c>
    </row>
    <row r="21" spans="1:7" ht="25.5" x14ac:dyDescent="0.25">
      <c r="A21" s="15"/>
      <c r="B21" s="16">
        <v>523</v>
      </c>
      <c r="C21" s="17" t="s">
        <v>169</v>
      </c>
      <c r="D21" s="18">
        <v>88.071165999999991</v>
      </c>
      <c r="E21" s="19">
        <v>103.66934500000004</v>
      </c>
      <c r="F21" s="19">
        <v>30.168010235269094</v>
      </c>
      <c r="G21" s="20">
        <f t="shared" si="1"/>
        <v>0.29100222669747827</v>
      </c>
    </row>
    <row r="22" spans="1:7" ht="25.5" x14ac:dyDescent="0.25">
      <c r="A22" s="15"/>
      <c r="B22" s="16">
        <v>524</v>
      </c>
      <c r="C22" s="17" t="s">
        <v>170</v>
      </c>
      <c r="D22" s="18">
        <v>116.928624</v>
      </c>
      <c r="E22" s="19">
        <v>130.50070000000002</v>
      </c>
      <c r="F22" s="19">
        <v>43.124803087102919</v>
      </c>
      <c r="G22" s="20">
        <f t="shared" si="1"/>
        <v>0.33045648864031313</v>
      </c>
    </row>
    <row r="23" spans="1:7" ht="25.5" x14ac:dyDescent="0.25">
      <c r="A23" s="15"/>
      <c r="B23" s="16">
        <v>525</v>
      </c>
      <c r="C23" s="17" t="s">
        <v>171</v>
      </c>
      <c r="D23" s="18">
        <v>45.529508999999997</v>
      </c>
      <c r="E23" s="19">
        <v>48.597004000000005</v>
      </c>
      <c r="F23" s="19">
        <v>24.112467959745118</v>
      </c>
      <c r="G23" s="20">
        <f t="shared" si="1"/>
        <v>0.49617190310219772</v>
      </c>
    </row>
    <row r="24" spans="1:7" ht="25.5" x14ac:dyDescent="0.25">
      <c r="A24" s="15"/>
      <c r="B24" s="16">
        <v>526</v>
      </c>
      <c r="C24" s="17" t="s">
        <v>172</v>
      </c>
      <c r="D24" s="18">
        <v>44.423856999999998</v>
      </c>
      <c r="E24" s="19">
        <v>45.601808999999989</v>
      </c>
      <c r="F24" s="19">
        <v>11.475183023832017</v>
      </c>
      <c r="G24" s="20">
        <f t="shared" si="1"/>
        <v>0.25163876774783256</v>
      </c>
    </row>
    <row r="25" spans="1:7" ht="25.5" x14ac:dyDescent="0.25">
      <c r="A25" s="15"/>
      <c r="B25" s="16">
        <v>527</v>
      </c>
      <c r="C25" s="17" t="s">
        <v>173</v>
      </c>
      <c r="D25" s="18">
        <v>41.11613599999999</v>
      </c>
      <c r="E25" s="19">
        <v>66.369054000000006</v>
      </c>
      <c r="F25" s="19">
        <v>15.66992653457055</v>
      </c>
      <c r="G25" s="20">
        <f t="shared" si="1"/>
        <v>0.23610290625161764</v>
      </c>
    </row>
    <row r="26" spans="1:7" ht="25.5" x14ac:dyDescent="0.25">
      <c r="A26" s="15"/>
      <c r="B26" s="16">
        <v>528</v>
      </c>
      <c r="C26" s="17" t="s">
        <v>174</v>
      </c>
      <c r="D26" s="18">
        <v>68.714286000000016</v>
      </c>
      <c r="E26" s="19">
        <v>68.961809000000017</v>
      </c>
      <c r="F26" s="19">
        <v>19.431267689978768</v>
      </c>
      <c r="G26" s="20">
        <f t="shared" si="1"/>
        <v>0.28176853205777652</v>
      </c>
    </row>
    <row r="27" spans="1:7" x14ac:dyDescent="0.25">
      <c r="A27" s="15"/>
      <c r="B27" s="16">
        <v>529</v>
      </c>
      <c r="C27" s="17" t="s">
        <v>175</v>
      </c>
      <c r="D27" s="18">
        <v>76.415936999999985</v>
      </c>
      <c r="E27" s="19">
        <v>81.365190999999982</v>
      </c>
      <c r="F27" s="19">
        <v>27.798802430042997</v>
      </c>
      <c r="G27" s="20">
        <f t="shared" si="1"/>
        <v>0.34165473083007947</v>
      </c>
    </row>
    <row r="28" spans="1:7" ht="25.5" x14ac:dyDescent="0.25">
      <c r="A28" s="15"/>
      <c r="B28" s="16">
        <v>530</v>
      </c>
      <c r="C28" s="17" t="s">
        <v>176</v>
      </c>
      <c r="D28" s="18">
        <v>69.81294299999999</v>
      </c>
      <c r="E28" s="19">
        <v>76.874235000000013</v>
      </c>
      <c r="F28" s="19">
        <v>22.469407895492623</v>
      </c>
      <c r="G28" s="20">
        <f t="shared" si="1"/>
        <v>0.29228788937532346</v>
      </c>
    </row>
    <row r="29" spans="1:7" ht="25.5" x14ac:dyDescent="0.25">
      <c r="A29" s="15"/>
      <c r="B29" s="16">
        <v>531</v>
      </c>
      <c r="C29" s="17" t="s">
        <v>177</v>
      </c>
      <c r="D29" s="18">
        <v>44.533156999999989</v>
      </c>
      <c r="E29" s="19">
        <v>48.203457000000007</v>
      </c>
      <c r="F29" s="19">
        <v>18.608622897547548</v>
      </c>
      <c r="G29" s="20">
        <f t="shared" si="1"/>
        <v>0.3860433266756686</v>
      </c>
    </row>
    <row r="30" spans="1:7" ht="25.5" x14ac:dyDescent="0.25">
      <c r="A30" s="15"/>
      <c r="B30" s="16">
        <v>532</v>
      </c>
      <c r="C30" s="17" t="s">
        <v>178</v>
      </c>
      <c r="D30" s="18">
        <v>40.064</v>
      </c>
      <c r="E30" s="19">
        <v>67.846012000000002</v>
      </c>
      <c r="F30" s="19">
        <v>14.735804751573596</v>
      </c>
      <c r="G30" s="20">
        <f t="shared" si="1"/>
        <v>0.21719485519021509</v>
      </c>
    </row>
    <row r="31" spans="1:7" x14ac:dyDescent="0.25">
      <c r="A31" s="15"/>
      <c r="B31" s="16">
        <v>533</v>
      </c>
      <c r="C31" s="17" t="s">
        <v>179</v>
      </c>
      <c r="D31" s="18">
        <v>47.117865999999978</v>
      </c>
      <c r="E31" s="19">
        <v>48.100280999999995</v>
      </c>
      <c r="F31" s="19">
        <v>10.184087351452035</v>
      </c>
      <c r="G31" s="20">
        <f t="shared" si="1"/>
        <v>0.21172615086078264</v>
      </c>
    </row>
    <row r="32" spans="1:7" x14ac:dyDescent="0.25">
      <c r="A32" s="15"/>
      <c r="B32" s="16">
        <v>534</v>
      </c>
      <c r="C32" s="17" t="s">
        <v>180</v>
      </c>
      <c r="D32" s="18">
        <v>24.518182000000003</v>
      </c>
      <c r="E32" s="19">
        <v>34.946395999999986</v>
      </c>
      <c r="F32" s="19">
        <v>9.8131458990328611</v>
      </c>
      <c r="G32" s="20">
        <f t="shared" si="1"/>
        <v>0.28080566302267235</v>
      </c>
    </row>
    <row r="33" spans="1:7" x14ac:dyDescent="0.25">
      <c r="A33" s="15"/>
      <c r="B33" s="16">
        <v>535</v>
      </c>
      <c r="C33" s="17" t="s">
        <v>181</v>
      </c>
      <c r="D33" s="18">
        <v>47.344182000000004</v>
      </c>
      <c r="E33" s="19">
        <v>53.247491999999994</v>
      </c>
      <c r="F33" s="19">
        <v>21.726214467557611</v>
      </c>
      <c r="G33" s="20">
        <f t="shared" si="1"/>
        <v>0.40802324487992059</v>
      </c>
    </row>
    <row r="34" spans="1:7" x14ac:dyDescent="0.25">
      <c r="A34" s="15"/>
      <c r="B34" s="16">
        <v>536</v>
      </c>
      <c r="C34" s="17" t="s">
        <v>182</v>
      </c>
      <c r="D34" s="18">
        <v>13.023966999999999</v>
      </c>
      <c r="E34" s="19">
        <v>13.023966999999997</v>
      </c>
      <c r="F34" s="19">
        <v>5.5165989513006934</v>
      </c>
      <c r="G34" s="20">
        <f t="shared" si="1"/>
        <v>0.42357286004338729</v>
      </c>
    </row>
    <row r="35" spans="1:7" ht="25.5" x14ac:dyDescent="0.25">
      <c r="A35" s="15"/>
      <c r="B35" s="16">
        <v>537</v>
      </c>
      <c r="C35" s="17" t="s">
        <v>183</v>
      </c>
      <c r="D35" s="18">
        <v>27.514018999999998</v>
      </c>
      <c r="E35" s="19">
        <v>45.737127000000015</v>
      </c>
      <c r="F35" s="19">
        <v>15.082839162309938</v>
      </c>
      <c r="G35" s="20">
        <f t="shared" si="1"/>
        <v>0.32977233489785951</v>
      </c>
    </row>
    <row r="36" spans="1:7" ht="25.5" x14ac:dyDescent="0.25">
      <c r="A36" s="15"/>
      <c r="B36" s="16">
        <v>538</v>
      </c>
      <c r="C36" s="17" t="s">
        <v>184</v>
      </c>
      <c r="D36" s="18">
        <v>26.163712999999998</v>
      </c>
      <c r="E36" s="19">
        <v>26.915952999999998</v>
      </c>
      <c r="F36" s="19">
        <v>6.6736203906475566</v>
      </c>
      <c r="G36" s="20">
        <f t="shared" si="1"/>
        <v>0.24794293520454419</v>
      </c>
    </row>
    <row r="37" spans="1:7" ht="25.5" x14ac:dyDescent="0.25">
      <c r="A37" s="15"/>
      <c r="B37" s="16">
        <v>539</v>
      </c>
      <c r="C37" s="17" t="s">
        <v>185</v>
      </c>
      <c r="D37" s="18">
        <v>18.231728</v>
      </c>
      <c r="E37" s="19">
        <v>31.749930999999997</v>
      </c>
      <c r="F37" s="19">
        <v>4.4351896773878252</v>
      </c>
      <c r="G37" s="20">
        <f t="shared" si="1"/>
        <v>0.13969131704216384</v>
      </c>
    </row>
    <row r="38" spans="1:7" ht="25.5" x14ac:dyDescent="0.25">
      <c r="A38" s="15"/>
      <c r="B38" s="16">
        <v>541</v>
      </c>
      <c r="C38" s="17" t="s">
        <v>186</v>
      </c>
      <c r="D38" s="18">
        <v>30.943989999999999</v>
      </c>
      <c r="E38" s="19">
        <v>32.773185000000005</v>
      </c>
      <c r="F38" s="19">
        <v>10.874022678455731</v>
      </c>
      <c r="G38" s="20">
        <f t="shared" si="1"/>
        <v>0.33179633528006902</v>
      </c>
    </row>
    <row r="39" spans="1:7" ht="25.5" x14ac:dyDescent="0.25">
      <c r="A39" s="15"/>
      <c r="B39" s="16">
        <v>542</v>
      </c>
      <c r="C39" s="17" t="s">
        <v>187</v>
      </c>
      <c r="D39" s="18">
        <v>9.8161760000000005</v>
      </c>
      <c r="E39" s="19">
        <v>23.291468999999996</v>
      </c>
      <c r="F39" s="19">
        <v>5.23685702277362</v>
      </c>
      <c r="G39" s="20">
        <f t="shared" si="1"/>
        <v>0.22484013450476742</v>
      </c>
    </row>
    <row r="40" spans="1:7" x14ac:dyDescent="0.25">
      <c r="A40" s="15"/>
      <c r="B40" s="16">
        <v>543</v>
      </c>
      <c r="C40" s="17" t="s">
        <v>188</v>
      </c>
      <c r="D40" s="18">
        <v>5.8678409999999994</v>
      </c>
      <c r="E40" s="19">
        <v>7.1058599999999981</v>
      </c>
      <c r="F40" s="19">
        <v>2.2478934381415456</v>
      </c>
      <c r="G40" s="20">
        <f t="shared" si="1"/>
        <v>0.31634361472665468</v>
      </c>
    </row>
    <row r="41" spans="1:7" ht="25.5" x14ac:dyDescent="0.25">
      <c r="A41" s="15"/>
      <c r="B41" s="16">
        <v>544</v>
      </c>
      <c r="C41" s="17" t="s">
        <v>189</v>
      </c>
      <c r="D41" s="18">
        <v>11.276948999999998</v>
      </c>
      <c r="E41" s="19">
        <v>11.195532</v>
      </c>
      <c r="F41" s="19">
        <v>3.3327690442674793</v>
      </c>
      <c r="G41" s="20">
        <f t="shared" si="1"/>
        <v>0.29768742068420501</v>
      </c>
    </row>
    <row r="42" spans="1:7" x14ac:dyDescent="0.25">
      <c r="A42" s="15"/>
      <c r="B42" s="16">
        <v>545</v>
      </c>
      <c r="C42" s="17" t="s">
        <v>190</v>
      </c>
      <c r="D42" s="18">
        <v>13.404956</v>
      </c>
      <c r="E42" s="19">
        <v>46.638224000000008</v>
      </c>
      <c r="F42" s="19">
        <v>4.1114361593045032</v>
      </c>
      <c r="G42" s="20">
        <f t="shared" si="1"/>
        <v>8.8155933195580141E-2</v>
      </c>
    </row>
    <row r="43" spans="1:7" x14ac:dyDescent="0.25">
      <c r="A43" s="15"/>
      <c r="B43" s="16">
        <v>546</v>
      </c>
      <c r="C43" s="17" t="s">
        <v>191</v>
      </c>
      <c r="D43" s="18">
        <v>18.284731000000001</v>
      </c>
      <c r="E43" s="19">
        <v>30.123979999999996</v>
      </c>
      <c r="F43" s="19">
        <v>2.1408884328702698</v>
      </c>
      <c r="G43" s="20">
        <f t="shared" si="1"/>
        <v>7.106924227377226E-2</v>
      </c>
    </row>
    <row r="44" spans="1:7" x14ac:dyDescent="0.25">
      <c r="A44" s="15"/>
      <c r="B44" s="16">
        <v>547</v>
      </c>
      <c r="C44" s="17" t="s">
        <v>192</v>
      </c>
      <c r="D44" s="18">
        <v>7.1944090000000003</v>
      </c>
      <c r="E44" s="19">
        <v>5.4904679999999999</v>
      </c>
      <c r="F44" s="19">
        <v>0.8575933485844871</v>
      </c>
      <c r="G44" s="20">
        <f t="shared" si="1"/>
        <v>0.1561967665751785</v>
      </c>
    </row>
    <row r="45" spans="1:7" x14ac:dyDescent="0.25">
      <c r="A45" s="15"/>
      <c r="B45" s="16">
        <v>548</v>
      </c>
      <c r="C45" s="17" t="s">
        <v>193</v>
      </c>
      <c r="D45" s="18">
        <v>6.2443700000000018</v>
      </c>
      <c r="E45" s="19">
        <v>4.856351000000001</v>
      </c>
      <c r="F45" s="19">
        <v>0.92676951706380351</v>
      </c>
      <c r="G45" s="20">
        <f t="shared" si="1"/>
        <v>0.19083660078602294</v>
      </c>
    </row>
    <row r="46" spans="1:7" x14ac:dyDescent="0.25">
      <c r="A46" s="15"/>
      <c r="B46" s="16">
        <v>549</v>
      </c>
      <c r="C46" s="17" t="s">
        <v>194</v>
      </c>
      <c r="D46" s="18">
        <v>8.0086109999999984</v>
      </c>
      <c r="E46" s="19">
        <v>11.203165</v>
      </c>
      <c r="F46" s="19">
        <v>2.7302028023987077</v>
      </c>
      <c r="G46" s="20">
        <f t="shared" si="1"/>
        <v>0.24369924056270775</v>
      </c>
    </row>
    <row r="47" spans="1:7" ht="25.5" x14ac:dyDescent="0.25">
      <c r="A47" s="15"/>
      <c r="B47" s="16">
        <v>550</v>
      </c>
      <c r="C47" s="17" t="s">
        <v>195</v>
      </c>
      <c r="D47" s="18">
        <v>9.8656549999999985</v>
      </c>
      <c r="E47" s="19">
        <v>22.359488000000002</v>
      </c>
      <c r="F47" s="19">
        <v>2.1293470839846123</v>
      </c>
      <c r="G47" s="20">
        <f t="shared" si="1"/>
        <v>9.5232372225366346E-2</v>
      </c>
    </row>
    <row r="48" spans="1:7" ht="38.25" x14ac:dyDescent="0.25">
      <c r="A48" s="15"/>
      <c r="B48" s="16">
        <v>551</v>
      </c>
      <c r="C48" s="17" t="s">
        <v>196</v>
      </c>
      <c r="D48" s="18">
        <v>2.384944</v>
      </c>
      <c r="E48" s="19">
        <v>2.174849</v>
      </c>
      <c r="F48" s="19">
        <v>0.82130527112894924</v>
      </c>
      <c r="G48" s="20">
        <f t="shared" si="1"/>
        <v>0.37763783652517907</v>
      </c>
    </row>
    <row r="49" spans="1:7" x14ac:dyDescent="0.25">
      <c r="A49" s="15"/>
      <c r="B49" s="16">
        <v>552</v>
      </c>
      <c r="C49" s="17" t="s">
        <v>197</v>
      </c>
      <c r="D49" s="18">
        <v>14.197221000000001</v>
      </c>
      <c r="E49" s="19">
        <v>25.913997000000002</v>
      </c>
      <c r="F49" s="19">
        <v>8.0693957744515501</v>
      </c>
      <c r="G49" s="20">
        <f t="shared" si="1"/>
        <v>0.31139139880472894</v>
      </c>
    </row>
    <row r="50" spans="1:7" x14ac:dyDescent="0.25">
      <c r="A50" s="15"/>
      <c r="B50" s="16">
        <v>553</v>
      </c>
      <c r="C50" s="17" t="s">
        <v>198</v>
      </c>
      <c r="D50" s="18">
        <v>1.2808970000000002</v>
      </c>
      <c r="E50" s="19">
        <v>1.8473200000000001</v>
      </c>
      <c r="F50" s="19">
        <v>0</v>
      </c>
      <c r="G50" s="20">
        <f t="shared" si="1"/>
        <v>0</v>
      </c>
    </row>
    <row r="51" spans="1:7" x14ac:dyDescent="0.25">
      <c r="A51" s="15"/>
      <c r="B51" s="16">
        <v>554</v>
      </c>
      <c r="C51" s="17" t="s">
        <v>199</v>
      </c>
      <c r="D51" s="18">
        <v>7.1033999999999988</v>
      </c>
      <c r="E51" s="19">
        <v>8.4583559999999984</v>
      </c>
      <c r="F51" s="19">
        <v>0.13819145155139267</v>
      </c>
      <c r="G51" s="20">
        <f t="shared" si="1"/>
        <v>1.6337861819884704E-2</v>
      </c>
    </row>
    <row r="52" spans="1:7" x14ac:dyDescent="0.25">
      <c r="A52" s="27" t="s">
        <v>200</v>
      </c>
      <c r="B52" s="28"/>
      <c r="C52" s="29"/>
      <c r="D52" s="30">
        <f>D53</f>
        <v>4.5</v>
      </c>
      <c r="E52" s="31">
        <f>E53</f>
        <v>0.43540000000000001</v>
      </c>
      <c r="F52" s="31">
        <f>F53</f>
        <v>3.5098799970000982E-2</v>
      </c>
      <c r="G52" s="32">
        <f t="shared" si="1"/>
        <v>8.0612769797889255E-2</v>
      </c>
    </row>
    <row r="53" spans="1:7" ht="15.75" thickBot="1" x14ac:dyDescent="0.3">
      <c r="A53" s="21"/>
      <c r="B53" s="22">
        <v>440</v>
      </c>
      <c r="C53" s="23" t="s">
        <v>201</v>
      </c>
      <c r="D53" s="24">
        <v>4.5</v>
      </c>
      <c r="E53" s="25">
        <v>0.43540000000000001</v>
      </c>
      <c r="F53" s="25">
        <v>3.5098799970000982E-2</v>
      </c>
      <c r="G53" s="26">
        <f t="shared" si="1"/>
        <v>8.0612769797889255E-2</v>
      </c>
    </row>
    <row r="54" spans="1:7" x14ac:dyDescent="0.25">
      <c r="A54" t="s">
        <v>227</v>
      </c>
      <c r="D54" s="6"/>
      <c r="E54" s="6"/>
      <c r="F54" s="6"/>
      <c r="G54" s="5">
        <f t="shared" si="1"/>
        <v>0</v>
      </c>
    </row>
    <row r="55" spans="1:7" x14ac:dyDescent="0.25">
      <c r="D55" s="6"/>
      <c r="E55" s="6"/>
      <c r="F55" s="6"/>
      <c r="G55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/>
  <dimension ref="A1:L24"/>
  <sheetViews>
    <sheetView topLeftCell="A16" workbookViewId="0">
      <selection activeCell="A18" sqref="A18:F24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66</v>
      </c>
      <c r="B1" s="40" t="s">
        <v>228</v>
      </c>
      <c r="C1" s="40" t="s">
        <v>36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1378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2199.1120099999989</v>
      </c>
      <c r="G6" s="13">
        <v>2618.9942040000001</v>
      </c>
      <c r="H6" s="13">
        <v>844.84039896626791</v>
      </c>
      <c r="I6" s="14">
        <v>0.32258200406703452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1728.9160649999997</v>
      </c>
      <c r="G7" s="31">
        <f ca="1">SUM(G8:OFFSET(G6,MATCH("PROYECTOS",$A$8:$A$50,0),0))</f>
        <v>1862.7649699999993</v>
      </c>
      <c r="H7" s="31">
        <f ca="1">SUM(H8:OFFSET(H6,MATCH("PROYECTOS",$A$8:$A$50,0),0))</f>
        <v>717.8567546515734</v>
      </c>
      <c r="I7" s="32">
        <f ca="1">IFERROR(H7/G7,0)</f>
        <v>0.38537162025951865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1508.9335389999999</v>
      </c>
      <c r="G8" s="19">
        <v>1557.3563679999995</v>
      </c>
      <c r="H8" s="19">
        <v>676.06444581081917</v>
      </c>
      <c r="I8" s="20">
        <f t="shared" ref="I8:I14" si="0">IFERROR(H8/G8,0)</f>
        <v>0.434110303654545</v>
      </c>
      <c r="J8" s="54"/>
      <c r="K8" s="19"/>
      <c r="L8" s="20" t="str">
        <f t="shared" ref="L8:L13" si="1">IFERROR(K8/J8,".")</f>
        <v>.</v>
      </c>
    </row>
    <row r="9" spans="1:12" ht="38.25" x14ac:dyDescent="0.25">
      <c r="A9" s="15"/>
      <c r="B9" s="17">
        <v>3000402</v>
      </c>
      <c r="C9" s="17" t="s">
        <v>1379</v>
      </c>
      <c r="D9" s="53">
        <v>408</v>
      </c>
      <c r="E9" s="17" t="s">
        <v>977</v>
      </c>
      <c r="F9" s="18">
        <v>35.860388999999998</v>
      </c>
      <c r="G9" s="19">
        <v>40.546956000000002</v>
      </c>
      <c r="H9" s="19">
        <v>13.491197975535442</v>
      </c>
      <c r="I9" s="20">
        <f t="shared" si="0"/>
        <v>0.33273022950318248</v>
      </c>
      <c r="J9" s="54"/>
      <c r="K9" s="19"/>
      <c r="L9" s="20" t="str">
        <f t="shared" si="1"/>
        <v>.</v>
      </c>
    </row>
    <row r="10" spans="1:12" ht="38.25" x14ac:dyDescent="0.25">
      <c r="A10" s="15"/>
      <c r="B10" s="17">
        <v>3000403</v>
      </c>
      <c r="C10" s="17" t="s">
        <v>1380</v>
      </c>
      <c r="D10" s="53">
        <v>240</v>
      </c>
      <c r="E10" s="17" t="s">
        <v>1384</v>
      </c>
      <c r="F10" s="18">
        <v>69.551507000000015</v>
      </c>
      <c r="G10" s="19">
        <v>137.43996000000001</v>
      </c>
      <c r="H10" s="19">
        <v>9.5001808703407278</v>
      </c>
      <c r="I10" s="20">
        <f t="shared" si="0"/>
        <v>6.9122407124832738E-2</v>
      </c>
      <c r="J10" s="54"/>
      <c r="K10" s="19"/>
      <c r="L10" s="20" t="str">
        <f t="shared" si="1"/>
        <v>.</v>
      </c>
    </row>
    <row r="11" spans="1:12" ht="51" x14ac:dyDescent="0.25">
      <c r="A11" s="15"/>
      <c r="B11" s="17">
        <v>3000404</v>
      </c>
      <c r="C11" s="17" t="s">
        <v>1381</v>
      </c>
      <c r="D11" s="53">
        <v>566</v>
      </c>
      <c r="E11" s="17" t="s">
        <v>1385</v>
      </c>
      <c r="F11" s="18">
        <v>4.2533220000000007</v>
      </c>
      <c r="G11" s="19">
        <v>5.2903580000000003</v>
      </c>
      <c r="H11" s="19">
        <v>0.52451519910027855</v>
      </c>
      <c r="I11" s="20">
        <f t="shared" si="0"/>
        <v>9.9145501892363153E-2</v>
      </c>
      <c r="J11" s="54"/>
      <c r="K11" s="19"/>
      <c r="L11" s="20" t="str">
        <f t="shared" si="1"/>
        <v>.</v>
      </c>
    </row>
    <row r="12" spans="1:12" ht="38.25" x14ac:dyDescent="0.25">
      <c r="A12" s="15"/>
      <c r="B12" s="17">
        <v>3000405</v>
      </c>
      <c r="C12" s="17" t="s">
        <v>1382</v>
      </c>
      <c r="D12" s="53">
        <v>408</v>
      </c>
      <c r="E12" s="17" t="s">
        <v>977</v>
      </c>
      <c r="F12" s="18">
        <v>91.543946000000076</v>
      </c>
      <c r="G12" s="19">
        <v>94.023043999999999</v>
      </c>
      <c r="H12" s="19">
        <v>14.236606384381503</v>
      </c>
      <c r="I12" s="20">
        <f t="shared" si="0"/>
        <v>0.15141613990269773</v>
      </c>
      <c r="J12" s="54"/>
      <c r="K12" s="19"/>
      <c r="L12" s="20" t="str">
        <f t="shared" si="1"/>
        <v>.</v>
      </c>
    </row>
    <row r="13" spans="1:12" ht="25.5" x14ac:dyDescent="0.25">
      <c r="A13" s="15"/>
      <c r="B13" s="17">
        <v>3000406</v>
      </c>
      <c r="C13" s="17" t="s">
        <v>1383</v>
      </c>
      <c r="D13" s="53">
        <v>567</v>
      </c>
      <c r="E13" s="17" t="s">
        <v>1386</v>
      </c>
      <c r="F13" s="18">
        <v>18.773362000000006</v>
      </c>
      <c r="G13" s="19">
        <v>28.108284000000001</v>
      </c>
      <c r="H13" s="19">
        <v>4.0398084113962796</v>
      </c>
      <c r="I13" s="20">
        <f t="shared" si="0"/>
        <v>0.14372305372310454</v>
      </c>
      <c r="J13" s="54"/>
      <c r="K13" s="19"/>
      <c r="L13" s="20" t="str">
        <f t="shared" si="1"/>
        <v>.</v>
      </c>
    </row>
    <row r="14" spans="1:12" ht="15.75" thickBot="1" x14ac:dyDescent="0.3">
      <c r="A14" s="33" t="s">
        <v>302</v>
      </c>
      <c r="B14" s="35"/>
      <c r="C14" s="35"/>
      <c r="D14" s="51"/>
      <c r="E14" s="35"/>
      <c r="F14" s="36">
        <f ca="1">OFFSET(F14,-MATCH("PROYECTOS",$A$8:$A$50,0)-1,0)-(OFFSET(F14,-MATCH("PROYECTOS",$A$8:$A$50,0),0))</f>
        <v>470.19594499999926</v>
      </c>
      <c r="G14" s="37">
        <f ca="1">OFFSET(G14,-MATCH("PROYECTOS",$A$8:$A$50,0)-1,0)-(OFFSET(G14,-MATCH("PROYECTOS",$A$8:$A$50,0),0))</f>
        <v>756.22923400000082</v>
      </c>
      <c r="H14" s="37">
        <f ca="1">OFFSET(H14,-MATCH("PROYECTOS",$A$8:$A$50,0)-1,0)-(OFFSET(H14,-MATCH("PROYECTOS",$A$8:$A$50,0),0))</f>
        <v>126.98364431469452</v>
      </c>
      <c r="I14" s="38">
        <f t="shared" ca="1" si="0"/>
        <v>0.16791686780346604</v>
      </c>
      <c r="J14" s="52"/>
      <c r="K14" s="37"/>
      <c r="L14" s="38"/>
    </row>
    <row r="15" spans="1:12" ht="15.75" thickBot="1" x14ac:dyDescent="0.3"/>
    <row r="16" spans="1:12" ht="15.75" thickBot="1" x14ac:dyDescent="0.3">
      <c r="A16" s="108" t="s">
        <v>372</v>
      </c>
      <c r="B16" s="109"/>
      <c r="C16" s="109"/>
      <c r="D16" s="109"/>
      <c r="E16" s="109"/>
      <c r="F16" s="110"/>
    </row>
    <row r="17" spans="1:6" ht="15.75" thickBot="1" x14ac:dyDescent="0.3">
      <c r="A17" s="2" t="s">
        <v>1417</v>
      </c>
    </row>
    <row r="18" spans="1:6" ht="45" customHeight="1" x14ac:dyDescent="0.25">
      <c r="A18" s="100" t="s">
        <v>374</v>
      </c>
      <c r="B18" s="101"/>
      <c r="C18" s="101"/>
      <c r="D18" s="101"/>
      <c r="E18" s="101"/>
      <c r="F18" s="111" t="s">
        <v>375</v>
      </c>
    </row>
    <row r="19" spans="1:6" ht="15.75" thickBot="1" x14ac:dyDescent="0.3">
      <c r="A19" s="125"/>
      <c r="B19" s="126"/>
      <c r="C19" s="104"/>
      <c r="D19" s="104"/>
      <c r="E19" s="104"/>
      <c r="F19" s="112"/>
    </row>
    <row r="20" spans="1:6" ht="31.5" customHeight="1" x14ac:dyDescent="0.25">
      <c r="A20" s="15"/>
      <c r="B20" s="17">
        <v>3000402</v>
      </c>
      <c r="C20" s="148" t="s">
        <v>1379</v>
      </c>
      <c r="D20" s="142"/>
      <c r="E20" s="149"/>
      <c r="F20" s="69">
        <v>0.33273022950318248</v>
      </c>
    </row>
    <row r="21" spans="1:6" ht="31.5" customHeight="1" x14ac:dyDescent="0.25">
      <c r="A21" s="15"/>
      <c r="B21" s="17">
        <v>3000403</v>
      </c>
      <c r="C21" s="144" t="s">
        <v>1380</v>
      </c>
      <c r="D21" s="119">
        <v>240</v>
      </c>
      <c r="E21" s="145" t="s">
        <v>1384</v>
      </c>
      <c r="F21" s="69">
        <v>6.9122407124832738E-2</v>
      </c>
    </row>
    <row r="22" spans="1:6" ht="41.25" customHeight="1" x14ac:dyDescent="0.25">
      <c r="A22" s="15"/>
      <c r="B22" s="17">
        <v>3000404</v>
      </c>
      <c r="C22" s="144" t="s">
        <v>1381</v>
      </c>
      <c r="D22" s="119">
        <v>566</v>
      </c>
      <c r="E22" s="145" t="s">
        <v>1385</v>
      </c>
      <c r="F22" s="69">
        <v>9.9145501892363153E-2</v>
      </c>
    </row>
    <row r="23" spans="1:6" ht="28.5" customHeight="1" x14ac:dyDescent="0.25">
      <c r="A23" s="15"/>
      <c r="B23" s="17">
        <v>3000405</v>
      </c>
      <c r="C23" s="144" t="s">
        <v>1382</v>
      </c>
      <c r="D23" s="119">
        <v>408</v>
      </c>
      <c r="E23" s="145" t="s">
        <v>977</v>
      </c>
      <c r="F23" s="69">
        <v>0.15141613990269773</v>
      </c>
    </row>
    <row r="24" spans="1:6" ht="16.5" customHeight="1" thickBot="1" x14ac:dyDescent="0.3">
      <c r="A24" s="21"/>
      <c r="B24" s="23">
        <v>3000406</v>
      </c>
      <c r="C24" s="146" t="s">
        <v>1383</v>
      </c>
      <c r="D24" s="121">
        <v>567</v>
      </c>
      <c r="E24" s="147" t="s">
        <v>1386</v>
      </c>
      <c r="F24" s="70">
        <v>0.14372305372310454</v>
      </c>
    </row>
  </sheetData>
  <mergeCells count="20">
    <mergeCell ref="A18:E19"/>
    <mergeCell ref="F18:F19"/>
    <mergeCell ref="L4:L5"/>
    <mergeCell ref="H4:H5"/>
    <mergeCell ref="A4:C5"/>
    <mergeCell ref="J4:J5"/>
    <mergeCell ref="F4:F5"/>
    <mergeCell ref="K4:K5"/>
    <mergeCell ref="G4:G5"/>
    <mergeCell ref="D4:E5"/>
    <mergeCell ref="A3:E3"/>
    <mergeCell ref="F3:I3"/>
    <mergeCell ref="J3:L3"/>
    <mergeCell ref="I4:I5"/>
    <mergeCell ref="A16:F16"/>
    <mergeCell ref="C20:E20"/>
    <mergeCell ref="C21:E21"/>
    <mergeCell ref="C22:E22"/>
    <mergeCell ref="C23:E23"/>
    <mergeCell ref="C24:E24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8"/>
  <dimension ref="A1:N25"/>
  <sheetViews>
    <sheetView workbookViewId="0">
      <selection activeCell="A2" sqref="A2:N2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66</v>
      </c>
      <c r="B1" s="40" t="s">
        <v>228</v>
      </c>
      <c r="C1" s="40" t="s">
        <v>36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1387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2199.1120099999989</v>
      </c>
      <c r="I6" s="13">
        <v>2618.9942040000001</v>
      </c>
      <c r="J6" s="13">
        <v>844.84039896626791</v>
      </c>
      <c r="K6" s="14">
        <v>0.32258200406703452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SUM(H8:H24)</f>
        <v>1728.9160649999997</v>
      </c>
      <c r="I7" s="30">
        <f>SUM(I8:I24)</f>
        <v>1862.7649699999997</v>
      </c>
      <c r="J7" s="30">
        <f>SUM(J8:J24)</f>
        <v>717.85675465157351</v>
      </c>
      <c r="K7" s="32">
        <f>IFERROR(J7/I7,0)</f>
        <v>0.38537162025951865</v>
      </c>
      <c r="L7" s="50"/>
      <c r="M7" s="31"/>
      <c r="N7" s="32"/>
    </row>
    <row r="8" spans="1:14" ht="25.5" x14ac:dyDescent="0.25">
      <c r="A8" s="15"/>
      <c r="B8" s="17">
        <v>5001353</v>
      </c>
      <c r="C8" s="79" t="s">
        <v>1388</v>
      </c>
      <c r="D8" s="17">
        <v>3000001</v>
      </c>
      <c r="E8" s="17" t="s">
        <v>271</v>
      </c>
      <c r="F8" s="53">
        <v>3</v>
      </c>
      <c r="G8" s="17" t="s">
        <v>1405</v>
      </c>
      <c r="H8" s="18">
        <v>1109.9254689999996</v>
      </c>
      <c r="I8" s="19">
        <v>1128.6844999999998</v>
      </c>
      <c r="J8" s="19">
        <v>522.10359913095022</v>
      </c>
      <c r="K8" s="20">
        <f t="shared" ref="K8:K25" si="0">IFERROR(J8/I8,0)</f>
        <v>0.46257709672716363</v>
      </c>
      <c r="L8" s="54">
        <v>18748</v>
      </c>
      <c r="M8" s="19">
        <v>0</v>
      </c>
      <c r="N8" s="20">
        <f>IFERROR(M8/L8,".")</f>
        <v>0</v>
      </c>
    </row>
    <row r="9" spans="1:14" ht="25.5" x14ac:dyDescent="0.25">
      <c r="A9" s="15"/>
      <c r="B9" s="17">
        <v>5001549</v>
      </c>
      <c r="C9" s="79" t="s">
        <v>1389</v>
      </c>
      <c r="D9" s="17">
        <v>3000001</v>
      </c>
      <c r="E9" s="17" t="s">
        <v>271</v>
      </c>
      <c r="F9" s="53">
        <v>1</v>
      </c>
      <c r="G9" s="17" t="s">
        <v>644</v>
      </c>
      <c r="H9" s="18">
        <v>285.20943899999992</v>
      </c>
      <c r="I9" s="19">
        <v>313.02294299999994</v>
      </c>
      <c r="J9" s="19">
        <v>128.23718730225437</v>
      </c>
      <c r="K9" s="20">
        <f t="shared" si="0"/>
        <v>0.40967344461474314</v>
      </c>
      <c r="L9" s="54">
        <v>26</v>
      </c>
      <c r="M9" s="19">
        <v>0</v>
      </c>
      <c r="N9" s="20">
        <f t="shared" ref="N9:N24" si="1">IFERROR(M9/L9,".")</f>
        <v>0</v>
      </c>
    </row>
    <row r="10" spans="1:14" x14ac:dyDescent="0.25">
      <c r="A10" s="15"/>
      <c r="B10" s="17">
        <v>5001550</v>
      </c>
      <c r="C10" s="79" t="s">
        <v>1390</v>
      </c>
      <c r="D10" s="17">
        <v>3000001</v>
      </c>
      <c r="E10" s="17" t="s">
        <v>271</v>
      </c>
      <c r="F10" s="53">
        <v>101</v>
      </c>
      <c r="G10" s="17" t="s">
        <v>1406</v>
      </c>
      <c r="H10" s="18">
        <v>73.596050999999989</v>
      </c>
      <c r="I10" s="19">
        <v>72.959638999999996</v>
      </c>
      <c r="J10" s="19">
        <v>15.264694612375934</v>
      </c>
      <c r="K10" s="20">
        <f t="shared" si="0"/>
        <v>0.20922108197898204</v>
      </c>
      <c r="L10" s="54">
        <v>69150</v>
      </c>
      <c r="M10" s="19">
        <v>0</v>
      </c>
      <c r="N10" s="20">
        <f t="shared" si="1"/>
        <v>0</v>
      </c>
    </row>
    <row r="11" spans="1:14" x14ac:dyDescent="0.25">
      <c r="A11" s="15"/>
      <c r="B11" s="17">
        <v>5001551</v>
      </c>
      <c r="C11" s="79" t="s">
        <v>1391</v>
      </c>
      <c r="D11" s="17">
        <v>3000001</v>
      </c>
      <c r="E11" s="17" t="s">
        <v>271</v>
      </c>
      <c r="F11" s="53">
        <v>6</v>
      </c>
      <c r="G11" s="17" t="s">
        <v>399</v>
      </c>
      <c r="H11" s="18">
        <v>16.061503000000002</v>
      </c>
      <c r="I11" s="19">
        <v>15.82654</v>
      </c>
      <c r="J11" s="19">
        <v>3.6899617454170084</v>
      </c>
      <c r="K11" s="20">
        <f t="shared" si="0"/>
        <v>0.23315024922800615</v>
      </c>
      <c r="L11" s="54">
        <v>2500</v>
      </c>
      <c r="M11" s="19">
        <v>0</v>
      </c>
      <c r="N11" s="20">
        <f t="shared" si="1"/>
        <v>0</v>
      </c>
    </row>
    <row r="12" spans="1:14" x14ac:dyDescent="0.25">
      <c r="A12" s="15"/>
      <c r="B12" s="17">
        <v>5001552</v>
      </c>
      <c r="C12" s="79" t="s">
        <v>1392</v>
      </c>
      <c r="D12" s="17">
        <v>3000001</v>
      </c>
      <c r="E12" s="17" t="s">
        <v>271</v>
      </c>
      <c r="F12" s="53">
        <v>3</v>
      </c>
      <c r="G12" s="17" t="s">
        <v>1405</v>
      </c>
      <c r="H12" s="18">
        <v>2.6620040000000005</v>
      </c>
      <c r="I12" s="19">
        <v>2.7250280000000004</v>
      </c>
      <c r="J12" s="19">
        <v>0.67844440802406325</v>
      </c>
      <c r="K12" s="20">
        <f t="shared" si="0"/>
        <v>0.24896786676102525</v>
      </c>
      <c r="L12" s="54">
        <v>50</v>
      </c>
      <c r="M12" s="19">
        <v>0</v>
      </c>
      <c r="N12" s="20">
        <f t="shared" si="1"/>
        <v>0</v>
      </c>
    </row>
    <row r="13" spans="1:14" x14ac:dyDescent="0.25">
      <c r="A13" s="15"/>
      <c r="B13" s="17">
        <v>5001553</v>
      </c>
      <c r="C13" s="79" t="s">
        <v>1393</v>
      </c>
      <c r="D13" s="17">
        <v>3000001</v>
      </c>
      <c r="E13" s="17" t="s">
        <v>271</v>
      </c>
      <c r="F13" s="53">
        <v>152</v>
      </c>
      <c r="G13" s="17" t="s">
        <v>1407</v>
      </c>
      <c r="H13" s="18">
        <v>21.479073</v>
      </c>
      <c r="I13" s="19">
        <v>24.137718</v>
      </c>
      <c r="J13" s="19">
        <v>6.0905586117976327</v>
      </c>
      <c r="K13" s="20">
        <f t="shared" si="0"/>
        <v>0.25232536944037681</v>
      </c>
      <c r="L13" s="54">
        <v>292500</v>
      </c>
      <c r="M13" s="19">
        <v>0</v>
      </c>
      <c r="N13" s="20">
        <f t="shared" si="1"/>
        <v>0</v>
      </c>
    </row>
    <row r="14" spans="1:14" ht="38.25" x14ac:dyDescent="0.25">
      <c r="A14" s="15"/>
      <c r="B14" s="17">
        <v>5003195</v>
      </c>
      <c r="C14" s="79" t="s">
        <v>1394</v>
      </c>
      <c r="D14" s="17">
        <v>3000402</v>
      </c>
      <c r="E14" s="17" t="s">
        <v>1379</v>
      </c>
      <c r="F14" s="53">
        <v>3</v>
      </c>
      <c r="G14" s="17" t="s">
        <v>1405</v>
      </c>
      <c r="H14" s="18">
        <v>29.904520000000005</v>
      </c>
      <c r="I14" s="19">
        <v>34.515529000000001</v>
      </c>
      <c r="J14" s="19">
        <v>12.265334753169554</v>
      </c>
      <c r="K14" s="20">
        <f t="shared" si="0"/>
        <v>0.35535699751753924</v>
      </c>
      <c r="L14" s="54">
        <v>2600</v>
      </c>
      <c r="M14" s="19">
        <v>0</v>
      </c>
      <c r="N14" s="20">
        <f t="shared" si="1"/>
        <v>0</v>
      </c>
    </row>
    <row r="15" spans="1:14" ht="38.25" x14ac:dyDescent="0.25">
      <c r="A15" s="15"/>
      <c r="B15" s="17">
        <v>5003196</v>
      </c>
      <c r="C15" s="79" t="s">
        <v>1395</v>
      </c>
      <c r="D15" s="17">
        <v>3000402</v>
      </c>
      <c r="E15" s="17" t="s">
        <v>1379</v>
      </c>
      <c r="F15" s="53">
        <v>3</v>
      </c>
      <c r="G15" s="17" t="s">
        <v>1405</v>
      </c>
      <c r="H15" s="18">
        <v>5.9558689999999999</v>
      </c>
      <c r="I15" s="19">
        <v>6.031426999999999</v>
      </c>
      <c r="J15" s="19">
        <v>1.2258632223658879</v>
      </c>
      <c r="K15" s="20">
        <f t="shared" si="0"/>
        <v>0.20324596855203389</v>
      </c>
      <c r="L15" s="54">
        <v>2600</v>
      </c>
      <c r="M15" s="19">
        <v>0</v>
      </c>
      <c r="N15" s="20">
        <f t="shared" si="1"/>
        <v>0</v>
      </c>
    </row>
    <row r="16" spans="1:14" ht="51" x14ac:dyDescent="0.25">
      <c r="A16" s="15"/>
      <c r="B16" s="17">
        <v>5003197</v>
      </c>
      <c r="C16" s="79" t="s">
        <v>1396</v>
      </c>
      <c r="D16" s="17">
        <v>3000403</v>
      </c>
      <c r="E16" s="17" t="s">
        <v>1380</v>
      </c>
      <c r="F16" s="53">
        <v>240</v>
      </c>
      <c r="G16" s="17" t="s">
        <v>1384</v>
      </c>
      <c r="H16" s="18">
        <v>6.5882830000000006</v>
      </c>
      <c r="I16" s="19">
        <v>8.6338910000000002</v>
      </c>
      <c r="J16" s="19">
        <v>0.9052718740367709</v>
      </c>
      <c r="K16" s="20">
        <f t="shared" si="0"/>
        <v>0.10485097322131712</v>
      </c>
      <c r="L16" s="54">
        <v>60</v>
      </c>
      <c r="M16" s="19">
        <v>0</v>
      </c>
      <c r="N16" s="20">
        <f t="shared" si="1"/>
        <v>0</v>
      </c>
    </row>
    <row r="17" spans="1:14" ht="38.25" x14ac:dyDescent="0.25">
      <c r="A17" s="15"/>
      <c r="B17" s="17">
        <v>5003198</v>
      </c>
      <c r="C17" s="79" t="s">
        <v>1397</v>
      </c>
      <c r="D17" s="17">
        <v>3000403</v>
      </c>
      <c r="E17" s="17" t="s">
        <v>1380</v>
      </c>
      <c r="F17" s="53">
        <v>240</v>
      </c>
      <c r="G17" s="17" t="s">
        <v>1384</v>
      </c>
      <c r="H17" s="18">
        <v>4.5880889999999992</v>
      </c>
      <c r="I17" s="19">
        <v>5.2900419999999997</v>
      </c>
      <c r="J17" s="19">
        <v>0.65132478882514988</v>
      </c>
      <c r="K17" s="20">
        <f t="shared" si="0"/>
        <v>0.12312280107136199</v>
      </c>
      <c r="L17" s="54">
        <v>50</v>
      </c>
      <c r="M17" s="19">
        <v>0</v>
      </c>
      <c r="N17" s="20">
        <f t="shared" si="1"/>
        <v>0</v>
      </c>
    </row>
    <row r="18" spans="1:14" ht="51" x14ac:dyDescent="0.25">
      <c r="A18" s="15"/>
      <c r="B18" s="17">
        <v>5003199</v>
      </c>
      <c r="C18" s="79" t="s">
        <v>1398</v>
      </c>
      <c r="D18" s="17">
        <v>3000403</v>
      </c>
      <c r="E18" s="17" t="s">
        <v>1380</v>
      </c>
      <c r="F18" s="53">
        <v>66</v>
      </c>
      <c r="G18" s="17" t="s">
        <v>692</v>
      </c>
      <c r="H18" s="18">
        <v>58.375134999999993</v>
      </c>
      <c r="I18" s="19">
        <v>123.51602700000004</v>
      </c>
      <c r="J18" s="19">
        <v>7.943584207478807</v>
      </c>
      <c r="K18" s="20">
        <f t="shared" si="0"/>
        <v>6.4312173896904926E-2</v>
      </c>
      <c r="L18" s="54">
        <v>2</v>
      </c>
      <c r="M18" s="19">
        <v>0</v>
      </c>
      <c r="N18" s="20">
        <f t="shared" si="1"/>
        <v>0</v>
      </c>
    </row>
    <row r="19" spans="1:14" ht="51" x14ac:dyDescent="0.25">
      <c r="A19" s="15"/>
      <c r="B19" s="17">
        <v>5003200</v>
      </c>
      <c r="C19" s="79" t="s">
        <v>1399</v>
      </c>
      <c r="D19" s="17">
        <v>3000404</v>
      </c>
      <c r="E19" s="17" t="s">
        <v>1381</v>
      </c>
      <c r="F19" s="53">
        <v>27</v>
      </c>
      <c r="G19" s="17" t="s">
        <v>1408</v>
      </c>
      <c r="H19" s="18">
        <v>4.2533220000000007</v>
      </c>
      <c r="I19" s="19">
        <v>5.2903580000000003</v>
      </c>
      <c r="J19" s="19">
        <v>0.52451519910027855</v>
      </c>
      <c r="K19" s="20">
        <f t="shared" si="0"/>
        <v>9.9145501892363153E-2</v>
      </c>
      <c r="L19" s="54">
        <v>5</v>
      </c>
      <c r="M19" s="19">
        <v>0</v>
      </c>
      <c r="N19" s="20">
        <f t="shared" si="1"/>
        <v>0</v>
      </c>
    </row>
    <row r="20" spans="1:14" ht="38.25" x14ac:dyDescent="0.25">
      <c r="A20" s="15"/>
      <c r="B20" s="17">
        <v>5003201</v>
      </c>
      <c r="C20" s="79" t="s">
        <v>1400</v>
      </c>
      <c r="D20" s="17">
        <v>3000405</v>
      </c>
      <c r="E20" s="17" t="s">
        <v>1382</v>
      </c>
      <c r="F20" s="53">
        <v>7</v>
      </c>
      <c r="G20" s="17" t="s">
        <v>1409</v>
      </c>
      <c r="H20" s="18">
        <v>26.083456000000002</v>
      </c>
      <c r="I20" s="19">
        <v>31.758746999999996</v>
      </c>
      <c r="J20" s="19">
        <v>5.1171991145774882</v>
      </c>
      <c r="K20" s="20">
        <f t="shared" si="0"/>
        <v>0.16112723573689758</v>
      </c>
      <c r="L20" s="54">
        <v>10</v>
      </c>
      <c r="M20" s="19">
        <v>0</v>
      </c>
      <c r="N20" s="20">
        <f t="shared" si="1"/>
        <v>0</v>
      </c>
    </row>
    <row r="21" spans="1:14" ht="38.25" x14ac:dyDescent="0.25">
      <c r="A21" s="15"/>
      <c r="B21" s="17">
        <v>5003202</v>
      </c>
      <c r="C21" s="79" t="s">
        <v>1401</v>
      </c>
      <c r="D21" s="17">
        <v>3000405</v>
      </c>
      <c r="E21" s="17" t="s">
        <v>1382</v>
      </c>
      <c r="F21" s="53">
        <v>542</v>
      </c>
      <c r="G21" s="17" t="s">
        <v>1410</v>
      </c>
      <c r="H21" s="18">
        <v>42.579073999999984</v>
      </c>
      <c r="I21" s="19">
        <v>41.067762999999992</v>
      </c>
      <c r="J21" s="19">
        <v>5.4259839030910371</v>
      </c>
      <c r="K21" s="20">
        <f t="shared" si="0"/>
        <v>0.13212270420210223</v>
      </c>
      <c r="L21" s="54">
        <v>11</v>
      </c>
      <c r="M21" s="19">
        <v>0</v>
      </c>
      <c r="N21" s="20">
        <f t="shared" si="1"/>
        <v>0</v>
      </c>
    </row>
    <row r="22" spans="1:14" ht="38.25" x14ac:dyDescent="0.25">
      <c r="A22" s="15"/>
      <c r="B22" s="17">
        <v>5003203</v>
      </c>
      <c r="C22" s="79" t="s">
        <v>1402</v>
      </c>
      <c r="D22" s="17">
        <v>3000405</v>
      </c>
      <c r="E22" s="17" t="s">
        <v>1382</v>
      </c>
      <c r="F22" s="53">
        <v>543</v>
      </c>
      <c r="G22" s="17" t="s">
        <v>1411</v>
      </c>
      <c r="H22" s="18">
        <v>22.881415999999998</v>
      </c>
      <c r="I22" s="19">
        <v>21.196534000000007</v>
      </c>
      <c r="J22" s="19">
        <v>3.6934233667129774</v>
      </c>
      <c r="K22" s="20">
        <f t="shared" si="0"/>
        <v>0.17424657100604166</v>
      </c>
      <c r="L22" s="54">
        <v>1</v>
      </c>
      <c r="M22" s="19">
        <v>0</v>
      </c>
      <c r="N22" s="20">
        <f t="shared" si="1"/>
        <v>0</v>
      </c>
    </row>
    <row r="23" spans="1:14" ht="25.5" x14ac:dyDescent="0.25">
      <c r="A23" s="15"/>
      <c r="B23" s="17">
        <v>5003204</v>
      </c>
      <c r="C23" s="79" t="s">
        <v>1403</v>
      </c>
      <c r="D23" s="17">
        <v>3000406</v>
      </c>
      <c r="E23" s="17" t="s">
        <v>1383</v>
      </c>
      <c r="F23" s="53">
        <v>544</v>
      </c>
      <c r="G23" s="17" t="s">
        <v>1412</v>
      </c>
      <c r="H23" s="18">
        <v>15.982549000000002</v>
      </c>
      <c r="I23" s="19">
        <v>25.195270000000001</v>
      </c>
      <c r="J23" s="19">
        <v>3.9097068915211821</v>
      </c>
      <c r="K23" s="20">
        <f t="shared" si="0"/>
        <v>0.15517622520104693</v>
      </c>
      <c r="L23" s="54">
        <v>2</v>
      </c>
      <c r="M23" s="19">
        <v>0</v>
      </c>
      <c r="N23" s="20">
        <f t="shared" si="1"/>
        <v>0</v>
      </c>
    </row>
    <row r="24" spans="1:14" ht="63.75" x14ac:dyDescent="0.25">
      <c r="A24" s="15"/>
      <c r="B24" s="17">
        <v>5003205</v>
      </c>
      <c r="C24" s="79" t="s">
        <v>1404</v>
      </c>
      <c r="D24" s="17">
        <v>3000406</v>
      </c>
      <c r="E24" s="17" t="s">
        <v>1383</v>
      </c>
      <c r="F24" s="53">
        <v>86</v>
      </c>
      <c r="G24" s="17" t="s">
        <v>464</v>
      </c>
      <c r="H24" s="18">
        <v>2.7908130000000009</v>
      </c>
      <c r="I24" s="19">
        <v>2.913014</v>
      </c>
      <c r="J24" s="19">
        <v>0.13010151987509744</v>
      </c>
      <c r="K24" s="20">
        <f t="shared" si="0"/>
        <v>4.4662167732491993E-2</v>
      </c>
      <c r="L24" s="54">
        <v>30</v>
      </c>
      <c r="M24" s="19">
        <v>0</v>
      </c>
      <c r="N24" s="20">
        <f t="shared" si="1"/>
        <v>0</v>
      </c>
    </row>
    <row r="25" spans="1:14" ht="15.75" thickBot="1" x14ac:dyDescent="0.3">
      <c r="A25" s="33" t="s">
        <v>302</v>
      </c>
      <c r="B25" s="35"/>
      <c r="C25" s="35"/>
      <c r="D25" s="57"/>
      <c r="E25" s="35"/>
      <c r="F25" s="51"/>
      <c r="G25" s="35"/>
      <c r="H25" s="36">
        <f>H6-H7</f>
        <v>470.19594499999926</v>
      </c>
      <c r="I25" s="36">
        <f>I6-I7</f>
        <v>756.22923400000036</v>
      </c>
      <c r="J25" s="36">
        <f>J6-J7</f>
        <v>126.9836443146944</v>
      </c>
      <c r="K25" s="38">
        <f t="shared" si="0"/>
        <v>0.16791686780346599</v>
      </c>
      <c r="L25" s="52"/>
      <c r="M25" s="37"/>
      <c r="N25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9"/>
  <dimension ref="A1:P6"/>
  <sheetViews>
    <sheetView workbookViewId="0">
      <selection activeCell="L6" sqref="L6:P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39">
        <v>66</v>
      </c>
      <c r="B1" s="40" t="s">
        <v>228</v>
      </c>
      <c r="C1" s="40" t="s">
        <v>36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1413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14"/>
      <c r="J4" s="114" t="s">
        <v>234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90" thickBot="1" x14ac:dyDescent="0.3">
      <c r="A6" s="21"/>
      <c r="B6" s="23">
        <v>3000402</v>
      </c>
      <c r="C6" s="23" t="s">
        <v>1379</v>
      </c>
      <c r="D6" s="23">
        <v>408</v>
      </c>
      <c r="E6" s="23" t="s">
        <v>977</v>
      </c>
      <c r="F6" s="23">
        <v>551</v>
      </c>
      <c r="G6" s="23" t="s">
        <v>196</v>
      </c>
      <c r="H6" s="23">
        <v>1</v>
      </c>
      <c r="I6" s="23" t="s">
        <v>1414</v>
      </c>
      <c r="J6" s="23">
        <v>1</v>
      </c>
      <c r="K6" s="23" t="s">
        <v>325</v>
      </c>
      <c r="L6" s="62">
        <v>0</v>
      </c>
      <c r="M6" s="63">
        <v>8.1409999999999996E-2</v>
      </c>
      <c r="N6" s="64">
        <v>4.8845581710338593E-2</v>
      </c>
      <c r="O6" s="63"/>
      <c r="P6" s="64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P30"/>
  <sheetViews>
    <sheetView workbookViewId="0">
      <selection activeCell="L6" sqref="L6:P3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39">
        <v>2</v>
      </c>
      <c r="B1" s="40" t="s">
        <v>228</v>
      </c>
      <c r="C1" s="40" t="s">
        <v>9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418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14"/>
      <c r="J4" s="114" t="s">
        <v>234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38.25" x14ac:dyDescent="0.25">
      <c r="A6" s="15"/>
      <c r="B6" s="17">
        <v>3000002</v>
      </c>
      <c r="C6" s="17" t="s">
        <v>379</v>
      </c>
      <c r="D6" s="17">
        <v>259</v>
      </c>
      <c r="E6" s="17" t="s">
        <v>292</v>
      </c>
      <c r="F6" s="17">
        <v>135</v>
      </c>
      <c r="G6" s="17" t="s">
        <v>139</v>
      </c>
      <c r="H6" s="17">
        <v>1</v>
      </c>
      <c r="I6" s="17" t="s">
        <v>323</v>
      </c>
      <c r="J6" s="17">
        <v>1</v>
      </c>
      <c r="K6" s="17" t="s">
        <v>325</v>
      </c>
      <c r="L6" s="59">
        <v>19.444379999999999</v>
      </c>
      <c r="M6" s="60">
        <v>16.972536000000002</v>
      </c>
      <c r="N6" s="61">
        <v>0.6600000262260437</v>
      </c>
      <c r="O6" s="60"/>
      <c r="P6" s="61"/>
    </row>
    <row r="7" spans="1:16" ht="38.25" x14ac:dyDescent="0.25">
      <c r="A7" s="15"/>
      <c r="B7" s="17">
        <v>3000002</v>
      </c>
      <c r="C7" s="17" t="s">
        <v>379</v>
      </c>
      <c r="D7" s="17">
        <v>259</v>
      </c>
      <c r="E7" s="17" t="s">
        <v>292</v>
      </c>
      <c r="F7" s="17">
        <v>135</v>
      </c>
      <c r="G7" s="17" t="s">
        <v>139</v>
      </c>
      <c r="H7" s="17">
        <v>1</v>
      </c>
      <c r="I7" s="17" t="s">
        <v>323</v>
      </c>
      <c r="J7" s="17">
        <v>2</v>
      </c>
      <c r="K7" s="17" t="s">
        <v>326</v>
      </c>
      <c r="L7" s="59">
        <v>0</v>
      </c>
      <c r="M7" s="60">
        <v>2.4718439999999995</v>
      </c>
      <c r="N7" s="61">
        <v>2.453912983648479</v>
      </c>
      <c r="O7" s="60"/>
      <c r="P7" s="61"/>
    </row>
    <row r="8" spans="1:16" ht="38.25" x14ac:dyDescent="0.25">
      <c r="A8" s="15"/>
      <c r="B8" s="17">
        <v>3033172</v>
      </c>
      <c r="C8" s="17" t="s">
        <v>381</v>
      </c>
      <c r="D8" s="17">
        <v>58</v>
      </c>
      <c r="E8" s="17" t="s">
        <v>400</v>
      </c>
      <c r="F8" s="17">
        <v>135</v>
      </c>
      <c r="G8" s="17" t="s">
        <v>139</v>
      </c>
      <c r="H8" s="17">
        <v>1</v>
      </c>
      <c r="I8" s="17" t="s">
        <v>323</v>
      </c>
      <c r="J8" s="17">
        <v>1</v>
      </c>
      <c r="K8" s="17" t="s">
        <v>325</v>
      </c>
      <c r="L8" s="59">
        <v>3.4353919999999998</v>
      </c>
      <c r="M8" s="60">
        <v>4.6866089999999998</v>
      </c>
      <c r="N8" s="61">
        <v>4.6866087913513184</v>
      </c>
      <c r="O8" s="60"/>
      <c r="P8" s="61"/>
    </row>
    <row r="9" spans="1:16" ht="38.25" x14ac:dyDescent="0.25">
      <c r="A9" s="15"/>
      <c r="B9" s="17">
        <v>3033172</v>
      </c>
      <c r="C9" s="17" t="s">
        <v>381</v>
      </c>
      <c r="D9" s="17">
        <v>58</v>
      </c>
      <c r="E9" s="17" t="s">
        <v>400</v>
      </c>
      <c r="F9" s="17">
        <v>135</v>
      </c>
      <c r="G9" s="17" t="s">
        <v>139</v>
      </c>
      <c r="H9" s="17">
        <v>1</v>
      </c>
      <c r="I9" s="17" t="s">
        <v>323</v>
      </c>
      <c r="J9" s="17">
        <v>2</v>
      </c>
      <c r="K9" s="17" t="s">
        <v>326</v>
      </c>
      <c r="L9" s="59">
        <v>40.295947000000005</v>
      </c>
      <c r="M9" s="60">
        <v>39.044730000000001</v>
      </c>
      <c r="N9" s="61">
        <v>38.624110668897629</v>
      </c>
      <c r="O9" s="60"/>
      <c r="P9" s="61"/>
    </row>
    <row r="10" spans="1:16" ht="38.25" x14ac:dyDescent="0.25">
      <c r="A10" s="15"/>
      <c r="B10" s="17">
        <v>3033294</v>
      </c>
      <c r="C10" s="17" t="s">
        <v>387</v>
      </c>
      <c r="D10" s="17">
        <v>207</v>
      </c>
      <c r="E10" s="17" t="s">
        <v>402</v>
      </c>
      <c r="F10" s="17">
        <v>135</v>
      </c>
      <c r="G10" s="17" t="s">
        <v>139</v>
      </c>
      <c r="H10" s="17">
        <v>1</v>
      </c>
      <c r="I10" s="17" t="s">
        <v>323</v>
      </c>
      <c r="J10" s="17">
        <v>1</v>
      </c>
      <c r="K10" s="17" t="s">
        <v>325</v>
      </c>
      <c r="L10" s="59">
        <v>7.5976590000000002</v>
      </c>
      <c r="M10" s="60">
        <v>13.035277000000001</v>
      </c>
      <c r="N10" s="61">
        <v>13.035277366638184</v>
      </c>
      <c r="O10" s="60"/>
      <c r="P10" s="61"/>
    </row>
    <row r="11" spans="1:16" ht="38.25" x14ac:dyDescent="0.25">
      <c r="A11" s="15"/>
      <c r="B11" s="17">
        <v>3033294</v>
      </c>
      <c r="C11" s="17" t="s">
        <v>387</v>
      </c>
      <c r="D11" s="17">
        <v>207</v>
      </c>
      <c r="E11" s="17" t="s">
        <v>402</v>
      </c>
      <c r="F11" s="17">
        <v>135</v>
      </c>
      <c r="G11" s="17" t="s">
        <v>139</v>
      </c>
      <c r="H11" s="17">
        <v>1</v>
      </c>
      <c r="I11" s="17" t="s">
        <v>323</v>
      </c>
      <c r="J11" s="17">
        <v>2</v>
      </c>
      <c r="K11" s="17" t="s">
        <v>326</v>
      </c>
      <c r="L11" s="59">
        <v>26.092235000000002</v>
      </c>
      <c r="M11" s="60">
        <v>20.654617000000005</v>
      </c>
      <c r="N11" s="61">
        <v>18.887455875985324</v>
      </c>
      <c r="O11" s="60"/>
      <c r="P11" s="61"/>
    </row>
    <row r="12" spans="1:16" ht="38.25" x14ac:dyDescent="0.25">
      <c r="A12" s="15"/>
      <c r="B12" s="17">
        <v>3033295</v>
      </c>
      <c r="C12" s="17" t="s">
        <v>388</v>
      </c>
      <c r="D12" s="17">
        <v>208</v>
      </c>
      <c r="E12" s="17" t="s">
        <v>403</v>
      </c>
      <c r="F12" s="17">
        <v>135</v>
      </c>
      <c r="G12" s="17" t="s">
        <v>139</v>
      </c>
      <c r="H12" s="17">
        <v>1</v>
      </c>
      <c r="I12" s="17" t="s">
        <v>323</v>
      </c>
      <c r="J12" s="17">
        <v>1</v>
      </c>
      <c r="K12" s="17" t="s">
        <v>325</v>
      </c>
      <c r="L12" s="59">
        <v>9.4645539999999997</v>
      </c>
      <c r="M12" s="60">
        <v>5.4509049999999997</v>
      </c>
      <c r="N12" s="61">
        <v>5.4509048461914062</v>
      </c>
      <c r="O12" s="60"/>
      <c r="P12" s="61"/>
    </row>
    <row r="13" spans="1:16" ht="38.25" x14ac:dyDescent="0.25">
      <c r="A13" s="15"/>
      <c r="B13" s="17">
        <v>3033295</v>
      </c>
      <c r="C13" s="17" t="s">
        <v>388</v>
      </c>
      <c r="D13" s="17">
        <v>208</v>
      </c>
      <c r="E13" s="17" t="s">
        <v>403</v>
      </c>
      <c r="F13" s="17">
        <v>135</v>
      </c>
      <c r="G13" s="17" t="s">
        <v>139</v>
      </c>
      <c r="H13" s="17">
        <v>1</v>
      </c>
      <c r="I13" s="17" t="s">
        <v>323</v>
      </c>
      <c r="J13" s="17">
        <v>2</v>
      </c>
      <c r="K13" s="17" t="s">
        <v>326</v>
      </c>
      <c r="L13" s="59">
        <v>73.265810999999985</v>
      </c>
      <c r="M13" s="60">
        <v>77.27946</v>
      </c>
      <c r="N13" s="61">
        <v>73.689517132937908</v>
      </c>
      <c r="O13" s="60"/>
      <c r="P13" s="61"/>
    </row>
    <row r="14" spans="1:16" ht="38.25" x14ac:dyDescent="0.25">
      <c r="A14" s="15"/>
      <c r="B14" s="17">
        <v>3033296</v>
      </c>
      <c r="C14" s="17" t="s">
        <v>389</v>
      </c>
      <c r="D14" s="17">
        <v>209</v>
      </c>
      <c r="E14" s="17" t="s">
        <v>404</v>
      </c>
      <c r="F14" s="17">
        <v>135</v>
      </c>
      <c r="G14" s="17" t="s">
        <v>139</v>
      </c>
      <c r="H14" s="17">
        <v>1</v>
      </c>
      <c r="I14" s="17" t="s">
        <v>323</v>
      </c>
      <c r="J14" s="17">
        <v>1</v>
      </c>
      <c r="K14" s="17" t="s">
        <v>325</v>
      </c>
      <c r="L14" s="59">
        <v>2.769908</v>
      </c>
      <c r="M14" s="60">
        <v>2.9405670000000002</v>
      </c>
      <c r="N14" s="61">
        <v>2.9405670166015625</v>
      </c>
      <c r="O14" s="60"/>
      <c r="P14" s="61"/>
    </row>
    <row r="15" spans="1:16" ht="38.25" x14ac:dyDescent="0.25">
      <c r="A15" s="15"/>
      <c r="B15" s="17">
        <v>3033296</v>
      </c>
      <c r="C15" s="17" t="s">
        <v>389</v>
      </c>
      <c r="D15" s="17">
        <v>209</v>
      </c>
      <c r="E15" s="17" t="s">
        <v>404</v>
      </c>
      <c r="F15" s="17">
        <v>135</v>
      </c>
      <c r="G15" s="17" t="s">
        <v>139</v>
      </c>
      <c r="H15" s="17">
        <v>1</v>
      </c>
      <c r="I15" s="17" t="s">
        <v>323</v>
      </c>
      <c r="J15" s="17">
        <v>2</v>
      </c>
      <c r="K15" s="17" t="s">
        <v>326</v>
      </c>
      <c r="L15" s="59">
        <v>5.8093270000000006</v>
      </c>
      <c r="M15" s="60">
        <v>5.638668</v>
      </c>
      <c r="N15" s="61">
        <v>2.1905850246548653</v>
      </c>
      <c r="O15" s="60"/>
      <c r="P15" s="61"/>
    </row>
    <row r="16" spans="1:16" ht="38.25" x14ac:dyDescent="0.25">
      <c r="A16" s="15"/>
      <c r="B16" s="17">
        <v>3033297</v>
      </c>
      <c r="C16" s="17" t="s">
        <v>390</v>
      </c>
      <c r="D16" s="17">
        <v>210</v>
      </c>
      <c r="E16" s="17" t="s">
        <v>405</v>
      </c>
      <c r="F16" s="17">
        <v>135</v>
      </c>
      <c r="G16" s="17" t="s">
        <v>139</v>
      </c>
      <c r="H16" s="17">
        <v>1</v>
      </c>
      <c r="I16" s="17" t="s">
        <v>323</v>
      </c>
      <c r="J16" s="17">
        <v>1</v>
      </c>
      <c r="K16" s="17" t="s">
        <v>325</v>
      </c>
      <c r="L16" s="59">
        <v>17.866944</v>
      </c>
      <c r="M16" s="60">
        <v>27.943307999999998</v>
      </c>
      <c r="N16" s="61">
        <v>27.943307876586914</v>
      </c>
      <c r="O16" s="60"/>
      <c r="P16" s="61"/>
    </row>
    <row r="17" spans="1:16" ht="38.25" x14ac:dyDescent="0.25">
      <c r="A17" s="15"/>
      <c r="B17" s="17">
        <v>3033297</v>
      </c>
      <c r="C17" s="17" t="s">
        <v>390</v>
      </c>
      <c r="D17" s="17">
        <v>210</v>
      </c>
      <c r="E17" s="17" t="s">
        <v>405</v>
      </c>
      <c r="F17" s="17">
        <v>135</v>
      </c>
      <c r="G17" s="17" t="s">
        <v>139</v>
      </c>
      <c r="H17" s="17">
        <v>1</v>
      </c>
      <c r="I17" s="17" t="s">
        <v>323</v>
      </c>
      <c r="J17" s="17">
        <v>2</v>
      </c>
      <c r="K17" s="17" t="s">
        <v>326</v>
      </c>
      <c r="L17" s="59">
        <v>49.943392999999993</v>
      </c>
      <c r="M17" s="60">
        <v>39.867029000000009</v>
      </c>
      <c r="N17" s="61">
        <v>31.635275863111019</v>
      </c>
      <c r="O17" s="60"/>
      <c r="P17" s="61"/>
    </row>
    <row r="18" spans="1:16" ht="38.25" x14ac:dyDescent="0.25">
      <c r="A18" s="15"/>
      <c r="B18" s="17">
        <v>3033297</v>
      </c>
      <c r="C18" s="17" t="s">
        <v>390</v>
      </c>
      <c r="D18" s="17">
        <v>210</v>
      </c>
      <c r="E18" s="17" t="s">
        <v>405</v>
      </c>
      <c r="F18" s="17">
        <v>455</v>
      </c>
      <c r="G18" s="17" t="s">
        <v>216</v>
      </c>
      <c r="H18" s="17">
        <v>402</v>
      </c>
      <c r="I18" s="17" t="s">
        <v>324</v>
      </c>
      <c r="J18" s="17">
        <v>1</v>
      </c>
      <c r="K18" s="17" t="s">
        <v>325</v>
      </c>
      <c r="L18" s="59">
        <v>0</v>
      </c>
      <c r="M18" s="60">
        <v>3.6268000000000002E-2</v>
      </c>
      <c r="N18" s="61">
        <v>0</v>
      </c>
      <c r="O18" s="60"/>
      <c r="P18" s="61"/>
    </row>
    <row r="19" spans="1:16" ht="38.25" x14ac:dyDescent="0.25">
      <c r="A19" s="15"/>
      <c r="B19" s="17">
        <v>3033298</v>
      </c>
      <c r="C19" s="17" t="s">
        <v>391</v>
      </c>
      <c r="D19" s="17">
        <v>211</v>
      </c>
      <c r="E19" s="17" t="s">
        <v>406</v>
      </c>
      <c r="F19" s="17">
        <v>135</v>
      </c>
      <c r="G19" s="17" t="s">
        <v>139</v>
      </c>
      <c r="H19" s="17">
        <v>1</v>
      </c>
      <c r="I19" s="17" t="s">
        <v>323</v>
      </c>
      <c r="J19" s="17">
        <v>1</v>
      </c>
      <c r="K19" s="17" t="s">
        <v>325</v>
      </c>
      <c r="L19" s="59">
        <v>0.58056200000000002</v>
      </c>
      <c r="M19" s="60">
        <v>0.42785800000000002</v>
      </c>
      <c r="N19" s="61">
        <v>0.42785799503326416</v>
      </c>
      <c r="O19" s="60"/>
      <c r="P19" s="61"/>
    </row>
    <row r="20" spans="1:16" ht="38.25" x14ac:dyDescent="0.25">
      <c r="A20" s="15"/>
      <c r="B20" s="17">
        <v>3033298</v>
      </c>
      <c r="C20" s="17" t="s">
        <v>391</v>
      </c>
      <c r="D20" s="17">
        <v>211</v>
      </c>
      <c r="E20" s="17" t="s">
        <v>406</v>
      </c>
      <c r="F20" s="17">
        <v>135</v>
      </c>
      <c r="G20" s="17" t="s">
        <v>139</v>
      </c>
      <c r="H20" s="17">
        <v>1</v>
      </c>
      <c r="I20" s="17" t="s">
        <v>323</v>
      </c>
      <c r="J20" s="17">
        <v>2</v>
      </c>
      <c r="K20" s="17" t="s">
        <v>326</v>
      </c>
      <c r="L20" s="59">
        <v>8.4105899999999991</v>
      </c>
      <c r="M20" s="60">
        <v>8.5632940000000008</v>
      </c>
      <c r="N20" s="61">
        <v>8.2658290602266788</v>
      </c>
      <c r="O20" s="60"/>
      <c r="P20" s="61"/>
    </row>
    <row r="21" spans="1:16" ht="38.25" x14ac:dyDescent="0.25">
      <c r="A21" s="15"/>
      <c r="B21" s="17">
        <v>3033299</v>
      </c>
      <c r="C21" s="17" t="s">
        <v>392</v>
      </c>
      <c r="D21" s="17">
        <v>212</v>
      </c>
      <c r="E21" s="17" t="s">
        <v>407</v>
      </c>
      <c r="F21" s="17">
        <v>135</v>
      </c>
      <c r="G21" s="17" t="s">
        <v>139</v>
      </c>
      <c r="H21" s="17">
        <v>1</v>
      </c>
      <c r="I21" s="17" t="s">
        <v>323</v>
      </c>
      <c r="J21" s="17">
        <v>1</v>
      </c>
      <c r="K21" s="17" t="s">
        <v>325</v>
      </c>
      <c r="L21" s="59">
        <v>5.0813999999999998E-2</v>
      </c>
      <c r="M21" s="60">
        <v>5.0813999999999998E-2</v>
      </c>
      <c r="N21" s="61">
        <v>1.8685000017285347E-2</v>
      </c>
      <c r="O21" s="60"/>
      <c r="P21" s="61"/>
    </row>
    <row r="22" spans="1:16" ht="38.25" x14ac:dyDescent="0.25">
      <c r="A22" s="15"/>
      <c r="B22" s="17">
        <v>3033299</v>
      </c>
      <c r="C22" s="17" t="s">
        <v>392</v>
      </c>
      <c r="D22" s="17">
        <v>212</v>
      </c>
      <c r="E22" s="17" t="s">
        <v>407</v>
      </c>
      <c r="F22" s="17">
        <v>135</v>
      </c>
      <c r="G22" s="17" t="s">
        <v>139</v>
      </c>
      <c r="H22" s="17">
        <v>1</v>
      </c>
      <c r="I22" s="17" t="s">
        <v>323</v>
      </c>
      <c r="J22" s="17">
        <v>2</v>
      </c>
      <c r="K22" s="17" t="s">
        <v>326</v>
      </c>
      <c r="L22" s="59">
        <v>0.57265100000000013</v>
      </c>
      <c r="M22" s="60">
        <v>0.57265100000000013</v>
      </c>
      <c r="N22" s="61">
        <v>0.1690139970742166</v>
      </c>
      <c r="O22" s="60"/>
      <c r="P22" s="61"/>
    </row>
    <row r="23" spans="1:16" ht="38.25" x14ac:dyDescent="0.25">
      <c r="A23" s="15"/>
      <c r="B23" s="17">
        <v>3033300</v>
      </c>
      <c r="C23" s="17" t="s">
        <v>393</v>
      </c>
      <c r="D23" s="17">
        <v>212</v>
      </c>
      <c r="E23" s="17" t="s">
        <v>407</v>
      </c>
      <c r="F23" s="17">
        <v>135</v>
      </c>
      <c r="G23" s="17" t="s">
        <v>139</v>
      </c>
      <c r="H23" s="17">
        <v>1</v>
      </c>
      <c r="I23" s="17" t="s">
        <v>323</v>
      </c>
      <c r="J23" s="17">
        <v>1</v>
      </c>
      <c r="K23" s="17" t="s">
        <v>325</v>
      </c>
      <c r="L23" s="59">
        <v>1.435859</v>
      </c>
      <c r="M23" s="60">
        <v>1.8645339999999999</v>
      </c>
      <c r="N23" s="61">
        <v>1.8645340204238892</v>
      </c>
      <c r="O23" s="60"/>
      <c r="P23" s="61"/>
    </row>
    <row r="24" spans="1:16" ht="38.25" x14ac:dyDescent="0.25">
      <c r="A24" s="15"/>
      <c r="B24" s="17">
        <v>3033300</v>
      </c>
      <c r="C24" s="17" t="s">
        <v>393</v>
      </c>
      <c r="D24" s="17">
        <v>212</v>
      </c>
      <c r="E24" s="17" t="s">
        <v>407</v>
      </c>
      <c r="F24" s="17">
        <v>135</v>
      </c>
      <c r="G24" s="17" t="s">
        <v>139</v>
      </c>
      <c r="H24" s="17">
        <v>1</v>
      </c>
      <c r="I24" s="17" t="s">
        <v>323</v>
      </c>
      <c r="J24" s="17">
        <v>2</v>
      </c>
      <c r="K24" s="17" t="s">
        <v>326</v>
      </c>
      <c r="L24" s="59">
        <v>1.8364509999999998</v>
      </c>
      <c r="M24" s="60">
        <v>1.4077760000000001</v>
      </c>
      <c r="N24" s="61">
        <v>1.2016150222625583</v>
      </c>
      <c r="O24" s="60"/>
      <c r="P24" s="61"/>
    </row>
    <row r="25" spans="1:16" ht="38.25" x14ac:dyDescent="0.25">
      <c r="A25" s="15"/>
      <c r="B25" s="17">
        <v>3033305</v>
      </c>
      <c r="C25" s="17" t="s">
        <v>395</v>
      </c>
      <c r="D25" s="17">
        <v>239</v>
      </c>
      <c r="E25" s="17" t="s">
        <v>409</v>
      </c>
      <c r="F25" s="17">
        <v>135</v>
      </c>
      <c r="G25" s="17" t="s">
        <v>139</v>
      </c>
      <c r="H25" s="17">
        <v>1</v>
      </c>
      <c r="I25" s="17" t="s">
        <v>323</v>
      </c>
      <c r="J25" s="17">
        <v>1</v>
      </c>
      <c r="K25" s="17" t="s">
        <v>325</v>
      </c>
      <c r="L25" s="59">
        <v>1.171133</v>
      </c>
      <c r="M25" s="60">
        <v>0.83199900000000004</v>
      </c>
      <c r="N25" s="61">
        <v>0.83199900388717651</v>
      </c>
      <c r="O25" s="60"/>
      <c r="P25" s="61"/>
    </row>
    <row r="26" spans="1:16" ht="38.25" x14ac:dyDescent="0.25">
      <c r="A26" s="15"/>
      <c r="B26" s="17">
        <v>3033305</v>
      </c>
      <c r="C26" s="17" t="s">
        <v>395</v>
      </c>
      <c r="D26" s="17">
        <v>239</v>
      </c>
      <c r="E26" s="17" t="s">
        <v>409</v>
      </c>
      <c r="F26" s="17">
        <v>135</v>
      </c>
      <c r="G26" s="17" t="s">
        <v>139</v>
      </c>
      <c r="H26" s="17">
        <v>1</v>
      </c>
      <c r="I26" s="17" t="s">
        <v>323</v>
      </c>
      <c r="J26" s="17">
        <v>2</v>
      </c>
      <c r="K26" s="17" t="s">
        <v>326</v>
      </c>
      <c r="L26" s="59">
        <v>22.113447000000004</v>
      </c>
      <c r="M26" s="60">
        <v>22.452581000000002</v>
      </c>
      <c r="N26" s="61">
        <v>21.059356890618801</v>
      </c>
      <c r="O26" s="60"/>
      <c r="P26" s="61"/>
    </row>
    <row r="27" spans="1:16" ht="38.25" x14ac:dyDescent="0.25">
      <c r="A27" s="15"/>
      <c r="B27" s="17">
        <v>3033306</v>
      </c>
      <c r="C27" s="17" t="s">
        <v>396</v>
      </c>
      <c r="D27" s="17">
        <v>212</v>
      </c>
      <c r="E27" s="17" t="s">
        <v>407</v>
      </c>
      <c r="F27" s="17">
        <v>135</v>
      </c>
      <c r="G27" s="17" t="s">
        <v>139</v>
      </c>
      <c r="H27" s="17">
        <v>1</v>
      </c>
      <c r="I27" s="17" t="s">
        <v>323</v>
      </c>
      <c r="J27" s="17">
        <v>1</v>
      </c>
      <c r="K27" s="17" t="s">
        <v>325</v>
      </c>
      <c r="L27" s="59">
        <v>8.2823969999999996</v>
      </c>
      <c r="M27" s="60">
        <v>16.002504999999999</v>
      </c>
      <c r="N27" s="61">
        <v>16.002504348754883</v>
      </c>
      <c r="O27" s="60"/>
      <c r="P27" s="61"/>
    </row>
    <row r="28" spans="1:16" ht="38.25" x14ac:dyDescent="0.25">
      <c r="A28" s="15"/>
      <c r="B28" s="17">
        <v>3033306</v>
      </c>
      <c r="C28" s="17" t="s">
        <v>396</v>
      </c>
      <c r="D28" s="17">
        <v>212</v>
      </c>
      <c r="E28" s="17" t="s">
        <v>407</v>
      </c>
      <c r="F28" s="17">
        <v>135</v>
      </c>
      <c r="G28" s="17" t="s">
        <v>139</v>
      </c>
      <c r="H28" s="17">
        <v>1</v>
      </c>
      <c r="I28" s="17" t="s">
        <v>323</v>
      </c>
      <c r="J28" s="17">
        <v>2</v>
      </c>
      <c r="K28" s="17" t="s">
        <v>326</v>
      </c>
      <c r="L28" s="59">
        <v>25.983961000000008</v>
      </c>
      <c r="M28" s="60">
        <v>18.263853000000005</v>
      </c>
      <c r="N28" s="61">
        <v>17.47254304587841</v>
      </c>
      <c r="O28" s="60"/>
      <c r="P28" s="61"/>
    </row>
    <row r="29" spans="1:16" ht="51" x14ac:dyDescent="0.25">
      <c r="A29" s="15"/>
      <c r="B29" s="17">
        <v>3033307</v>
      </c>
      <c r="C29" s="17" t="s">
        <v>397</v>
      </c>
      <c r="D29" s="17">
        <v>212</v>
      </c>
      <c r="E29" s="17" t="s">
        <v>407</v>
      </c>
      <c r="F29" s="17">
        <v>135</v>
      </c>
      <c r="G29" s="17" t="s">
        <v>139</v>
      </c>
      <c r="H29" s="17">
        <v>1</v>
      </c>
      <c r="I29" s="17" t="s">
        <v>323</v>
      </c>
      <c r="J29" s="17">
        <v>1</v>
      </c>
      <c r="K29" s="17" t="s">
        <v>325</v>
      </c>
      <c r="L29" s="59">
        <v>2.3773399999999998</v>
      </c>
      <c r="M29" s="60">
        <v>2.841704</v>
      </c>
      <c r="N29" s="61">
        <v>2.8417038917541504</v>
      </c>
      <c r="O29" s="60"/>
      <c r="P29" s="61"/>
    </row>
    <row r="30" spans="1:16" ht="51.75" thickBot="1" x14ac:dyDescent="0.3">
      <c r="A30" s="21"/>
      <c r="B30" s="23">
        <v>3033307</v>
      </c>
      <c r="C30" s="23" t="s">
        <v>397</v>
      </c>
      <c r="D30" s="23">
        <v>212</v>
      </c>
      <c r="E30" s="23" t="s">
        <v>407</v>
      </c>
      <c r="F30" s="23">
        <v>135</v>
      </c>
      <c r="G30" s="23" t="s">
        <v>139</v>
      </c>
      <c r="H30" s="23">
        <v>1</v>
      </c>
      <c r="I30" s="23" t="s">
        <v>323</v>
      </c>
      <c r="J30" s="23">
        <v>2</v>
      </c>
      <c r="K30" s="23" t="s">
        <v>326</v>
      </c>
      <c r="L30" s="62">
        <v>4.854506999999999</v>
      </c>
      <c r="M30" s="63">
        <v>4.3901430000000001</v>
      </c>
      <c r="N30" s="64">
        <v>4.3500030376017094</v>
      </c>
      <c r="O30" s="63"/>
      <c r="P30" s="64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/>
  <dimension ref="A1:R6"/>
  <sheetViews>
    <sheetView workbookViewId="0">
      <selection activeCell="N6" sqref="N6:R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39">
        <v>66</v>
      </c>
      <c r="B1" s="40" t="s">
        <v>228</v>
      </c>
      <c r="C1" s="40" t="s">
        <v>36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.75" thickBot="1" x14ac:dyDescent="0.3">
      <c r="A2" s="2" t="s">
        <v>1415</v>
      </c>
    </row>
    <row r="3" spans="1:18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0" t="s">
        <v>2</v>
      </c>
      <c r="O3" s="101"/>
      <c r="P3" s="102"/>
      <c r="Q3" s="101" t="s">
        <v>235</v>
      </c>
      <c r="R3" s="102"/>
    </row>
    <row r="4" spans="1:18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14"/>
      <c r="L4" s="114" t="s">
        <v>234</v>
      </c>
      <c r="M4" s="129"/>
      <c r="N4" s="98" t="s">
        <v>3</v>
      </c>
      <c r="O4" s="96" t="s">
        <v>4</v>
      </c>
      <c r="P4" s="105" t="s">
        <v>5</v>
      </c>
      <c r="Q4" s="117" t="s">
        <v>236</v>
      </c>
      <c r="R4" s="105" t="s">
        <v>237</v>
      </c>
    </row>
    <row r="5" spans="1:18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30"/>
      <c r="N5" s="133"/>
      <c r="O5" s="134"/>
      <c r="P5" s="127"/>
      <c r="Q5" s="132"/>
      <c r="R5" s="127"/>
    </row>
    <row r="6" spans="1:18" ht="90" thickBot="1" x14ac:dyDescent="0.3">
      <c r="A6" s="21"/>
      <c r="B6" s="23">
        <v>5003195</v>
      </c>
      <c r="C6" s="23" t="s">
        <v>1394</v>
      </c>
      <c r="D6" s="23">
        <v>3000402</v>
      </c>
      <c r="E6" s="23" t="s">
        <v>1379</v>
      </c>
      <c r="F6" s="23">
        <v>3</v>
      </c>
      <c r="G6" s="23" t="s">
        <v>1405</v>
      </c>
      <c r="H6" s="23">
        <v>551</v>
      </c>
      <c r="I6" s="23" t="s">
        <v>196</v>
      </c>
      <c r="J6" s="23">
        <v>1</v>
      </c>
      <c r="K6" s="23" t="s">
        <v>1414</v>
      </c>
      <c r="L6" s="23">
        <v>1</v>
      </c>
      <c r="M6" s="23" t="s">
        <v>325</v>
      </c>
      <c r="N6" s="62">
        <v>0</v>
      </c>
      <c r="O6" s="63">
        <v>8.1409999999999996E-2</v>
      </c>
      <c r="P6" s="64">
        <v>4.8845581710338593E-2</v>
      </c>
      <c r="Q6" s="63">
        <v>0</v>
      </c>
      <c r="R6" s="64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1"/>
  <dimension ref="A1:K100"/>
  <sheetViews>
    <sheetView workbookViewId="0">
      <selection activeCell="A2" sqref="A2:K30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67</v>
      </c>
      <c r="B1" s="41" t="s">
        <v>228</v>
      </c>
      <c r="C1" s="40" t="s">
        <v>37</v>
      </c>
      <c r="D1" s="40"/>
      <c r="E1" s="40"/>
      <c r="F1" s="40"/>
      <c r="G1" s="40"/>
    </row>
    <row r="2" spans="1:11" ht="15.75" thickBot="1" x14ac:dyDescent="0.3">
      <c r="A2" s="2" t="s">
        <v>1418</v>
      </c>
      <c r="I2" s="1" t="s">
        <v>1436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44.999913999999997</v>
      </c>
      <c r="E6" s="13">
        <f ca="1">SUM(E7:OFFSET(E7,50,0))</f>
        <v>47.486864999999987</v>
      </c>
      <c r="F6" s="13">
        <f ca="1">SUM(F7:OFFSET(F7,50,0))</f>
        <v>23.520600320229278</v>
      </c>
      <c r="G6" s="14">
        <f ca="1">IFERROR(F6/E6,0)</f>
        <v>0.4953074986152336</v>
      </c>
      <c r="J6" s="6" t="s">
        <v>369</v>
      </c>
      <c r="K6" s="65" t="s">
        <v>370</v>
      </c>
    </row>
    <row r="7" spans="1:11" x14ac:dyDescent="0.25">
      <c r="A7" s="15"/>
      <c r="B7" s="44">
        <v>2</v>
      </c>
      <c r="C7" s="17" t="s">
        <v>241</v>
      </c>
      <c r="D7" s="18">
        <v>1.8698840000000003</v>
      </c>
      <c r="E7" s="19">
        <v>1.9404840000000001</v>
      </c>
      <c r="F7" s="19">
        <v>0.85688096269586822</v>
      </c>
      <c r="G7" s="20">
        <f t="shared" ref="G7:G30" si="0">IFERROR(F7/E7,0)</f>
        <v>0.44158105024100597</v>
      </c>
      <c r="I7" t="s">
        <v>264</v>
      </c>
      <c r="J7" s="6">
        <v>0.4521915172226727</v>
      </c>
      <c r="K7" s="65">
        <v>0.74566644112005864</v>
      </c>
    </row>
    <row r="8" spans="1:11" x14ac:dyDescent="0.25">
      <c r="A8" s="15"/>
      <c r="B8" s="44">
        <v>3</v>
      </c>
      <c r="C8" s="17" t="s">
        <v>242</v>
      </c>
      <c r="D8" s="18">
        <v>1.0647499999999999</v>
      </c>
      <c r="E8" s="19">
        <v>1.2164829999999998</v>
      </c>
      <c r="F8" s="19">
        <v>0.55610990745481104</v>
      </c>
      <c r="G8" s="20">
        <f t="shared" si="0"/>
        <v>0.45714564647003791</v>
      </c>
      <c r="I8" t="s">
        <v>262</v>
      </c>
      <c r="J8" s="6">
        <v>0.5842424878210295</v>
      </c>
      <c r="K8" s="65">
        <v>0.67931776413624612</v>
      </c>
    </row>
    <row r="9" spans="1:11" x14ac:dyDescent="0.25">
      <c r="A9" s="15"/>
      <c r="B9" s="44">
        <v>4</v>
      </c>
      <c r="C9" s="17" t="s">
        <v>243</v>
      </c>
      <c r="D9" s="18">
        <v>1.5852059999999999</v>
      </c>
      <c r="E9" s="19">
        <v>1.8864989999999997</v>
      </c>
      <c r="F9" s="19">
        <v>0.83469458234321792</v>
      </c>
      <c r="G9" s="20">
        <f t="shared" si="0"/>
        <v>0.44245694397040131</v>
      </c>
      <c r="I9" t="s">
        <v>260</v>
      </c>
      <c r="J9" s="6">
        <v>0.64172217901796103</v>
      </c>
      <c r="K9" s="65">
        <v>0.63529427157813345</v>
      </c>
    </row>
    <row r="10" spans="1:11" x14ac:dyDescent="0.25">
      <c r="A10" s="15"/>
      <c r="B10" s="44">
        <v>5</v>
      </c>
      <c r="C10" s="17" t="s">
        <v>244</v>
      </c>
      <c r="D10" s="18">
        <v>0.80228400000000011</v>
      </c>
      <c r="E10" s="19">
        <v>0.88059000000000021</v>
      </c>
      <c r="F10" s="19">
        <v>0.37870395919890143</v>
      </c>
      <c r="G10" s="20">
        <f t="shared" si="0"/>
        <v>0.43005707446019298</v>
      </c>
      <c r="I10" t="s">
        <v>251</v>
      </c>
      <c r="J10" s="6">
        <v>0.74837484907766338</v>
      </c>
      <c r="K10" s="65">
        <v>0.59273835399301056</v>
      </c>
    </row>
    <row r="11" spans="1:11" x14ac:dyDescent="0.25">
      <c r="A11" s="15"/>
      <c r="B11" s="44">
        <v>6</v>
      </c>
      <c r="C11" s="17" t="s">
        <v>245</v>
      </c>
      <c r="D11" s="18">
        <v>2.0851640000000002</v>
      </c>
      <c r="E11" s="19">
        <v>2.1895220000000002</v>
      </c>
      <c r="F11" s="19">
        <v>0.62154168565757573</v>
      </c>
      <c r="G11" s="20">
        <f t="shared" si="0"/>
        <v>0.28387094793182061</v>
      </c>
      <c r="I11" t="s">
        <v>258</v>
      </c>
      <c r="J11" s="6">
        <v>0.228171486989595</v>
      </c>
      <c r="K11" s="65">
        <v>0.58245049570534591</v>
      </c>
    </row>
    <row r="12" spans="1:11" x14ac:dyDescent="0.25">
      <c r="A12" s="15"/>
      <c r="B12" s="44">
        <v>7</v>
      </c>
      <c r="C12" s="17" t="s">
        <v>246</v>
      </c>
      <c r="D12" s="18">
        <v>1.3057850000000002</v>
      </c>
      <c r="E12" s="19">
        <v>1.9614800000000001</v>
      </c>
      <c r="F12" s="19">
        <v>0.87647803043364547</v>
      </c>
      <c r="G12" s="20">
        <f t="shared" si="0"/>
        <v>0.44684525482474735</v>
      </c>
      <c r="I12" t="s">
        <v>248</v>
      </c>
      <c r="J12" s="6">
        <v>0.19852964219171554</v>
      </c>
      <c r="K12" s="65">
        <v>0.57115053738166022</v>
      </c>
    </row>
    <row r="13" spans="1:11" x14ac:dyDescent="0.25">
      <c r="A13" s="15"/>
      <c r="B13" s="44">
        <v>8</v>
      </c>
      <c r="C13" s="17" t="s">
        <v>247</v>
      </c>
      <c r="D13" s="18">
        <v>1.3614330000000001</v>
      </c>
      <c r="E13" s="19">
        <v>1.7254939999999999</v>
      </c>
      <c r="F13" s="19">
        <v>0.84948357871326152</v>
      </c>
      <c r="G13" s="20">
        <f t="shared" si="0"/>
        <v>0.49231326142731391</v>
      </c>
      <c r="I13" t="s">
        <v>254</v>
      </c>
      <c r="J13" s="6">
        <v>9.9181817094286089</v>
      </c>
      <c r="K13" s="65">
        <v>0.55797015265580097</v>
      </c>
    </row>
    <row r="14" spans="1:11" x14ac:dyDescent="0.25">
      <c r="A14" s="15"/>
      <c r="B14" s="44">
        <v>9</v>
      </c>
      <c r="C14" s="17" t="s">
        <v>248</v>
      </c>
      <c r="D14" s="18">
        <v>0.28821500000000005</v>
      </c>
      <c r="E14" s="19">
        <v>0.34759599999999996</v>
      </c>
      <c r="F14" s="19">
        <v>0.19852964219171554</v>
      </c>
      <c r="G14" s="20">
        <f t="shared" si="0"/>
        <v>0.57115053738166022</v>
      </c>
      <c r="I14" t="s">
        <v>261</v>
      </c>
      <c r="J14" s="6">
        <v>0.20953188615385443</v>
      </c>
      <c r="K14" s="65">
        <v>0.55238090332526057</v>
      </c>
    </row>
    <row r="15" spans="1:11" x14ac:dyDescent="0.25">
      <c r="A15" s="15"/>
      <c r="B15" s="44">
        <v>10</v>
      </c>
      <c r="C15" s="17" t="s">
        <v>249</v>
      </c>
      <c r="D15" s="18">
        <v>0.59152399999999994</v>
      </c>
      <c r="E15" s="19">
        <v>0.85992699999999989</v>
      </c>
      <c r="F15" s="19">
        <v>0.44951387046603486</v>
      </c>
      <c r="G15" s="20">
        <f t="shared" si="0"/>
        <v>0.52273491873849165</v>
      </c>
      <c r="I15" t="s">
        <v>257</v>
      </c>
      <c r="J15" s="6">
        <v>0.35135677960352041</v>
      </c>
      <c r="K15" s="65">
        <v>0.52848798287019072</v>
      </c>
    </row>
    <row r="16" spans="1:11" x14ac:dyDescent="0.25">
      <c r="A16" s="15"/>
      <c r="B16" s="44">
        <v>11</v>
      </c>
      <c r="C16" s="17" t="s">
        <v>250</v>
      </c>
      <c r="D16" s="18">
        <v>2.5900679999999996</v>
      </c>
      <c r="E16" s="19">
        <v>2.5900679999999996</v>
      </c>
      <c r="F16" s="19">
        <v>1.0473055287729949</v>
      </c>
      <c r="G16" s="20">
        <f t="shared" si="0"/>
        <v>0.40435445276841964</v>
      </c>
      <c r="I16" t="s">
        <v>249</v>
      </c>
      <c r="J16" s="6">
        <v>0.44951387046603486</v>
      </c>
      <c r="K16" s="65">
        <v>0.52273491873849165</v>
      </c>
    </row>
    <row r="17" spans="1:11" x14ac:dyDescent="0.25">
      <c r="A17" s="15"/>
      <c r="B17" s="44">
        <v>12</v>
      </c>
      <c r="C17" s="17" t="s">
        <v>251</v>
      </c>
      <c r="D17" s="18">
        <v>0.9949889999999999</v>
      </c>
      <c r="E17" s="19">
        <v>1.262572</v>
      </c>
      <c r="F17" s="19">
        <v>0.74837484907766338</v>
      </c>
      <c r="G17" s="20">
        <f t="shared" si="0"/>
        <v>0.59273835399301056</v>
      </c>
      <c r="I17" t="s">
        <v>256</v>
      </c>
      <c r="J17" s="6">
        <v>0.17143909586593509</v>
      </c>
      <c r="K17" s="65">
        <v>0.51841745121950034</v>
      </c>
    </row>
    <row r="18" spans="1:11" x14ac:dyDescent="0.25">
      <c r="A18" s="15"/>
      <c r="B18" s="44">
        <v>13</v>
      </c>
      <c r="C18" s="17" t="s">
        <v>252</v>
      </c>
      <c r="D18" s="18">
        <v>2.7743290000000003</v>
      </c>
      <c r="E18" s="19">
        <v>2.7743290000000003</v>
      </c>
      <c r="F18" s="19">
        <v>1.1308427518233657</v>
      </c>
      <c r="G18" s="20">
        <f t="shared" si="0"/>
        <v>0.40760946226037559</v>
      </c>
      <c r="I18" t="s">
        <v>247</v>
      </c>
      <c r="J18" s="6">
        <v>0.84948357871326152</v>
      </c>
      <c r="K18" s="65">
        <v>0.49231326142731391</v>
      </c>
    </row>
    <row r="19" spans="1:11" x14ac:dyDescent="0.25">
      <c r="A19" s="15"/>
      <c r="B19" s="44">
        <v>14</v>
      </c>
      <c r="C19" s="17" t="s">
        <v>253</v>
      </c>
      <c r="D19" s="18">
        <v>2.0758739999999998</v>
      </c>
      <c r="E19" s="19">
        <v>2.0758739999999998</v>
      </c>
      <c r="F19" s="19">
        <v>0.77568151568993926</v>
      </c>
      <c r="G19" s="20">
        <f t="shared" si="0"/>
        <v>0.37366502768951265</v>
      </c>
      <c r="I19" t="s">
        <v>259</v>
      </c>
      <c r="J19" s="6">
        <v>0.98753594996742322</v>
      </c>
      <c r="K19" s="65">
        <v>0.47907405510263118</v>
      </c>
    </row>
    <row r="20" spans="1:11" x14ac:dyDescent="0.25">
      <c r="A20" s="15"/>
      <c r="B20" s="44">
        <v>15</v>
      </c>
      <c r="C20" s="17" t="s">
        <v>254</v>
      </c>
      <c r="D20" s="18">
        <v>18.637213999999997</v>
      </c>
      <c r="E20" s="19">
        <v>17.775469999999999</v>
      </c>
      <c r="F20" s="19">
        <v>9.9181817094286089</v>
      </c>
      <c r="G20" s="20">
        <f t="shared" si="0"/>
        <v>0.55797015265580097</v>
      </c>
      <c r="I20" t="s">
        <v>242</v>
      </c>
      <c r="J20" s="6">
        <v>0.55610990745481104</v>
      </c>
      <c r="K20" s="65">
        <v>0.45714564647003791</v>
      </c>
    </row>
    <row r="21" spans="1:11" x14ac:dyDescent="0.25">
      <c r="A21" s="15"/>
      <c r="B21" s="44">
        <v>16</v>
      </c>
      <c r="C21" s="17" t="s">
        <v>255</v>
      </c>
      <c r="D21" s="18">
        <v>0.94084900000000005</v>
      </c>
      <c r="E21" s="19">
        <v>0.98962700000000003</v>
      </c>
      <c r="F21" s="19">
        <v>0.34065174707211554</v>
      </c>
      <c r="G21" s="20">
        <f t="shared" si="0"/>
        <v>0.34422236567122311</v>
      </c>
      <c r="I21" t="s">
        <v>246</v>
      </c>
      <c r="J21" s="6">
        <v>0.87647803043364547</v>
      </c>
      <c r="K21" s="65">
        <v>0.44684525482474735</v>
      </c>
    </row>
    <row r="22" spans="1:11" x14ac:dyDescent="0.25">
      <c r="A22" s="15"/>
      <c r="B22" s="44">
        <v>17</v>
      </c>
      <c r="C22" s="17" t="s">
        <v>256</v>
      </c>
      <c r="D22" s="18">
        <v>0.29366700000000001</v>
      </c>
      <c r="E22" s="19">
        <v>0.33069699999999996</v>
      </c>
      <c r="F22" s="19">
        <v>0.17143909586593509</v>
      </c>
      <c r="G22" s="20">
        <f t="shared" si="0"/>
        <v>0.51841745121950034</v>
      </c>
      <c r="I22" t="s">
        <v>243</v>
      </c>
      <c r="J22" s="6">
        <v>0.83469458234321792</v>
      </c>
      <c r="K22" s="65">
        <v>0.44245694397040131</v>
      </c>
    </row>
    <row r="23" spans="1:11" x14ac:dyDescent="0.25">
      <c r="A23" s="15"/>
      <c r="B23" s="44">
        <v>18</v>
      </c>
      <c r="C23" s="17" t="s">
        <v>257</v>
      </c>
      <c r="D23" s="18">
        <v>0.55972</v>
      </c>
      <c r="E23" s="19">
        <v>0.66483400000000004</v>
      </c>
      <c r="F23" s="19">
        <v>0.35135677960352041</v>
      </c>
      <c r="G23" s="20">
        <f t="shared" si="0"/>
        <v>0.52848798287019072</v>
      </c>
      <c r="I23" t="s">
        <v>241</v>
      </c>
      <c r="J23" s="6">
        <v>0.85688096269586822</v>
      </c>
      <c r="K23" s="65">
        <v>0.44158105024100597</v>
      </c>
    </row>
    <row r="24" spans="1:11" x14ac:dyDescent="0.25">
      <c r="A24" s="15"/>
      <c r="B24" s="44">
        <v>19</v>
      </c>
      <c r="C24" s="17" t="s">
        <v>258</v>
      </c>
      <c r="D24" s="18">
        <v>0.25091000000000002</v>
      </c>
      <c r="E24" s="19">
        <v>0.39174399999999998</v>
      </c>
      <c r="F24" s="19">
        <v>0.228171486989595</v>
      </c>
      <c r="G24" s="20">
        <f t="shared" si="0"/>
        <v>0.58245049570534591</v>
      </c>
      <c r="I24" t="s">
        <v>263</v>
      </c>
      <c r="J24" s="6">
        <v>0.31143461656756699</v>
      </c>
      <c r="K24" s="65">
        <v>0.44092566622432749</v>
      </c>
    </row>
    <row r="25" spans="1:11" x14ac:dyDescent="0.25">
      <c r="A25" s="15"/>
      <c r="B25" s="44">
        <v>20</v>
      </c>
      <c r="C25" s="17" t="s">
        <v>259</v>
      </c>
      <c r="D25" s="18">
        <v>1.5686930000000001</v>
      </c>
      <c r="E25" s="19">
        <v>2.0613430000000004</v>
      </c>
      <c r="F25" s="19">
        <v>0.98753594996742322</v>
      </c>
      <c r="G25" s="20">
        <f t="shared" si="0"/>
        <v>0.47907405510263118</v>
      </c>
      <c r="I25" t="s">
        <v>244</v>
      </c>
      <c r="J25" s="6">
        <v>0.37870395919890143</v>
      </c>
      <c r="K25" s="65">
        <v>0.43005707446019298</v>
      </c>
    </row>
    <row r="26" spans="1:11" x14ac:dyDescent="0.25">
      <c r="A26" s="15"/>
      <c r="B26" s="44">
        <v>21</v>
      </c>
      <c r="C26" s="17" t="s">
        <v>260</v>
      </c>
      <c r="D26" s="18">
        <v>1.0101179999999998</v>
      </c>
      <c r="E26" s="19">
        <v>1.0101180000000001</v>
      </c>
      <c r="F26" s="19">
        <v>0.64172217901796103</v>
      </c>
      <c r="G26" s="20">
        <f t="shared" si="0"/>
        <v>0.63529427157813345</v>
      </c>
      <c r="I26" t="s">
        <v>252</v>
      </c>
      <c r="J26" s="6">
        <v>1.1308427518233657</v>
      </c>
      <c r="K26" s="65">
        <v>0.40760946226037559</v>
      </c>
    </row>
    <row r="27" spans="1:11" x14ac:dyDescent="0.25">
      <c r="A27" s="15"/>
      <c r="B27" s="44">
        <v>22</v>
      </c>
      <c r="C27" s="17" t="s">
        <v>261</v>
      </c>
      <c r="D27" s="18">
        <v>0.36213099999999998</v>
      </c>
      <c r="E27" s="19">
        <v>0.37932499999999997</v>
      </c>
      <c r="F27" s="19">
        <v>0.20953188615385443</v>
      </c>
      <c r="G27" s="20">
        <f t="shared" si="0"/>
        <v>0.55238090332526057</v>
      </c>
      <c r="I27" t="s">
        <v>250</v>
      </c>
      <c r="J27" s="6">
        <v>1.0473055287729949</v>
      </c>
      <c r="K27" s="65">
        <v>0.40435445276841964</v>
      </c>
    </row>
    <row r="28" spans="1:11" x14ac:dyDescent="0.25">
      <c r="A28" s="15"/>
      <c r="B28" s="44">
        <v>23</v>
      </c>
      <c r="C28" s="17" t="s">
        <v>262</v>
      </c>
      <c r="D28" s="18">
        <v>0.77989299999999995</v>
      </c>
      <c r="E28" s="19">
        <v>0.860043</v>
      </c>
      <c r="F28" s="19">
        <v>0.5842424878210295</v>
      </c>
      <c r="G28" s="20">
        <f t="shared" si="0"/>
        <v>0.67931776413624612</v>
      </c>
      <c r="I28" t="s">
        <v>253</v>
      </c>
      <c r="J28" s="6">
        <v>0.77568151568993926</v>
      </c>
      <c r="K28" s="65">
        <v>0.37366502768951265</v>
      </c>
    </row>
    <row r="29" spans="1:11" x14ac:dyDescent="0.25">
      <c r="A29" s="15"/>
      <c r="B29" s="44">
        <v>24</v>
      </c>
      <c r="C29" s="17" t="s">
        <v>263</v>
      </c>
      <c r="D29" s="18">
        <v>0.70474199999999998</v>
      </c>
      <c r="E29" s="19">
        <v>0.70631999999999995</v>
      </c>
      <c r="F29" s="19">
        <v>0.31143461656756699</v>
      </c>
      <c r="G29" s="20">
        <f t="shared" si="0"/>
        <v>0.44092566622432749</v>
      </c>
      <c r="I29" t="s">
        <v>255</v>
      </c>
      <c r="J29" s="6">
        <v>0.34065174707211554</v>
      </c>
      <c r="K29" s="65">
        <v>0.34422236567122311</v>
      </c>
    </row>
    <row r="30" spans="1:11" ht="15.75" thickBot="1" x14ac:dyDescent="0.3">
      <c r="A30" s="21"/>
      <c r="B30" s="45">
        <v>25</v>
      </c>
      <c r="C30" s="23" t="s">
        <v>264</v>
      </c>
      <c r="D30" s="24">
        <v>0.50247200000000003</v>
      </c>
      <c r="E30" s="25">
        <v>0.60642600000000002</v>
      </c>
      <c r="F30" s="25">
        <v>0.4521915172226727</v>
      </c>
      <c r="G30" s="26">
        <f t="shared" si="0"/>
        <v>0.74566644112005864</v>
      </c>
      <c r="I30" t="s">
        <v>245</v>
      </c>
      <c r="J30" s="6">
        <v>0.62154168565757573</v>
      </c>
      <c r="K30" s="65">
        <v>0.28387094793182061</v>
      </c>
    </row>
    <row r="31" spans="1:11" x14ac:dyDescent="0.25">
      <c r="J31" s="6"/>
      <c r="K31" s="65"/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2"/>
  <dimension ref="A1:G11"/>
  <sheetViews>
    <sheetView workbookViewId="0">
      <selection activeCell="A2" sqref="A2:G10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67</v>
      </c>
      <c r="B1" s="46" t="s">
        <v>228</v>
      </c>
      <c r="C1" s="40" t="s">
        <v>37</v>
      </c>
      <c r="D1" s="40"/>
      <c r="E1" s="40"/>
      <c r="F1" s="40"/>
      <c r="G1" s="40"/>
    </row>
    <row r="2" spans="1:7" ht="15.75" thickBot="1" x14ac:dyDescent="0.3">
      <c r="A2" s="2" t="s">
        <v>1419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44.999913999999997</v>
      </c>
      <c r="E6" s="13">
        <v>47.486864999999987</v>
      </c>
      <c r="F6" s="13">
        <v>23.520600320229278</v>
      </c>
      <c r="G6" s="14">
        <v>0.4953074986152336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44.99991399999999</v>
      </c>
      <c r="E7" s="31">
        <f ca="1">SUM(E8:OFFSET(E6,MATCH("GOBIERNOS REGIONALES",$A$8:$A$50,0),0))</f>
        <v>47.486864999999987</v>
      </c>
      <c r="F7" s="31">
        <f ca="1">SUM(F8:OFFSET(F6,MATCH("GOBIERNOS REGIONALES",$A$8:$A$50,0),0))</f>
        <v>23.520600320229278</v>
      </c>
      <c r="G7" s="32">
        <f ca="1">IFERROR(F7/E7,0)</f>
        <v>0.4953074986152336</v>
      </c>
    </row>
    <row r="8" spans="1:7" x14ac:dyDescent="0.25">
      <c r="A8" s="15"/>
      <c r="B8" s="16">
        <v>4</v>
      </c>
      <c r="C8" s="17" t="s">
        <v>98</v>
      </c>
      <c r="D8" s="18">
        <v>44.99991399999999</v>
      </c>
      <c r="E8" s="19">
        <v>47.486864999999987</v>
      </c>
      <c r="F8" s="19">
        <v>23.520600320229278</v>
      </c>
      <c r="G8" s="20">
        <f>IFERROR(F8/E8,0)</f>
        <v>0.4953074986152336</v>
      </c>
    </row>
    <row r="9" spans="1:7" ht="15.75" thickBot="1" x14ac:dyDescent="0.3">
      <c r="A9" s="33" t="s">
        <v>200</v>
      </c>
      <c r="B9" s="34"/>
      <c r="C9" s="35"/>
      <c r="D9" s="36">
        <f ca="1">SUM(D10:OFFSET(D8,(MATCH("GOBIERNOS LOCALES",$A$8:$A$50,0)-MATCH("GOBIERNOS REGIONALES",$A$8:$A$50,0)),0))</f>
        <v>0</v>
      </c>
      <c r="E9" s="37">
        <f ca="1">SUM(E10:OFFSET(E8,(MATCH("GOBIERNOS LOCALES",$A$8:$A$50,0)-MATCH("GOBIERNOS REGIONALES",$A$8:$A$50,0)),0))</f>
        <v>0</v>
      </c>
      <c r="F9" s="37">
        <f ca="1">SUM(F10:OFFSET(F8,(MATCH("GOBIERNOS LOCALES",$A$8:$A$50,0)-MATCH("GOBIERNOS REGIONALES",$A$8:$A$50,0)),0))</f>
        <v>0</v>
      </c>
      <c r="G9" s="38">
        <f ca="1">IFERROR(F9/E9,0)</f>
        <v>0</v>
      </c>
    </row>
    <row r="10" spans="1:7" x14ac:dyDescent="0.25">
      <c r="A10" t="s">
        <v>227</v>
      </c>
      <c r="D10" s="6"/>
      <c r="E10" s="6"/>
      <c r="F10" s="6"/>
      <c r="G10" s="5">
        <f>IFERROR(F10/E10,0)</f>
        <v>0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/>
  <dimension ref="A1:L20"/>
  <sheetViews>
    <sheetView workbookViewId="0">
      <selection activeCell="A19" sqref="A1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67</v>
      </c>
      <c r="B1" s="40" t="s">
        <v>228</v>
      </c>
      <c r="C1" s="40" t="s">
        <v>37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1420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44.999913999999997</v>
      </c>
      <c r="G6" s="13">
        <v>47.486864999999987</v>
      </c>
      <c r="H6" s="13">
        <v>23.520600320229278</v>
      </c>
      <c r="I6" s="14">
        <v>0.4953074986152336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44.99991399999999</v>
      </c>
      <c r="G7" s="31">
        <f ca="1">SUM(G8:OFFSET(G6,MATCH("PROYECTOS",$A$8:$A$50,0),0))</f>
        <v>47.486865000000002</v>
      </c>
      <c r="H7" s="31">
        <f ca="1">SUM(H8:OFFSET(H6,MATCH("PROYECTOS",$A$8:$A$50,0),0))</f>
        <v>23.520600320229278</v>
      </c>
      <c r="I7" s="32">
        <f t="shared" ref="I7:I12" ca="1" si="0">IFERROR(H7/G7,0)</f>
        <v>0.49530749861523343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0.53059300000000009</v>
      </c>
      <c r="G8" s="19">
        <v>0.53059299999999987</v>
      </c>
      <c r="H8" s="19">
        <v>0.18336499505676329</v>
      </c>
      <c r="I8" s="20">
        <f t="shared" si="0"/>
        <v>0.3455850247869145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3000511</v>
      </c>
      <c r="C9" s="17" t="s">
        <v>1421</v>
      </c>
      <c r="D9" s="53">
        <v>533</v>
      </c>
      <c r="E9" s="17" t="s">
        <v>667</v>
      </c>
      <c r="F9" s="18">
        <v>43.327771999999989</v>
      </c>
      <c r="G9" s="19">
        <v>45.916547999999999</v>
      </c>
      <c r="H9" s="19">
        <v>23.124341308732255</v>
      </c>
      <c r="I9" s="20">
        <f t="shared" si="0"/>
        <v>0.50361672024500304</v>
      </c>
      <c r="J9" s="54"/>
      <c r="K9" s="19"/>
      <c r="L9" s="20" t="str">
        <f>IFERROR(K9/J9,".")</f>
        <v>.</v>
      </c>
    </row>
    <row r="10" spans="1:12" ht="25.5" x14ac:dyDescent="0.25">
      <c r="A10" s="15"/>
      <c r="B10" s="17">
        <v>3000512</v>
      </c>
      <c r="C10" s="17" t="s">
        <v>1422</v>
      </c>
      <c r="D10" s="53">
        <v>88</v>
      </c>
      <c r="E10" s="17" t="s">
        <v>466</v>
      </c>
      <c r="F10" s="18">
        <v>0.45116999999999996</v>
      </c>
      <c r="G10" s="19">
        <v>0.34033399999999991</v>
      </c>
      <c r="H10" s="19">
        <v>2.2919199895113707E-2</v>
      </c>
      <c r="I10" s="20">
        <f t="shared" si="0"/>
        <v>6.7343256610017554E-2</v>
      </c>
      <c r="J10" s="54"/>
      <c r="K10" s="19"/>
      <c r="L10" s="20" t="str">
        <f>IFERROR(K10/J10,".")</f>
        <v>.</v>
      </c>
    </row>
    <row r="11" spans="1:12" ht="25.5" x14ac:dyDescent="0.25">
      <c r="A11" s="15"/>
      <c r="B11" s="17">
        <v>3000513</v>
      </c>
      <c r="C11" s="17" t="s">
        <v>1423</v>
      </c>
      <c r="D11" s="53">
        <v>538</v>
      </c>
      <c r="E11" s="17" t="s">
        <v>1424</v>
      </c>
      <c r="F11" s="18">
        <v>0.69037900000000008</v>
      </c>
      <c r="G11" s="19">
        <v>0.69938999999999996</v>
      </c>
      <c r="H11" s="19">
        <v>0.18997481654514559</v>
      </c>
      <c r="I11" s="20">
        <f t="shared" si="0"/>
        <v>0.27162930059787188</v>
      </c>
      <c r="J11" s="54"/>
      <c r="K11" s="19"/>
      <c r="L11" s="20" t="str">
        <f>IFERROR(K11/J11,".")</f>
        <v>.</v>
      </c>
    </row>
    <row r="12" spans="1:12" ht="15.75" thickBot="1" x14ac:dyDescent="0.3">
      <c r="A12" s="33" t="s">
        <v>302</v>
      </c>
      <c r="B12" s="35"/>
      <c r="C12" s="35"/>
      <c r="D12" s="51"/>
      <c r="E12" s="35"/>
      <c r="F12" s="36">
        <f ca="1">OFFSET(F12,-MATCH("PROYECTOS",$A$8:$A$50,0)-1,0)-(OFFSET(F12,-MATCH("PROYECTOS",$A$8:$A$50,0),0))</f>
        <v>0</v>
      </c>
      <c r="G12" s="37">
        <f ca="1">OFFSET(G12,-MATCH("PROYECTOS",$A$8:$A$50,0)-1,0)-(OFFSET(G12,-MATCH("PROYECTOS",$A$8:$A$50,0),0))</f>
        <v>0</v>
      </c>
      <c r="H12" s="37">
        <f ca="1">OFFSET(H12,-MATCH("PROYECTOS",$A$8:$A$50,0)-1,0)-(OFFSET(H12,-MATCH("PROYECTOS",$A$8:$A$50,0),0))</f>
        <v>0</v>
      </c>
      <c r="I12" s="38">
        <f t="shared" ca="1" si="0"/>
        <v>0</v>
      </c>
      <c r="J12" s="52"/>
      <c r="K12" s="37"/>
      <c r="L12" s="38"/>
    </row>
    <row r="13" spans="1:12" ht="15.75" thickBot="1" x14ac:dyDescent="0.3"/>
    <row r="14" spans="1:12" ht="15.75" thickBot="1" x14ac:dyDescent="0.3">
      <c r="A14" s="108" t="s">
        <v>372</v>
      </c>
      <c r="B14" s="109"/>
      <c r="C14" s="109"/>
      <c r="D14" s="109"/>
      <c r="E14" s="109"/>
      <c r="F14" s="110"/>
    </row>
    <row r="15" spans="1:12" ht="15.75" thickBot="1" x14ac:dyDescent="0.3">
      <c r="A15" s="2" t="s">
        <v>1437</v>
      </c>
    </row>
    <row r="16" spans="1:12" ht="45" customHeight="1" x14ac:dyDescent="0.25">
      <c r="A16" s="100" t="s">
        <v>374</v>
      </c>
      <c r="B16" s="101"/>
      <c r="C16" s="101"/>
      <c r="D16" s="101"/>
      <c r="E16" s="101"/>
      <c r="F16" s="111" t="s">
        <v>375</v>
      </c>
    </row>
    <row r="17" spans="1:6" ht="15.75" thickBot="1" x14ac:dyDescent="0.3">
      <c r="A17" s="125"/>
      <c r="B17" s="126"/>
      <c r="C17" s="104"/>
      <c r="D17" s="104"/>
      <c r="E17" s="104"/>
      <c r="F17" s="112"/>
    </row>
    <row r="18" spans="1:6" x14ac:dyDescent="0.25">
      <c r="A18" s="15"/>
      <c r="B18" s="17">
        <v>3000001</v>
      </c>
      <c r="C18" s="148" t="s">
        <v>271</v>
      </c>
      <c r="D18" s="142"/>
      <c r="E18" s="149"/>
      <c r="F18" s="69">
        <v>0.3455850247869145</v>
      </c>
    </row>
    <row r="19" spans="1:6" ht="21" customHeight="1" x14ac:dyDescent="0.25">
      <c r="A19" s="15"/>
      <c r="B19" s="17">
        <v>3000512</v>
      </c>
      <c r="C19" s="144" t="s">
        <v>1422</v>
      </c>
      <c r="D19" s="119">
        <v>88</v>
      </c>
      <c r="E19" s="145" t="s">
        <v>466</v>
      </c>
      <c r="F19" s="69">
        <v>6.7343256610017554E-2</v>
      </c>
    </row>
    <row r="20" spans="1:6" ht="34.5" customHeight="1" thickBot="1" x14ac:dyDescent="0.3">
      <c r="A20" s="21"/>
      <c r="B20" s="23">
        <v>3000513</v>
      </c>
      <c r="C20" s="146" t="s">
        <v>1423</v>
      </c>
      <c r="D20" s="121">
        <v>538</v>
      </c>
      <c r="E20" s="147" t="s">
        <v>1424</v>
      </c>
      <c r="F20" s="70">
        <v>0.27162930059787188</v>
      </c>
    </row>
  </sheetData>
  <mergeCells count="18">
    <mergeCell ref="J3:L3"/>
    <mergeCell ref="I4:I5"/>
    <mergeCell ref="A14:F14"/>
    <mergeCell ref="A16:E17"/>
    <mergeCell ref="F16:F17"/>
    <mergeCell ref="L4:L5"/>
    <mergeCell ref="H4:H5"/>
    <mergeCell ref="A4:C5"/>
    <mergeCell ref="J4:J5"/>
    <mergeCell ref="F4:F5"/>
    <mergeCell ref="K4:K5"/>
    <mergeCell ref="G4:G5"/>
    <mergeCell ref="D4:E5"/>
    <mergeCell ref="C18:E18"/>
    <mergeCell ref="C19:E19"/>
    <mergeCell ref="C20:E20"/>
    <mergeCell ref="A3:E3"/>
    <mergeCell ref="F3:I3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/>
  <dimension ref="A1:N17"/>
  <sheetViews>
    <sheetView workbookViewId="0">
      <selection activeCell="A2" sqref="A2:N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67</v>
      </c>
      <c r="B1" s="40" t="s">
        <v>228</v>
      </c>
      <c r="C1" s="40" t="s">
        <v>37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1425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44.999913999999997</v>
      </c>
      <c r="I6" s="13">
        <v>47.486864999999987</v>
      </c>
      <c r="J6" s="13">
        <v>23.520600320229278</v>
      </c>
      <c r="K6" s="14">
        <v>0.4953074986152336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SUM(H8:H16)</f>
        <v>44.999913999999983</v>
      </c>
      <c r="I7" s="30">
        <f>SUM(I8:I16)</f>
        <v>47.486864999999973</v>
      </c>
      <c r="J7" s="30">
        <f>SUM(J8:J16)</f>
        <v>23.520600320229278</v>
      </c>
      <c r="K7" s="32">
        <f>IFERROR(J7/I7,0)</f>
        <v>0.49530749861523371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60</v>
      </c>
      <c r="G8" s="17" t="s">
        <v>318</v>
      </c>
      <c r="H8" s="18">
        <v>0.53059300000000009</v>
      </c>
      <c r="I8" s="19">
        <v>0.53059299999999987</v>
      </c>
      <c r="J8" s="19">
        <v>0.18336499505676329</v>
      </c>
      <c r="K8" s="20">
        <f t="shared" ref="K8:K17" si="0">IFERROR(J8/I8,0)</f>
        <v>0.3455850247869145</v>
      </c>
      <c r="L8" s="54">
        <v>0</v>
      </c>
      <c r="M8" s="19">
        <v>0</v>
      </c>
      <c r="N8" s="20" t="str">
        <f>IFERROR(M8/L8,".")</f>
        <v>.</v>
      </c>
    </row>
    <row r="9" spans="1:14" ht="38.25" x14ac:dyDescent="0.25">
      <c r="A9" s="15"/>
      <c r="B9" s="17">
        <v>5001556</v>
      </c>
      <c r="C9" s="79" t="s">
        <v>1426</v>
      </c>
      <c r="D9" s="17">
        <v>3000511</v>
      </c>
      <c r="E9" s="17" t="s">
        <v>1421</v>
      </c>
      <c r="F9" s="53">
        <v>42</v>
      </c>
      <c r="G9" s="17" t="s">
        <v>648</v>
      </c>
      <c r="H9" s="18">
        <v>1.8204040000000001</v>
      </c>
      <c r="I9" s="19">
        <v>2.091771</v>
      </c>
      <c r="J9" s="19">
        <v>0.68602553712480585</v>
      </c>
      <c r="K9" s="20">
        <f t="shared" si="0"/>
        <v>0.32796397747401884</v>
      </c>
      <c r="L9" s="54">
        <v>5</v>
      </c>
      <c r="M9" s="19">
        <v>0</v>
      </c>
      <c r="N9" s="20">
        <f t="shared" ref="N9:N16" si="1">IFERROR(M9/L9,".")</f>
        <v>0</v>
      </c>
    </row>
    <row r="10" spans="1:14" ht="25.5" x14ac:dyDescent="0.25">
      <c r="A10" s="15"/>
      <c r="B10" s="17">
        <v>5002360</v>
      </c>
      <c r="C10" s="79" t="s">
        <v>1427</v>
      </c>
      <c r="D10" s="17">
        <v>3000511</v>
      </c>
      <c r="E10" s="17" t="s">
        <v>1421</v>
      </c>
      <c r="F10" s="53">
        <v>105</v>
      </c>
      <c r="G10" s="17" t="s">
        <v>783</v>
      </c>
      <c r="H10" s="18">
        <v>41.102178999999985</v>
      </c>
      <c r="I10" s="19">
        <v>43.58912999999999</v>
      </c>
      <c r="J10" s="19">
        <v>22.371498701075325</v>
      </c>
      <c r="K10" s="20">
        <f t="shared" si="0"/>
        <v>0.51323572416048058</v>
      </c>
      <c r="L10" s="54">
        <v>0</v>
      </c>
      <c r="M10" s="19">
        <v>0</v>
      </c>
      <c r="N10" s="20" t="str">
        <f t="shared" si="1"/>
        <v>.</v>
      </c>
    </row>
    <row r="11" spans="1:14" ht="38.25" x14ac:dyDescent="0.25">
      <c r="A11" s="15"/>
      <c r="B11" s="17">
        <v>5004127</v>
      </c>
      <c r="C11" s="79" t="s">
        <v>1428</v>
      </c>
      <c r="D11" s="17">
        <v>3000511</v>
      </c>
      <c r="E11" s="17" t="s">
        <v>1421</v>
      </c>
      <c r="F11" s="53">
        <v>578</v>
      </c>
      <c r="G11" s="17" t="s">
        <v>1434</v>
      </c>
      <c r="H11" s="18">
        <v>0.34018900000000002</v>
      </c>
      <c r="I11" s="19">
        <v>0.20064699999999999</v>
      </c>
      <c r="J11" s="19">
        <v>6.681707053212449E-2</v>
      </c>
      <c r="K11" s="20">
        <f t="shared" si="0"/>
        <v>0.3330080715491609</v>
      </c>
      <c r="L11" s="54">
        <v>2</v>
      </c>
      <c r="M11" s="19">
        <v>0</v>
      </c>
      <c r="N11" s="20">
        <f t="shared" si="1"/>
        <v>0</v>
      </c>
    </row>
    <row r="12" spans="1:14" ht="38.25" x14ac:dyDescent="0.25">
      <c r="A12" s="15"/>
      <c r="B12" s="17">
        <v>5004128</v>
      </c>
      <c r="C12" s="79" t="s">
        <v>1429</v>
      </c>
      <c r="D12" s="17">
        <v>3000511</v>
      </c>
      <c r="E12" s="17" t="s">
        <v>1421</v>
      </c>
      <c r="F12" s="53">
        <v>42</v>
      </c>
      <c r="G12" s="17" t="s">
        <v>648</v>
      </c>
      <c r="H12" s="18">
        <v>6.5000000000000002E-2</v>
      </c>
      <c r="I12" s="19">
        <v>3.4999999999999996E-2</v>
      </c>
      <c r="J12" s="19">
        <v>0</v>
      </c>
      <c r="K12" s="20">
        <f t="shared" si="0"/>
        <v>0</v>
      </c>
      <c r="L12" s="54">
        <v>0</v>
      </c>
      <c r="M12" s="19">
        <v>0</v>
      </c>
      <c r="N12" s="20" t="str">
        <f t="shared" si="1"/>
        <v>.</v>
      </c>
    </row>
    <row r="13" spans="1:14" ht="25.5" x14ac:dyDescent="0.25">
      <c r="A13" s="15"/>
      <c r="B13" s="17">
        <v>5004129</v>
      </c>
      <c r="C13" s="79" t="s">
        <v>1430</v>
      </c>
      <c r="D13" s="17">
        <v>3000512</v>
      </c>
      <c r="E13" s="17" t="s">
        <v>1422</v>
      </c>
      <c r="F13" s="53">
        <v>88</v>
      </c>
      <c r="G13" s="17" t="s">
        <v>466</v>
      </c>
      <c r="H13" s="18">
        <v>0.41116999999999998</v>
      </c>
      <c r="I13" s="19">
        <v>0.30033399999999993</v>
      </c>
      <c r="J13" s="19">
        <v>2.2919199895113707E-2</v>
      </c>
      <c r="K13" s="20">
        <f t="shared" si="0"/>
        <v>7.6312371876356699E-2</v>
      </c>
      <c r="L13" s="54">
        <v>0</v>
      </c>
      <c r="M13" s="19">
        <v>0</v>
      </c>
      <c r="N13" s="20" t="str">
        <f t="shared" si="1"/>
        <v>.</v>
      </c>
    </row>
    <row r="14" spans="1:14" ht="25.5" x14ac:dyDescent="0.25">
      <c r="A14" s="15"/>
      <c r="B14" s="17">
        <v>5004130</v>
      </c>
      <c r="C14" s="79" t="s">
        <v>1431</v>
      </c>
      <c r="D14" s="17">
        <v>3000512</v>
      </c>
      <c r="E14" s="17" t="s">
        <v>1422</v>
      </c>
      <c r="F14" s="53">
        <v>117</v>
      </c>
      <c r="G14" s="17" t="s">
        <v>808</v>
      </c>
      <c r="H14" s="18">
        <v>0.04</v>
      </c>
      <c r="I14" s="19">
        <v>0.04</v>
      </c>
      <c r="J14" s="19">
        <v>0</v>
      </c>
      <c r="K14" s="20">
        <f t="shared" si="0"/>
        <v>0</v>
      </c>
      <c r="L14" s="54">
        <v>0</v>
      </c>
      <c r="M14" s="19">
        <v>0</v>
      </c>
      <c r="N14" s="20" t="str">
        <f t="shared" si="1"/>
        <v>.</v>
      </c>
    </row>
    <row r="15" spans="1:14" ht="25.5" x14ac:dyDescent="0.25">
      <c r="A15" s="15"/>
      <c r="B15" s="17">
        <v>5004131</v>
      </c>
      <c r="C15" s="79" t="s">
        <v>1432</v>
      </c>
      <c r="D15" s="17">
        <v>3000513</v>
      </c>
      <c r="E15" s="17" t="s">
        <v>1423</v>
      </c>
      <c r="F15" s="53">
        <v>538</v>
      </c>
      <c r="G15" s="17" t="s">
        <v>1435</v>
      </c>
      <c r="H15" s="18">
        <v>0.35019</v>
      </c>
      <c r="I15" s="19">
        <v>0.51238400000000006</v>
      </c>
      <c r="J15" s="19">
        <v>0.1514776459953282</v>
      </c>
      <c r="K15" s="20">
        <f t="shared" si="0"/>
        <v>0.29563305254521643</v>
      </c>
      <c r="L15" s="54">
        <v>2</v>
      </c>
      <c r="M15" s="19">
        <v>0</v>
      </c>
      <c r="N15" s="20">
        <f t="shared" si="1"/>
        <v>0</v>
      </c>
    </row>
    <row r="16" spans="1:14" ht="25.5" x14ac:dyDescent="0.25">
      <c r="A16" s="15"/>
      <c r="B16" s="17">
        <v>5004132</v>
      </c>
      <c r="C16" s="79" t="s">
        <v>1433</v>
      </c>
      <c r="D16" s="17">
        <v>3000513</v>
      </c>
      <c r="E16" s="17" t="s">
        <v>1423</v>
      </c>
      <c r="F16" s="53">
        <v>538</v>
      </c>
      <c r="G16" s="17" t="s">
        <v>1435</v>
      </c>
      <c r="H16" s="18">
        <v>0.34018900000000002</v>
      </c>
      <c r="I16" s="19">
        <v>0.18700600000000001</v>
      </c>
      <c r="J16" s="19">
        <v>3.8497170549817383E-2</v>
      </c>
      <c r="K16" s="20">
        <f t="shared" si="0"/>
        <v>0.20586061703804895</v>
      </c>
      <c r="L16" s="54">
        <v>2</v>
      </c>
      <c r="M16" s="19">
        <v>0</v>
      </c>
      <c r="N16" s="20">
        <f t="shared" si="1"/>
        <v>0</v>
      </c>
    </row>
    <row r="17" spans="1:14" ht="15.75" thickBot="1" x14ac:dyDescent="0.3">
      <c r="A17" s="33" t="s">
        <v>302</v>
      </c>
      <c r="B17" s="35"/>
      <c r="C17" s="35"/>
      <c r="D17" s="57"/>
      <c r="E17" s="35"/>
      <c r="F17" s="51"/>
      <c r="G17" s="35"/>
      <c r="H17" s="36">
        <f>H6-H7</f>
        <v>0</v>
      </c>
      <c r="I17" s="36">
        <f>I6-I7</f>
        <v>0</v>
      </c>
      <c r="J17" s="36">
        <f>J6-J7</f>
        <v>0</v>
      </c>
      <c r="K17" s="38">
        <f t="shared" si="0"/>
        <v>0</v>
      </c>
      <c r="L17" s="52"/>
      <c r="M17" s="37"/>
      <c r="N17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5"/>
  <dimension ref="A1:K100"/>
  <sheetViews>
    <sheetView workbookViewId="0">
      <selection activeCell="A2" sqref="A2:K31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68</v>
      </c>
      <c r="B1" s="41" t="s">
        <v>228</v>
      </c>
      <c r="C1" s="40" t="s">
        <v>38</v>
      </c>
      <c r="D1" s="40"/>
      <c r="E1" s="40"/>
      <c r="F1" s="40"/>
      <c r="G1" s="40"/>
    </row>
    <row r="2" spans="1:11" ht="15.75" thickBot="1" x14ac:dyDescent="0.3">
      <c r="A2" s="2" t="s">
        <v>1438</v>
      </c>
      <c r="I2" s="1" t="s">
        <v>1512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1028.4349519999996</v>
      </c>
      <c r="E6" s="13">
        <f ca="1">SUM(E7:OFFSET(E7,50,0))</f>
        <v>1910.8634069999978</v>
      </c>
      <c r="F6" s="13">
        <f ca="1">SUM(F7:OFFSET(F7,50,0))</f>
        <v>522.90483528531604</v>
      </c>
      <c r="G6" s="14">
        <f ca="1">IFERROR(F6/E6,0)</f>
        <v>0.27364846350072819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6.0704269999999987</v>
      </c>
      <c r="E7" s="19">
        <v>37.067661000000008</v>
      </c>
      <c r="F7" s="19">
        <v>9.1579635691050498</v>
      </c>
      <c r="G7" s="20">
        <f t="shared" ref="G7:G31" si="0">IFERROR(F7/E7,0)</f>
        <v>0.24706073493833475</v>
      </c>
      <c r="I7" t="s">
        <v>263</v>
      </c>
      <c r="J7" s="6">
        <v>22.478470831629238</v>
      </c>
      <c r="K7" s="65">
        <v>0.50723584216195616</v>
      </c>
    </row>
    <row r="8" spans="1:11" x14ac:dyDescent="0.25">
      <c r="A8" s="15"/>
      <c r="B8" s="44">
        <v>2</v>
      </c>
      <c r="C8" s="17" t="s">
        <v>241</v>
      </c>
      <c r="D8" s="18">
        <v>16.530353999999996</v>
      </c>
      <c r="E8" s="19">
        <v>30.57815900000001</v>
      </c>
      <c r="F8" s="19">
        <v>8.5525635324329414</v>
      </c>
      <c r="G8" s="20">
        <f t="shared" si="0"/>
        <v>0.27969517499182794</v>
      </c>
      <c r="I8" t="s">
        <v>244</v>
      </c>
      <c r="J8" s="6">
        <v>44.374757100462375</v>
      </c>
      <c r="K8" s="65">
        <v>0.48237134879672755</v>
      </c>
    </row>
    <row r="9" spans="1:11" x14ac:dyDescent="0.25">
      <c r="A9" s="15"/>
      <c r="B9" s="44">
        <v>3</v>
      </c>
      <c r="C9" s="17" t="s">
        <v>242</v>
      </c>
      <c r="D9" s="18">
        <v>63.025426999999979</v>
      </c>
      <c r="E9" s="19">
        <v>101.81923800000007</v>
      </c>
      <c r="F9" s="19">
        <v>38.160579093135311</v>
      </c>
      <c r="G9" s="20">
        <f t="shared" si="0"/>
        <v>0.37478751405638377</v>
      </c>
      <c r="I9" t="s">
        <v>255</v>
      </c>
      <c r="J9" s="6">
        <v>7.3358582266228041</v>
      </c>
      <c r="K9" s="65">
        <v>0.46173026353706215</v>
      </c>
    </row>
    <row r="10" spans="1:11" x14ac:dyDescent="0.25">
      <c r="A10" s="15"/>
      <c r="B10" s="44">
        <v>4</v>
      </c>
      <c r="C10" s="17" t="s">
        <v>243</v>
      </c>
      <c r="D10" s="18">
        <v>20.736268999999993</v>
      </c>
      <c r="E10" s="19">
        <v>30.505099999999981</v>
      </c>
      <c r="F10" s="19">
        <v>7.3333065913320752</v>
      </c>
      <c r="G10" s="20">
        <f t="shared" si="0"/>
        <v>0.24039608430498768</v>
      </c>
      <c r="I10" t="s">
        <v>259</v>
      </c>
      <c r="J10" s="6">
        <v>52.352288504147509</v>
      </c>
      <c r="K10" s="65">
        <v>0.44337401757162637</v>
      </c>
    </row>
    <row r="11" spans="1:11" x14ac:dyDescent="0.25">
      <c r="A11" s="15"/>
      <c r="B11" s="44">
        <v>5</v>
      </c>
      <c r="C11" s="17" t="s">
        <v>244</v>
      </c>
      <c r="D11" s="18">
        <v>15.713153000000007</v>
      </c>
      <c r="E11" s="19">
        <v>91.992936999999984</v>
      </c>
      <c r="F11" s="19">
        <v>44.374757100462375</v>
      </c>
      <c r="G11" s="20">
        <f t="shared" si="0"/>
        <v>0.48237134879672755</v>
      </c>
      <c r="I11" t="s">
        <v>264</v>
      </c>
      <c r="J11" s="6">
        <v>8.6282210823239893</v>
      </c>
      <c r="K11" s="65">
        <v>0.41980941113478421</v>
      </c>
    </row>
    <row r="12" spans="1:11" x14ac:dyDescent="0.25">
      <c r="A12" s="15"/>
      <c r="B12" s="44">
        <v>6</v>
      </c>
      <c r="C12" s="17" t="s">
        <v>245</v>
      </c>
      <c r="D12" s="18">
        <v>9.3924469999999971</v>
      </c>
      <c r="E12" s="19">
        <v>65.004756999999984</v>
      </c>
      <c r="F12" s="19">
        <v>19.31313773952121</v>
      </c>
      <c r="G12" s="20">
        <f t="shared" si="0"/>
        <v>0.29710345259072679</v>
      </c>
      <c r="I12" t="s">
        <v>258</v>
      </c>
      <c r="J12" s="6">
        <v>8.7524004579740904</v>
      </c>
      <c r="K12" s="65">
        <v>0.40687458553054728</v>
      </c>
    </row>
    <row r="13" spans="1:11" x14ac:dyDescent="0.25">
      <c r="A13" s="15"/>
      <c r="B13" s="44">
        <v>7</v>
      </c>
      <c r="C13" s="17" t="s">
        <v>246</v>
      </c>
      <c r="D13" s="18">
        <v>6.7924289999999967</v>
      </c>
      <c r="E13" s="19">
        <v>140.18221199999999</v>
      </c>
      <c r="F13" s="19">
        <v>3.6599265399381693</v>
      </c>
      <c r="G13" s="20">
        <f t="shared" si="0"/>
        <v>2.6108352034979798E-2</v>
      </c>
      <c r="I13" t="s">
        <v>249</v>
      </c>
      <c r="J13" s="6">
        <v>15.543492748769495</v>
      </c>
      <c r="K13" s="65">
        <v>0.38869130336016849</v>
      </c>
    </row>
    <row r="14" spans="1:11" x14ac:dyDescent="0.25">
      <c r="A14" s="15"/>
      <c r="B14" s="44">
        <v>8</v>
      </c>
      <c r="C14" s="17" t="s">
        <v>247</v>
      </c>
      <c r="D14" s="18">
        <v>82.225254999999962</v>
      </c>
      <c r="E14" s="19">
        <v>101.91528099999996</v>
      </c>
      <c r="F14" s="19">
        <v>33.050106295893784</v>
      </c>
      <c r="G14" s="20">
        <f t="shared" si="0"/>
        <v>0.32428999823778926</v>
      </c>
      <c r="I14" t="s">
        <v>242</v>
      </c>
      <c r="J14" s="6">
        <v>38.160579093135311</v>
      </c>
      <c r="K14" s="65">
        <v>0.37478751405638377</v>
      </c>
    </row>
    <row r="15" spans="1:11" x14ac:dyDescent="0.25">
      <c r="A15" s="15"/>
      <c r="B15" s="44">
        <v>9</v>
      </c>
      <c r="C15" s="17" t="s">
        <v>248</v>
      </c>
      <c r="D15" s="18">
        <v>11.655213999999999</v>
      </c>
      <c r="E15" s="19">
        <v>22.75776900000001</v>
      </c>
      <c r="F15" s="19">
        <v>7.818056192795666</v>
      </c>
      <c r="G15" s="20">
        <f t="shared" si="0"/>
        <v>0.34353350685630313</v>
      </c>
      <c r="I15" t="s">
        <v>261</v>
      </c>
      <c r="J15" s="6">
        <v>15.779898678138125</v>
      </c>
      <c r="K15" s="65">
        <v>0.3566413113287577</v>
      </c>
    </row>
    <row r="16" spans="1:11" x14ac:dyDescent="0.25">
      <c r="A16" s="15"/>
      <c r="B16" s="44">
        <v>10</v>
      </c>
      <c r="C16" s="17" t="s">
        <v>249</v>
      </c>
      <c r="D16" s="18">
        <v>16.471411000000007</v>
      </c>
      <c r="E16" s="19">
        <v>39.989299000000031</v>
      </c>
      <c r="F16" s="19">
        <v>15.543492748769495</v>
      </c>
      <c r="G16" s="20">
        <f t="shared" si="0"/>
        <v>0.38869130336016849</v>
      </c>
      <c r="I16" t="s">
        <v>248</v>
      </c>
      <c r="J16" s="6">
        <v>7.818056192795666</v>
      </c>
      <c r="K16" s="65">
        <v>0.34353350685630313</v>
      </c>
    </row>
    <row r="17" spans="1:11" x14ac:dyDescent="0.25">
      <c r="A17" s="15"/>
      <c r="B17" s="44">
        <v>11</v>
      </c>
      <c r="C17" s="17" t="s">
        <v>250</v>
      </c>
      <c r="D17" s="18">
        <v>43.605983000000002</v>
      </c>
      <c r="E17" s="19">
        <v>35.675183999999994</v>
      </c>
      <c r="F17" s="19">
        <v>5.63897208567505</v>
      </c>
      <c r="G17" s="20">
        <f t="shared" si="0"/>
        <v>0.15806427475398727</v>
      </c>
      <c r="I17" t="s">
        <v>247</v>
      </c>
      <c r="J17" s="6">
        <v>33.050106295893784</v>
      </c>
      <c r="K17" s="65">
        <v>0.32428999823778926</v>
      </c>
    </row>
    <row r="18" spans="1:11" x14ac:dyDescent="0.25">
      <c r="A18" s="15"/>
      <c r="B18" s="44">
        <v>12</v>
      </c>
      <c r="C18" s="17" t="s">
        <v>251</v>
      </c>
      <c r="D18" s="18">
        <v>17.620994999999983</v>
      </c>
      <c r="E18" s="19">
        <v>45.38126900000001</v>
      </c>
      <c r="F18" s="19">
        <v>12.780430024195994</v>
      </c>
      <c r="G18" s="20">
        <f t="shared" si="0"/>
        <v>0.28162346064399368</v>
      </c>
      <c r="I18" t="s">
        <v>252</v>
      </c>
      <c r="J18" s="6">
        <v>23.330934692759001</v>
      </c>
      <c r="K18" s="65">
        <v>0.31261403915993896</v>
      </c>
    </row>
    <row r="19" spans="1:11" x14ac:dyDescent="0.25">
      <c r="A19" s="15"/>
      <c r="B19" s="44">
        <v>13</v>
      </c>
      <c r="C19" s="17" t="s">
        <v>252</v>
      </c>
      <c r="D19" s="18">
        <v>10.218497000000003</v>
      </c>
      <c r="E19" s="19">
        <v>74.631755999999967</v>
      </c>
      <c r="F19" s="19">
        <v>23.330934692759001</v>
      </c>
      <c r="G19" s="20">
        <f t="shared" si="0"/>
        <v>0.31261403915993896</v>
      </c>
      <c r="I19" t="s">
        <v>245</v>
      </c>
      <c r="J19" s="6">
        <v>19.31313773952121</v>
      </c>
      <c r="K19" s="65">
        <v>0.29710345259072679</v>
      </c>
    </row>
    <row r="20" spans="1:11" x14ac:dyDescent="0.25">
      <c r="A20" s="15"/>
      <c r="B20" s="44">
        <v>14</v>
      </c>
      <c r="C20" s="17" t="s">
        <v>253</v>
      </c>
      <c r="D20" s="18">
        <v>11.014578999999999</v>
      </c>
      <c r="E20" s="19">
        <v>36.125552999999996</v>
      </c>
      <c r="F20" s="19">
        <v>9.93275125119726</v>
      </c>
      <c r="G20" s="20">
        <f t="shared" si="0"/>
        <v>0.27495084300016837</v>
      </c>
      <c r="I20" t="s">
        <v>251</v>
      </c>
      <c r="J20" s="6">
        <v>12.780430024195994</v>
      </c>
      <c r="K20" s="65">
        <v>0.28162346064399368</v>
      </c>
    </row>
    <row r="21" spans="1:11" x14ac:dyDescent="0.25">
      <c r="A21" s="15"/>
      <c r="B21" s="44">
        <v>15</v>
      </c>
      <c r="C21" s="17" t="s">
        <v>254</v>
      </c>
      <c r="D21" s="18">
        <v>428.05177599999951</v>
      </c>
      <c r="E21" s="19">
        <v>719.10366199999783</v>
      </c>
      <c r="F21" s="19">
        <v>152.72884261449076</v>
      </c>
      <c r="G21" s="20">
        <f t="shared" si="0"/>
        <v>0.21238779703849042</v>
      </c>
      <c r="I21" t="s">
        <v>241</v>
      </c>
      <c r="J21" s="6">
        <v>8.5525635324329414</v>
      </c>
      <c r="K21" s="65">
        <v>0.27969517499182794</v>
      </c>
    </row>
    <row r="22" spans="1:11" x14ac:dyDescent="0.25">
      <c r="A22" s="15"/>
      <c r="B22" s="44">
        <v>16</v>
      </c>
      <c r="C22" s="17" t="s">
        <v>255</v>
      </c>
      <c r="D22" s="18">
        <v>11.265108999999997</v>
      </c>
      <c r="E22" s="19">
        <v>15.887757000000001</v>
      </c>
      <c r="F22" s="19">
        <v>7.3358582266228041</v>
      </c>
      <c r="G22" s="20">
        <f t="shared" si="0"/>
        <v>0.46173026353706215</v>
      </c>
      <c r="I22" t="s">
        <v>253</v>
      </c>
      <c r="J22" s="6">
        <v>9.93275125119726</v>
      </c>
      <c r="K22" s="65">
        <v>0.27495084300016837</v>
      </c>
    </row>
    <row r="23" spans="1:11" x14ac:dyDescent="0.25">
      <c r="A23" s="15"/>
      <c r="B23" s="44">
        <v>17</v>
      </c>
      <c r="C23" s="17" t="s">
        <v>256</v>
      </c>
      <c r="D23" s="18">
        <v>5.5926620000000007</v>
      </c>
      <c r="E23" s="19">
        <v>17.725177000000002</v>
      </c>
      <c r="F23" s="19">
        <v>1.876078955923731</v>
      </c>
      <c r="G23" s="20">
        <f t="shared" si="0"/>
        <v>0.10584260771690635</v>
      </c>
      <c r="I23" t="s">
        <v>260</v>
      </c>
      <c r="J23" s="6">
        <v>9.2415106084281433</v>
      </c>
      <c r="K23" s="65">
        <v>0.2662697228789303</v>
      </c>
    </row>
    <row r="24" spans="1:11" x14ac:dyDescent="0.25">
      <c r="A24" s="15"/>
      <c r="B24" s="44">
        <v>18</v>
      </c>
      <c r="C24" s="17" t="s">
        <v>257</v>
      </c>
      <c r="D24" s="18">
        <v>7.3882729999999981</v>
      </c>
      <c r="E24" s="19">
        <v>7.1564649999999999</v>
      </c>
      <c r="F24" s="19">
        <v>1.4498323358775451</v>
      </c>
      <c r="G24" s="20">
        <f t="shared" si="0"/>
        <v>0.20259057172466366</v>
      </c>
      <c r="I24" t="s">
        <v>262</v>
      </c>
      <c r="J24" s="6">
        <v>3.6344555325467809</v>
      </c>
      <c r="K24" s="65">
        <v>0.26045360347266988</v>
      </c>
    </row>
    <row r="25" spans="1:11" x14ac:dyDescent="0.25">
      <c r="A25" s="15"/>
      <c r="B25" s="44">
        <v>19</v>
      </c>
      <c r="C25" s="17" t="s">
        <v>258</v>
      </c>
      <c r="D25" s="18">
        <v>9.9877559999999992</v>
      </c>
      <c r="E25" s="19">
        <v>21.511298</v>
      </c>
      <c r="F25" s="19">
        <v>8.7524004579740904</v>
      </c>
      <c r="G25" s="20">
        <f t="shared" si="0"/>
        <v>0.40687458553054728</v>
      </c>
      <c r="I25" t="s">
        <v>240</v>
      </c>
      <c r="J25" s="6">
        <v>9.1579635691050498</v>
      </c>
      <c r="K25" s="65">
        <v>0.24706073493833475</v>
      </c>
    </row>
    <row r="26" spans="1:11" x14ac:dyDescent="0.25">
      <c r="A26" s="15"/>
      <c r="B26" s="44">
        <v>20</v>
      </c>
      <c r="C26" s="17" t="s">
        <v>259</v>
      </c>
      <c r="D26" s="18">
        <v>125.04360299999995</v>
      </c>
      <c r="E26" s="19">
        <v>118.077033</v>
      </c>
      <c r="F26" s="19">
        <v>52.352288504147509</v>
      </c>
      <c r="G26" s="20">
        <f t="shared" si="0"/>
        <v>0.44337401757162637</v>
      </c>
      <c r="I26" t="s">
        <v>243</v>
      </c>
      <c r="J26" s="6">
        <v>7.3333065913320752</v>
      </c>
      <c r="K26" s="65">
        <v>0.24039608430498768</v>
      </c>
    </row>
    <row r="27" spans="1:11" x14ac:dyDescent="0.25">
      <c r="A27" s="15"/>
      <c r="B27" s="44">
        <v>21</v>
      </c>
      <c r="C27" s="17" t="s">
        <v>260</v>
      </c>
      <c r="D27" s="18">
        <v>28.632507999999994</v>
      </c>
      <c r="E27" s="19">
        <v>34.707328000000018</v>
      </c>
      <c r="F27" s="19">
        <v>9.2415106084281433</v>
      </c>
      <c r="G27" s="20">
        <f t="shared" si="0"/>
        <v>0.2662697228789303</v>
      </c>
      <c r="I27" t="s">
        <v>254</v>
      </c>
      <c r="J27" s="6">
        <v>152.72884261449076</v>
      </c>
      <c r="K27" s="65">
        <v>0.21238779703849042</v>
      </c>
    </row>
    <row r="28" spans="1:11" x14ac:dyDescent="0.25">
      <c r="A28" s="15"/>
      <c r="B28" s="44">
        <v>22</v>
      </c>
      <c r="C28" s="17" t="s">
        <v>261</v>
      </c>
      <c r="D28" s="18">
        <v>12.423652999999995</v>
      </c>
      <c r="E28" s="19">
        <v>44.245851999999964</v>
      </c>
      <c r="F28" s="19">
        <v>15.779898678138125</v>
      </c>
      <c r="G28" s="20">
        <f t="shared" si="0"/>
        <v>0.3566413113287577</v>
      </c>
      <c r="I28" t="s">
        <v>257</v>
      </c>
      <c r="J28" s="6">
        <v>1.4498323358775451</v>
      </c>
      <c r="K28" s="65">
        <v>0.20259057172466366</v>
      </c>
    </row>
    <row r="29" spans="1:11" x14ac:dyDescent="0.25">
      <c r="A29" s="15"/>
      <c r="B29" s="44">
        <v>23</v>
      </c>
      <c r="C29" s="17" t="s">
        <v>262</v>
      </c>
      <c r="D29" s="18">
        <v>15.570163999999998</v>
      </c>
      <c r="E29" s="19">
        <v>13.954329999999999</v>
      </c>
      <c r="F29" s="19">
        <v>3.6344555325467809</v>
      </c>
      <c r="G29" s="20">
        <f t="shared" si="0"/>
        <v>0.26045360347266988</v>
      </c>
      <c r="I29" t="s">
        <v>250</v>
      </c>
      <c r="J29" s="6">
        <v>5.63897208567505</v>
      </c>
      <c r="K29" s="65">
        <v>0.15806427475398727</v>
      </c>
    </row>
    <row r="30" spans="1:11" x14ac:dyDescent="0.25">
      <c r="A30" s="15"/>
      <c r="B30" s="44">
        <v>24</v>
      </c>
      <c r="C30" s="17" t="s">
        <v>263</v>
      </c>
      <c r="D30" s="18">
        <v>40.072578000000021</v>
      </c>
      <c r="E30" s="19">
        <v>44.315620000000017</v>
      </c>
      <c r="F30" s="19">
        <v>22.478470831629238</v>
      </c>
      <c r="G30" s="20">
        <f t="shared" si="0"/>
        <v>0.50723584216195616</v>
      </c>
      <c r="I30" t="s">
        <v>256</v>
      </c>
      <c r="J30" s="6">
        <v>1.876078955923731</v>
      </c>
      <c r="K30" s="65">
        <v>0.10584260771690635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13.334429999999998</v>
      </c>
      <c r="E31" s="25">
        <v>20.552709999999998</v>
      </c>
      <c r="F31" s="25">
        <v>8.6282210823239893</v>
      </c>
      <c r="G31" s="26">
        <f t="shared" si="0"/>
        <v>0.41980941113478421</v>
      </c>
      <c r="I31" t="s">
        <v>246</v>
      </c>
      <c r="J31" s="6">
        <v>3.6599265399381693</v>
      </c>
      <c r="K31" s="65">
        <v>2.6108352034979798E-2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6"/>
  <dimension ref="A1:G55"/>
  <sheetViews>
    <sheetView workbookViewId="0">
      <selection activeCell="A2" sqref="A2:G54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68</v>
      </c>
      <c r="B1" s="46" t="s">
        <v>228</v>
      </c>
      <c r="C1" s="40" t="s">
        <v>38</v>
      </c>
      <c r="D1" s="40"/>
      <c r="E1" s="40"/>
      <c r="F1" s="40"/>
      <c r="G1" s="40"/>
    </row>
    <row r="2" spans="1:7" ht="15.75" thickBot="1" x14ac:dyDescent="0.3">
      <c r="A2" s="2" t="s">
        <v>1439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1028.4349519999996</v>
      </c>
      <c r="E6" s="13">
        <v>1910.8634069999978</v>
      </c>
      <c r="F6" s="13">
        <v>522.90483528531604</v>
      </c>
      <c r="G6" s="14">
        <v>0.27364846350072819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501.13184999999999</v>
      </c>
      <c r="E7" s="31">
        <f ca="1">SUM(E8:OFFSET(E6,MATCH("GOBIERNOS REGIONALES",$A$8:$A$50,0),0))</f>
        <v>996.16470099999992</v>
      </c>
      <c r="F7" s="31">
        <f ca="1">SUM(F8:OFFSET(F6,MATCH("GOBIERNOS REGIONALES",$A$8:$A$50,0),0))</f>
        <v>183.85428250692939</v>
      </c>
      <c r="G7" s="32">
        <f ca="1">IFERROR(F7/E7,0)</f>
        <v>0.18456213347287578</v>
      </c>
    </row>
    <row r="8" spans="1:7" x14ac:dyDescent="0.25">
      <c r="A8" s="15"/>
      <c r="B8" s="16">
        <v>5</v>
      </c>
      <c r="C8" s="17" t="s">
        <v>99</v>
      </c>
      <c r="D8" s="18">
        <v>1.9000030000000001</v>
      </c>
      <c r="E8" s="19">
        <v>1.9000029999999999</v>
      </c>
      <c r="F8" s="19">
        <v>0.34439040254801512</v>
      </c>
      <c r="G8" s="20">
        <f t="shared" ref="G8:G54" si="0">IFERROR(F8/E8,0)</f>
        <v>0.18125782040765995</v>
      </c>
    </row>
    <row r="9" spans="1:7" x14ac:dyDescent="0.25">
      <c r="A9" s="15"/>
      <c r="B9" s="16">
        <v>6</v>
      </c>
      <c r="C9" s="17" t="s">
        <v>101</v>
      </c>
      <c r="D9" s="18">
        <v>57.160965000000026</v>
      </c>
      <c r="E9" s="19">
        <v>79.045755</v>
      </c>
      <c r="F9" s="19">
        <v>15.566562517375814</v>
      </c>
      <c r="G9" s="20">
        <f t="shared" si="0"/>
        <v>0.19693103718695348</v>
      </c>
    </row>
    <row r="10" spans="1:7" x14ac:dyDescent="0.25">
      <c r="A10" s="15"/>
      <c r="B10" s="16">
        <v>7</v>
      </c>
      <c r="C10" s="17" t="s">
        <v>102</v>
      </c>
      <c r="D10" s="18">
        <v>8.3995110000000004</v>
      </c>
      <c r="E10" s="19">
        <v>8.3995110000000004</v>
      </c>
      <c r="F10" s="19">
        <v>0.55732820933917537</v>
      </c>
      <c r="G10" s="20">
        <f t="shared" si="0"/>
        <v>6.6352459010908527E-2</v>
      </c>
    </row>
    <row r="11" spans="1:7" x14ac:dyDescent="0.25">
      <c r="A11" s="15"/>
      <c r="B11" s="16">
        <v>10</v>
      </c>
      <c r="C11" s="17" t="s">
        <v>105</v>
      </c>
      <c r="D11" s="18">
        <v>98.997152999999983</v>
      </c>
      <c r="E11" s="19">
        <v>330.94935399999997</v>
      </c>
      <c r="F11" s="19">
        <v>53.898269902536413</v>
      </c>
      <c r="G11" s="20">
        <f t="shared" si="0"/>
        <v>0.16285957126399594</v>
      </c>
    </row>
    <row r="12" spans="1:7" x14ac:dyDescent="0.25">
      <c r="A12" s="15"/>
      <c r="B12" s="16">
        <v>11</v>
      </c>
      <c r="C12" s="17" t="s">
        <v>106</v>
      </c>
      <c r="D12" s="18">
        <v>80.301369999999991</v>
      </c>
      <c r="E12" s="19">
        <v>159.72859199999999</v>
      </c>
      <c r="F12" s="19">
        <v>21.836416407315937</v>
      </c>
      <c r="G12" s="20">
        <f t="shared" si="0"/>
        <v>0.13670950287545225</v>
      </c>
    </row>
    <row r="13" spans="1:7" x14ac:dyDescent="0.25">
      <c r="A13" s="15"/>
      <c r="B13" s="16">
        <v>13</v>
      </c>
      <c r="C13" s="17" t="s">
        <v>109</v>
      </c>
      <c r="D13" s="18">
        <v>89.422465000000017</v>
      </c>
      <c r="E13" s="19">
        <v>106.948393</v>
      </c>
      <c r="F13" s="19">
        <v>52.602528608415014</v>
      </c>
      <c r="G13" s="20">
        <f t="shared" si="0"/>
        <v>0.49184964011955762</v>
      </c>
    </row>
    <row r="14" spans="1:7" ht="38.25" x14ac:dyDescent="0.25">
      <c r="A14" s="15"/>
      <c r="B14" s="16">
        <v>25</v>
      </c>
      <c r="C14" s="17" t="s">
        <v>113</v>
      </c>
      <c r="D14" s="18">
        <v>7.6720309999999996</v>
      </c>
      <c r="E14" s="19">
        <v>7.6754140000000008</v>
      </c>
      <c r="F14" s="19">
        <v>2.5178211895254208</v>
      </c>
      <c r="G14" s="20">
        <f t="shared" si="0"/>
        <v>0.32803718333961146</v>
      </c>
    </row>
    <row r="15" spans="1:7" x14ac:dyDescent="0.25">
      <c r="A15" s="15"/>
      <c r="B15" s="16">
        <v>26</v>
      </c>
      <c r="C15" s="17" t="s">
        <v>114</v>
      </c>
      <c r="D15" s="18">
        <v>6.7139279999999992</v>
      </c>
      <c r="E15" s="19">
        <v>137.82719600000001</v>
      </c>
      <c r="F15" s="19">
        <v>1.7223609099746682</v>
      </c>
      <c r="G15" s="20">
        <f t="shared" si="0"/>
        <v>1.2496524343241141E-2</v>
      </c>
    </row>
    <row r="16" spans="1:7" ht="25.5" x14ac:dyDescent="0.25">
      <c r="A16" s="15"/>
      <c r="B16" s="16">
        <v>37</v>
      </c>
      <c r="C16" s="17" t="s">
        <v>119</v>
      </c>
      <c r="D16" s="18">
        <v>33.397467999999989</v>
      </c>
      <c r="E16" s="19">
        <v>43.241365999999999</v>
      </c>
      <c r="F16" s="19">
        <v>10.468423218859243</v>
      </c>
      <c r="G16" s="20">
        <f t="shared" si="0"/>
        <v>0.2420927964870315</v>
      </c>
    </row>
    <row r="17" spans="1:7" ht="25.5" x14ac:dyDescent="0.25">
      <c r="A17" s="15"/>
      <c r="B17" s="16">
        <v>39</v>
      </c>
      <c r="C17" s="17" t="s">
        <v>121</v>
      </c>
      <c r="D17" s="18">
        <v>11.05</v>
      </c>
      <c r="E17" s="19">
        <v>11.05</v>
      </c>
      <c r="F17" s="19">
        <v>7.8355720033869147E-2</v>
      </c>
      <c r="G17" s="20">
        <f t="shared" si="0"/>
        <v>7.091015387680465E-3</v>
      </c>
    </row>
    <row r="18" spans="1:7" x14ac:dyDescent="0.25">
      <c r="A18" s="15"/>
      <c r="B18" s="16">
        <v>112</v>
      </c>
      <c r="C18" s="17" t="s">
        <v>134</v>
      </c>
      <c r="D18" s="18">
        <v>12.963149000000001</v>
      </c>
      <c r="E18" s="19">
        <v>12.963302000000002</v>
      </c>
      <c r="F18" s="19">
        <v>6.1400825448617979</v>
      </c>
      <c r="G18" s="20">
        <f t="shared" si="0"/>
        <v>0.47365112259683506</v>
      </c>
    </row>
    <row r="19" spans="1:7" x14ac:dyDescent="0.25">
      <c r="A19" s="15"/>
      <c r="B19" s="16">
        <v>131</v>
      </c>
      <c r="C19" s="17" t="s">
        <v>138</v>
      </c>
      <c r="D19" s="18">
        <v>0.15000000000000002</v>
      </c>
      <c r="E19" s="19">
        <v>0.15</v>
      </c>
      <c r="F19" s="19">
        <v>1.0066270479001105E-2</v>
      </c>
      <c r="G19" s="20">
        <f t="shared" si="0"/>
        <v>6.7108469860007375E-2</v>
      </c>
    </row>
    <row r="20" spans="1:7" ht="25.5" x14ac:dyDescent="0.25">
      <c r="A20" s="15"/>
      <c r="B20" s="16">
        <v>136</v>
      </c>
      <c r="C20" s="17" t="s">
        <v>140</v>
      </c>
      <c r="D20" s="18">
        <v>11.36</v>
      </c>
      <c r="E20" s="19">
        <v>11.360000000000001</v>
      </c>
      <c r="F20" s="19">
        <v>1.0201581051078392</v>
      </c>
      <c r="G20" s="20">
        <f t="shared" si="0"/>
        <v>8.9802650097521045E-2</v>
      </c>
    </row>
    <row r="21" spans="1:7" ht="25.5" x14ac:dyDescent="0.25">
      <c r="A21" s="15"/>
      <c r="B21" s="16">
        <v>137</v>
      </c>
      <c r="C21" s="17" t="s">
        <v>141</v>
      </c>
      <c r="D21" s="18">
        <v>52.362756999999974</v>
      </c>
      <c r="E21" s="19">
        <v>54.344124000000008</v>
      </c>
      <c r="F21" s="19">
        <v>9.8074906130284489</v>
      </c>
      <c r="G21" s="20">
        <f t="shared" si="0"/>
        <v>0.18047012061558756</v>
      </c>
    </row>
    <row r="22" spans="1:7" x14ac:dyDescent="0.25">
      <c r="A22" s="15"/>
      <c r="B22" s="16">
        <v>164</v>
      </c>
      <c r="C22" s="17" t="s">
        <v>144</v>
      </c>
      <c r="D22" s="18">
        <v>2.2400000000000002</v>
      </c>
      <c r="E22" s="19">
        <v>2.4851999999999999</v>
      </c>
      <c r="F22" s="19">
        <v>0.20633917802842916</v>
      </c>
      <c r="G22" s="20">
        <f t="shared" si="0"/>
        <v>8.3027192189131321E-2</v>
      </c>
    </row>
    <row r="23" spans="1:7" ht="25.5" x14ac:dyDescent="0.25">
      <c r="A23" s="15"/>
      <c r="B23" s="16">
        <v>221</v>
      </c>
      <c r="C23" s="17" t="s">
        <v>150</v>
      </c>
      <c r="D23" s="18">
        <v>3.7157239999999998</v>
      </c>
      <c r="E23" s="19">
        <v>3.7584479999999987</v>
      </c>
      <c r="F23" s="19">
        <v>1.264108396921074</v>
      </c>
      <c r="G23" s="20">
        <f t="shared" si="0"/>
        <v>0.33633787055749459</v>
      </c>
    </row>
    <row r="24" spans="1:7" x14ac:dyDescent="0.25">
      <c r="A24" s="15"/>
      <c r="B24" s="16">
        <v>240</v>
      </c>
      <c r="C24" s="17" t="s">
        <v>151</v>
      </c>
      <c r="D24" s="18">
        <v>1.746893</v>
      </c>
      <c r="E24" s="19">
        <v>2.3386249999999995</v>
      </c>
      <c r="F24" s="19">
        <v>0.52504532609600574</v>
      </c>
      <c r="G24" s="20">
        <f t="shared" si="0"/>
        <v>0.22451026825421169</v>
      </c>
    </row>
    <row r="25" spans="1:7" ht="25.5" x14ac:dyDescent="0.25">
      <c r="A25" s="15"/>
      <c r="B25" s="16">
        <v>331</v>
      </c>
      <c r="C25" s="17" t="s">
        <v>154</v>
      </c>
      <c r="D25" s="18">
        <v>19.676249000000002</v>
      </c>
      <c r="E25" s="19">
        <v>19.853774000000001</v>
      </c>
      <c r="F25" s="19">
        <v>4.5392612298769563</v>
      </c>
      <c r="G25" s="20">
        <f t="shared" si="0"/>
        <v>0.2286346782166935</v>
      </c>
    </row>
    <row r="26" spans="1:7" x14ac:dyDescent="0.25">
      <c r="A26" s="15"/>
      <c r="B26" s="16">
        <v>514</v>
      </c>
      <c r="C26" s="17" t="s">
        <v>160</v>
      </c>
      <c r="D26" s="18">
        <v>1.9021839999999999</v>
      </c>
      <c r="E26" s="19">
        <v>2.1456439999999994</v>
      </c>
      <c r="F26" s="19">
        <v>0.74927375660627149</v>
      </c>
      <c r="G26" s="20">
        <f t="shared" si="0"/>
        <v>0.34920693116205281</v>
      </c>
    </row>
    <row r="27" spans="1:7" x14ac:dyDescent="0.25">
      <c r="A27" s="27" t="s">
        <v>200</v>
      </c>
      <c r="B27" s="28"/>
      <c r="C27" s="29"/>
      <c r="D27" s="30" t="e">
        <f ca="1">SUM(D28:OFFSET(D26,(MATCH("GOBIERNOS LOCALES",$A$8:$A$50,0)-MATCH("GOBIERNOS REGIONALES",$A$8:$A$50,0)),0))</f>
        <v>#N/A</v>
      </c>
      <c r="E27" s="31" t="e">
        <f ca="1">SUM(E28:OFFSET(E26,(MATCH("GOBIERNOS LOCALES",$A$8:$A$50,0)-MATCH("GOBIERNOS REGIONALES",$A$8:$A$50,0)),0))</f>
        <v>#N/A</v>
      </c>
      <c r="F27" s="31" t="e">
        <f ca="1">SUM(F28:OFFSET(F26,(MATCH("GOBIERNOS LOCALES",$A$8:$A$50,0)-MATCH("GOBIERNOS REGIONALES",$A$8:$A$50,0)),0))</f>
        <v>#N/A</v>
      </c>
      <c r="G27" s="32">
        <f t="shared" ca="1" si="0"/>
        <v>0</v>
      </c>
    </row>
    <row r="28" spans="1:7" x14ac:dyDescent="0.25">
      <c r="A28" s="15"/>
      <c r="B28" s="16">
        <v>440</v>
      </c>
      <c r="C28" s="17" t="s">
        <v>201</v>
      </c>
      <c r="D28" s="18">
        <v>4.2437960000000006</v>
      </c>
      <c r="E28" s="19">
        <v>8.9184839999999994</v>
      </c>
      <c r="F28" s="19">
        <v>1.2027942019376496</v>
      </c>
      <c r="G28" s="20">
        <f t="shared" si="0"/>
        <v>0.1348653203770562</v>
      </c>
    </row>
    <row r="29" spans="1:7" x14ac:dyDescent="0.25">
      <c r="A29" s="15"/>
      <c r="B29" s="16">
        <v>441</v>
      </c>
      <c r="C29" s="17" t="s">
        <v>202</v>
      </c>
      <c r="D29" s="18">
        <v>5.4473219999999989</v>
      </c>
      <c r="E29" s="19">
        <v>5.4019809999999975</v>
      </c>
      <c r="F29" s="19">
        <v>1.2249030801849585</v>
      </c>
      <c r="G29" s="20">
        <f t="shared" si="0"/>
        <v>0.22675071981648198</v>
      </c>
    </row>
    <row r="30" spans="1:7" x14ac:dyDescent="0.25">
      <c r="A30" s="15"/>
      <c r="B30" s="16">
        <v>442</v>
      </c>
      <c r="C30" s="17" t="s">
        <v>203</v>
      </c>
      <c r="D30" s="18">
        <v>60.106790999999973</v>
      </c>
      <c r="E30" s="19">
        <v>64.992116999999993</v>
      </c>
      <c r="F30" s="19">
        <v>26.690628329719402</v>
      </c>
      <c r="G30" s="20">
        <f t="shared" si="0"/>
        <v>0.41067485660944703</v>
      </c>
    </row>
    <row r="31" spans="1:7" x14ac:dyDescent="0.25">
      <c r="A31" s="15"/>
      <c r="B31" s="16">
        <v>443</v>
      </c>
      <c r="C31" s="17" t="s">
        <v>204</v>
      </c>
      <c r="D31" s="18">
        <v>7.1875289999999996</v>
      </c>
      <c r="E31" s="19">
        <v>6.5392199999999985</v>
      </c>
      <c r="F31" s="19">
        <v>1.8248675094600912</v>
      </c>
      <c r="G31" s="20">
        <f t="shared" si="0"/>
        <v>0.27906501225835678</v>
      </c>
    </row>
    <row r="32" spans="1:7" x14ac:dyDescent="0.25">
      <c r="A32" s="15"/>
      <c r="B32" s="16">
        <v>444</v>
      </c>
      <c r="C32" s="17" t="s">
        <v>205</v>
      </c>
      <c r="D32" s="18">
        <v>5.9531910000000003</v>
      </c>
      <c r="E32" s="19">
        <v>36.223756000000002</v>
      </c>
      <c r="F32" s="19">
        <v>27.201468489234685</v>
      </c>
      <c r="G32" s="20">
        <f t="shared" si="0"/>
        <v>0.75092898950718101</v>
      </c>
    </row>
    <row r="33" spans="1:7" x14ac:dyDescent="0.25">
      <c r="A33" s="15"/>
      <c r="B33" s="16">
        <v>445</v>
      </c>
      <c r="C33" s="17" t="s">
        <v>206</v>
      </c>
      <c r="D33" s="18">
        <v>5.1039589999999997</v>
      </c>
      <c r="E33" s="19">
        <v>5.3409009999999997</v>
      </c>
      <c r="F33" s="19">
        <v>2.2865972250126561</v>
      </c>
      <c r="G33" s="20">
        <f t="shared" si="0"/>
        <v>0.42812949070066197</v>
      </c>
    </row>
    <row r="34" spans="1:7" x14ac:dyDescent="0.25">
      <c r="A34" s="15"/>
      <c r="B34" s="16">
        <v>446</v>
      </c>
      <c r="C34" s="17" t="s">
        <v>207</v>
      </c>
      <c r="D34" s="18">
        <v>22.646001000000002</v>
      </c>
      <c r="E34" s="19">
        <v>59.938518999999978</v>
      </c>
      <c r="F34" s="19">
        <v>19.558873760530332</v>
      </c>
      <c r="G34" s="20">
        <f t="shared" si="0"/>
        <v>0.32631559949838501</v>
      </c>
    </row>
    <row r="35" spans="1:7" x14ac:dyDescent="0.25">
      <c r="A35" s="15"/>
      <c r="B35" s="16">
        <v>447</v>
      </c>
      <c r="C35" s="17" t="s">
        <v>208</v>
      </c>
      <c r="D35" s="18">
        <v>4.692111999999999</v>
      </c>
      <c r="E35" s="19">
        <v>6.6108850000000041</v>
      </c>
      <c r="F35" s="19">
        <v>2.1384591564201401</v>
      </c>
      <c r="G35" s="20">
        <f t="shared" si="0"/>
        <v>0.32347547361966494</v>
      </c>
    </row>
    <row r="36" spans="1:7" x14ac:dyDescent="0.25">
      <c r="A36" s="15"/>
      <c r="B36" s="16">
        <v>448</v>
      </c>
      <c r="C36" s="17" t="s">
        <v>209</v>
      </c>
      <c r="D36" s="18">
        <v>9.9998589999999972</v>
      </c>
      <c r="E36" s="19">
        <v>7.7396970000000005</v>
      </c>
      <c r="F36" s="19">
        <v>2.9422284651191148</v>
      </c>
      <c r="G36" s="20">
        <f t="shared" si="0"/>
        <v>0.38014775838370862</v>
      </c>
    </row>
    <row r="37" spans="1:7" x14ac:dyDescent="0.25">
      <c r="A37" s="15"/>
      <c r="B37" s="16">
        <v>449</v>
      </c>
      <c r="C37" s="17" t="s">
        <v>210</v>
      </c>
      <c r="D37" s="18">
        <v>21.614312999999992</v>
      </c>
      <c r="E37" s="19">
        <v>22.967178999999998</v>
      </c>
      <c r="F37" s="19">
        <v>4.5791452860066784</v>
      </c>
      <c r="G37" s="20">
        <f t="shared" si="0"/>
        <v>0.19937778540441031</v>
      </c>
    </row>
    <row r="38" spans="1:7" x14ac:dyDescent="0.25">
      <c r="A38" s="15"/>
      <c r="B38" s="16">
        <v>450</v>
      </c>
      <c r="C38" s="17" t="s">
        <v>211</v>
      </c>
      <c r="D38" s="18">
        <v>7.5783820000000013</v>
      </c>
      <c r="E38" s="19">
        <v>13.877101999999999</v>
      </c>
      <c r="F38" s="19">
        <v>2.4167249421007</v>
      </c>
      <c r="G38" s="20">
        <f t="shared" si="0"/>
        <v>0.17415199096329337</v>
      </c>
    </row>
    <row r="39" spans="1:7" x14ac:dyDescent="0.25">
      <c r="A39" s="15"/>
      <c r="B39" s="16">
        <v>451</v>
      </c>
      <c r="C39" s="17" t="s">
        <v>212</v>
      </c>
      <c r="D39" s="18">
        <v>4.9217690000000003</v>
      </c>
      <c r="E39" s="19">
        <v>23.045900000000003</v>
      </c>
      <c r="F39" s="19">
        <v>6.9072567132952827</v>
      </c>
      <c r="G39" s="20">
        <f t="shared" si="0"/>
        <v>0.2997173776374662</v>
      </c>
    </row>
    <row r="40" spans="1:7" x14ac:dyDescent="0.25">
      <c r="A40" s="15"/>
      <c r="B40" s="16">
        <v>452</v>
      </c>
      <c r="C40" s="17" t="s">
        <v>213</v>
      </c>
      <c r="D40" s="18">
        <v>5.432131</v>
      </c>
      <c r="E40" s="19">
        <v>25.569217000000005</v>
      </c>
      <c r="F40" s="19">
        <v>3.6934017843059337</v>
      </c>
      <c r="G40" s="20">
        <f t="shared" si="0"/>
        <v>0.14444719931415706</v>
      </c>
    </row>
    <row r="41" spans="1:7" x14ac:dyDescent="0.25">
      <c r="A41" s="15"/>
      <c r="B41" s="16">
        <v>453</v>
      </c>
      <c r="C41" s="17" t="s">
        <v>214</v>
      </c>
      <c r="D41" s="18">
        <v>5.811769</v>
      </c>
      <c r="E41" s="19">
        <v>6.8355139999999999</v>
      </c>
      <c r="F41" s="19">
        <v>1.8350972183070553</v>
      </c>
      <c r="G41" s="20">
        <f t="shared" si="0"/>
        <v>0.26846513931608584</v>
      </c>
    </row>
    <row r="42" spans="1:7" x14ac:dyDescent="0.25">
      <c r="A42" s="15"/>
      <c r="B42" s="16">
        <v>454</v>
      </c>
      <c r="C42" s="17" t="s">
        <v>215</v>
      </c>
      <c r="D42" s="18">
        <v>3.6214400000000007</v>
      </c>
      <c r="E42" s="19">
        <v>13.681902999999998</v>
      </c>
      <c r="F42" s="19">
        <v>1.4261529908544617</v>
      </c>
      <c r="G42" s="20">
        <f t="shared" si="0"/>
        <v>0.10423644948034362</v>
      </c>
    </row>
    <row r="43" spans="1:7" x14ac:dyDescent="0.25">
      <c r="A43" s="15"/>
      <c r="B43" s="16">
        <v>455</v>
      </c>
      <c r="C43" s="17" t="s">
        <v>216</v>
      </c>
      <c r="D43" s="18">
        <v>2.4547629999999998</v>
      </c>
      <c r="E43" s="19">
        <v>2.4547629999999994</v>
      </c>
      <c r="F43" s="19">
        <v>0.57670061598764732</v>
      </c>
      <c r="G43" s="20">
        <f t="shared" si="0"/>
        <v>0.2349312809373644</v>
      </c>
    </row>
    <row r="44" spans="1:7" x14ac:dyDescent="0.25">
      <c r="A44" s="15"/>
      <c r="B44" s="16">
        <v>456</v>
      </c>
      <c r="C44" s="17" t="s">
        <v>217</v>
      </c>
      <c r="D44" s="18">
        <v>6.5177800000000001</v>
      </c>
      <c r="E44" s="19">
        <v>5.2198969999999987</v>
      </c>
      <c r="F44" s="19">
        <v>1.3865369061277306</v>
      </c>
      <c r="G44" s="20">
        <f t="shared" si="0"/>
        <v>0.26562533822558776</v>
      </c>
    </row>
    <row r="45" spans="1:7" x14ac:dyDescent="0.25">
      <c r="A45" s="15"/>
      <c r="B45" s="16">
        <v>457</v>
      </c>
      <c r="C45" s="17" t="s">
        <v>218</v>
      </c>
      <c r="D45" s="18">
        <v>34.519110000000005</v>
      </c>
      <c r="E45" s="19">
        <v>15.657767</v>
      </c>
      <c r="F45" s="19">
        <v>9.168123272498633</v>
      </c>
      <c r="G45" s="20">
        <f t="shared" si="0"/>
        <v>0.5855319773565818</v>
      </c>
    </row>
    <row r="46" spans="1:7" x14ac:dyDescent="0.25">
      <c r="A46" s="15"/>
      <c r="B46" s="16">
        <v>458</v>
      </c>
      <c r="C46" s="17" t="s">
        <v>219</v>
      </c>
      <c r="D46" s="18">
        <v>20.044845999999993</v>
      </c>
      <c r="E46" s="19">
        <v>15.381288000000007</v>
      </c>
      <c r="F46" s="19">
        <v>1.9436591468838742</v>
      </c>
      <c r="G46" s="20">
        <f t="shared" si="0"/>
        <v>0.12636517480745912</v>
      </c>
    </row>
    <row r="47" spans="1:7" x14ac:dyDescent="0.25">
      <c r="A47" s="15"/>
      <c r="B47" s="16">
        <v>459</v>
      </c>
      <c r="C47" s="17" t="s">
        <v>220</v>
      </c>
      <c r="D47" s="18">
        <v>8.6492160000000009</v>
      </c>
      <c r="E47" s="19">
        <v>6.6980120000000021</v>
      </c>
      <c r="F47" s="19">
        <v>2.4194087590185518</v>
      </c>
      <c r="G47" s="20">
        <f t="shared" si="0"/>
        <v>0.36121296274455034</v>
      </c>
    </row>
    <row r="48" spans="1:7" x14ac:dyDescent="0.25">
      <c r="A48" s="15"/>
      <c r="B48" s="16">
        <v>460</v>
      </c>
      <c r="C48" s="17" t="s">
        <v>221</v>
      </c>
      <c r="D48" s="18">
        <v>8.3419880000000006</v>
      </c>
      <c r="E48" s="19">
        <v>4.642428999999999</v>
      </c>
      <c r="F48" s="19">
        <v>0.91104154444110463</v>
      </c>
      <c r="G48" s="20">
        <f t="shared" si="0"/>
        <v>0.19624242921994173</v>
      </c>
    </row>
    <row r="49" spans="1:7" x14ac:dyDescent="0.25">
      <c r="A49" s="15"/>
      <c r="B49" s="16">
        <v>461</v>
      </c>
      <c r="C49" s="17" t="s">
        <v>222</v>
      </c>
      <c r="D49" s="18">
        <v>33.525500000000008</v>
      </c>
      <c r="E49" s="19">
        <v>11.844098999999996</v>
      </c>
      <c r="F49" s="19">
        <v>1.8138144149270374</v>
      </c>
      <c r="G49" s="20">
        <f t="shared" si="0"/>
        <v>0.15314076781416958</v>
      </c>
    </row>
    <row r="50" spans="1:7" x14ac:dyDescent="0.25">
      <c r="A50" s="15"/>
      <c r="B50" s="16">
        <v>462</v>
      </c>
      <c r="C50" s="17" t="s">
        <v>223</v>
      </c>
      <c r="D50" s="18">
        <v>6.4064650000000016</v>
      </c>
      <c r="E50" s="19">
        <v>8.6017289999999988</v>
      </c>
      <c r="F50" s="19">
        <v>6.2885026574112999</v>
      </c>
      <c r="G50" s="20">
        <f t="shared" si="0"/>
        <v>0.73107425930429815</v>
      </c>
    </row>
    <row r="51" spans="1:7" x14ac:dyDescent="0.25">
      <c r="A51" s="15"/>
      <c r="B51" s="16">
        <v>463</v>
      </c>
      <c r="C51" s="17" t="s">
        <v>224</v>
      </c>
      <c r="D51" s="18">
        <v>10.632128999999996</v>
      </c>
      <c r="E51" s="19">
        <v>8.0955359999999974</v>
      </c>
      <c r="F51" s="19">
        <v>1.8303496063763305</v>
      </c>
      <c r="G51" s="20">
        <f t="shared" si="0"/>
        <v>0.22609368995163892</v>
      </c>
    </row>
    <row r="52" spans="1:7" x14ac:dyDescent="0.25">
      <c r="A52" s="15"/>
      <c r="B52" s="16">
        <v>464</v>
      </c>
      <c r="C52" s="17" t="s">
        <v>225</v>
      </c>
      <c r="D52" s="18">
        <v>2.9104219999999992</v>
      </c>
      <c r="E52" s="19">
        <v>4.8255500000000016</v>
      </c>
      <c r="F52" s="19">
        <v>1.8297233657976903</v>
      </c>
      <c r="G52" s="20">
        <f t="shared" si="0"/>
        <v>0.37917405597241555</v>
      </c>
    </row>
    <row r="53" spans="1:7" x14ac:dyDescent="0.25">
      <c r="A53" s="15"/>
      <c r="B53" s="16">
        <v>465</v>
      </c>
      <c r="C53" s="17" t="s">
        <v>226</v>
      </c>
      <c r="D53" s="18">
        <v>4.1609999999999996</v>
      </c>
      <c r="E53" s="19">
        <v>4.1609999999999996</v>
      </c>
      <c r="F53" s="19">
        <v>5.8357840403914452E-2</v>
      </c>
      <c r="G53" s="20">
        <f t="shared" si="0"/>
        <v>1.4024955636605253E-2</v>
      </c>
    </row>
    <row r="54" spans="1:7" ht="15.75" thickBot="1" x14ac:dyDescent="0.3">
      <c r="A54" s="33" t="s">
        <v>227</v>
      </c>
      <c r="B54" s="34"/>
      <c r="C54" s="35"/>
      <c r="D54" s="36">
        <v>214.77951900000033</v>
      </c>
      <c r="E54" s="37">
        <v>519.43426099999988</v>
      </c>
      <c r="F54" s="37">
        <v>204.89573549602375</v>
      </c>
      <c r="G54" s="38">
        <f t="shared" si="0"/>
        <v>0.39445941648431965</v>
      </c>
    </row>
    <row r="55" spans="1:7" x14ac:dyDescent="0.25">
      <c r="D55" s="6"/>
      <c r="E55" s="6"/>
      <c r="F55" s="6"/>
      <c r="G55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7"/>
  <dimension ref="A1:L48"/>
  <sheetViews>
    <sheetView topLeftCell="A35" workbookViewId="0">
      <selection activeCell="A30" sqref="A30:F4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68</v>
      </c>
      <c r="B1" s="40" t="s">
        <v>228</v>
      </c>
      <c r="C1" s="40" t="s">
        <v>38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1440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1028.4349519999996</v>
      </c>
      <c r="G6" s="13">
        <v>1910.8634069999978</v>
      </c>
      <c r="H6" s="13">
        <v>522.90483528531604</v>
      </c>
      <c r="I6" s="14">
        <v>0.27364846350072819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596.11011900000005</v>
      </c>
      <c r="G7" s="31">
        <f ca="1">SUM(G8:OFFSET(G6,MATCH("PROYECTOS",$A$8:$A$50,0),0))</f>
        <v>765.17665999999997</v>
      </c>
      <c r="H7" s="31">
        <f ca="1">SUM(H8:OFFSET(H6,MATCH("PROYECTOS",$A$8:$A$50,0),0))</f>
        <v>220.64804373475005</v>
      </c>
      <c r="I7" s="32">
        <f ca="1">IFERROR(H7/G7,0)</f>
        <v>0.28836222439763132</v>
      </c>
      <c r="J7" s="50"/>
      <c r="K7" s="31"/>
      <c r="L7" s="32"/>
    </row>
    <row r="8" spans="1:12" ht="38.25" x14ac:dyDescent="0.25">
      <c r="A8" s="15"/>
      <c r="B8" s="17">
        <v>3000166</v>
      </c>
      <c r="C8" s="17" t="s">
        <v>1441</v>
      </c>
      <c r="D8" s="53">
        <v>222</v>
      </c>
      <c r="E8" s="17" t="s">
        <v>290</v>
      </c>
      <c r="F8" s="18">
        <v>18.343832999999997</v>
      </c>
      <c r="G8" s="19">
        <v>18.498144000000003</v>
      </c>
      <c r="H8" s="19">
        <v>4.4786641704727117</v>
      </c>
      <c r="I8" s="20">
        <f t="shared" ref="I8:I26" si="0">IFERROR(H8/G8,0)</f>
        <v>0.24211424510873691</v>
      </c>
      <c r="J8" s="54"/>
      <c r="K8" s="19"/>
      <c r="L8" s="20" t="str">
        <f>IFERROR(K8/J8,".")</f>
        <v>.</v>
      </c>
    </row>
    <row r="9" spans="1:12" ht="38.25" x14ac:dyDescent="0.25">
      <c r="A9" s="15"/>
      <c r="B9" s="17">
        <v>3000169</v>
      </c>
      <c r="C9" s="17" t="s">
        <v>1442</v>
      </c>
      <c r="D9" s="53">
        <v>86</v>
      </c>
      <c r="E9" s="17" t="s">
        <v>464</v>
      </c>
      <c r="F9" s="18">
        <v>7.7222669999999978</v>
      </c>
      <c r="G9" s="19">
        <v>7.5766329999999984</v>
      </c>
      <c r="H9" s="19">
        <v>2.0737036553997541</v>
      </c>
      <c r="I9" s="20">
        <f t="shared" si="0"/>
        <v>0.27369725515275117</v>
      </c>
      <c r="J9" s="54"/>
      <c r="K9" s="19"/>
      <c r="L9" s="20" t="str">
        <f t="shared" ref="L9:L25" si="1">IFERROR(K9/J9,".")</f>
        <v>.</v>
      </c>
    </row>
    <row r="10" spans="1:12" ht="25.5" x14ac:dyDescent="0.25">
      <c r="A10" s="15"/>
      <c r="B10" s="17">
        <v>3000181</v>
      </c>
      <c r="C10" s="17" t="s">
        <v>1443</v>
      </c>
      <c r="D10" s="53">
        <v>46</v>
      </c>
      <c r="E10" s="17" t="s">
        <v>856</v>
      </c>
      <c r="F10" s="18">
        <v>5.9574440000000006</v>
      </c>
      <c r="G10" s="19">
        <v>5.9574439999999989</v>
      </c>
      <c r="H10" s="19">
        <v>2.1779474817158189</v>
      </c>
      <c r="I10" s="20">
        <f t="shared" si="0"/>
        <v>0.3655842139205705</v>
      </c>
      <c r="J10" s="54"/>
      <c r="K10" s="19"/>
      <c r="L10" s="20" t="str">
        <f t="shared" si="1"/>
        <v>.</v>
      </c>
    </row>
    <row r="11" spans="1:12" ht="25.5" x14ac:dyDescent="0.25">
      <c r="A11" s="15"/>
      <c r="B11" s="17">
        <v>3000433</v>
      </c>
      <c r="C11" s="17" t="s">
        <v>1444</v>
      </c>
      <c r="D11" s="53">
        <v>583</v>
      </c>
      <c r="E11" s="17" t="s">
        <v>1459</v>
      </c>
      <c r="F11" s="18">
        <v>35.435667999999993</v>
      </c>
      <c r="G11" s="19">
        <v>36.434633999999988</v>
      </c>
      <c r="H11" s="19">
        <v>10.89060094270468</v>
      </c>
      <c r="I11" s="20">
        <f t="shared" si="0"/>
        <v>0.29890792762470686</v>
      </c>
      <c r="J11" s="54"/>
      <c r="K11" s="19"/>
      <c r="L11" s="20" t="str">
        <f t="shared" si="1"/>
        <v>.</v>
      </c>
    </row>
    <row r="12" spans="1:12" ht="38.25" x14ac:dyDescent="0.25">
      <c r="A12" s="15"/>
      <c r="B12" s="17">
        <v>3000435</v>
      </c>
      <c r="C12" s="17" t="s">
        <v>1445</v>
      </c>
      <c r="D12" s="53">
        <v>120</v>
      </c>
      <c r="E12" s="17" t="s">
        <v>795</v>
      </c>
      <c r="F12" s="18">
        <v>26.049776000000008</v>
      </c>
      <c r="G12" s="19">
        <v>29.953793999999977</v>
      </c>
      <c r="H12" s="19">
        <v>10.501916227567108</v>
      </c>
      <c r="I12" s="20">
        <f t="shared" si="0"/>
        <v>0.35060387433949486</v>
      </c>
      <c r="J12" s="54"/>
      <c r="K12" s="19"/>
      <c r="L12" s="20" t="str">
        <f t="shared" si="1"/>
        <v>.</v>
      </c>
    </row>
    <row r="13" spans="1:12" ht="51" x14ac:dyDescent="0.25">
      <c r="A13" s="15"/>
      <c r="B13" s="17">
        <v>3000450</v>
      </c>
      <c r="C13" s="17" t="s">
        <v>1446</v>
      </c>
      <c r="D13" s="53">
        <v>416</v>
      </c>
      <c r="E13" s="17" t="s">
        <v>722</v>
      </c>
      <c r="F13" s="18">
        <v>53.217009000000026</v>
      </c>
      <c r="G13" s="19">
        <v>62.484008000000003</v>
      </c>
      <c r="H13" s="19">
        <v>20.987845179726946</v>
      </c>
      <c r="I13" s="20">
        <f t="shared" si="0"/>
        <v>0.33589146809735615</v>
      </c>
      <c r="J13" s="54"/>
      <c r="K13" s="19"/>
      <c r="L13" s="20" t="str">
        <f t="shared" si="1"/>
        <v>.</v>
      </c>
    </row>
    <row r="14" spans="1:12" ht="38.25" x14ac:dyDescent="0.25">
      <c r="A14" s="15"/>
      <c r="B14" s="17">
        <v>3000451</v>
      </c>
      <c r="C14" s="17" t="s">
        <v>1447</v>
      </c>
      <c r="D14" s="53">
        <v>120</v>
      </c>
      <c r="E14" s="17" t="s">
        <v>795</v>
      </c>
      <c r="F14" s="18">
        <v>5.572343</v>
      </c>
      <c r="G14" s="19">
        <v>5.5913120000000003</v>
      </c>
      <c r="H14" s="19">
        <v>1.213856380811194</v>
      </c>
      <c r="I14" s="20">
        <f t="shared" si="0"/>
        <v>0.21709687830176422</v>
      </c>
      <c r="J14" s="54"/>
      <c r="K14" s="19"/>
      <c r="L14" s="20" t="str">
        <f t="shared" si="1"/>
        <v>.</v>
      </c>
    </row>
    <row r="15" spans="1:12" ht="38.25" x14ac:dyDescent="0.25">
      <c r="A15" s="15"/>
      <c r="B15" s="17">
        <v>3000516</v>
      </c>
      <c r="C15" s="17" t="s">
        <v>1448</v>
      </c>
      <c r="D15" s="53">
        <v>505</v>
      </c>
      <c r="E15" s="17" t="s">
        <v>1460</v>
      </c>
      <c r="F15" s="18">
        <v>98.049485000000047</v>
      </c>
      <c r="G15" s="19">
        <v>243.58760500000002</v>
      </c>
      <c r="H15" s="19">
        <v>79.082838775641903</v>
      </c>
      <c r="I15" s="20">
        <f t="shared" si="0"/>
        <v>0.32465871478001473</v>
      </c>
      <c r="J15" s="54"/>
      <c r="K15" s="19"/>
      <c r="L15" s="20" t="str">
        <f t="shared" si="1"/>
        <v>.</v>
      </c>
    </row>
    <row r="16" spans="1:12" ht="38.25" x14ac:dyDescent="0.25">
      <c r="A16" s="15"/>
      <c r="B16" s="17">
        <v>3000558</v>
      </c>
      <c r="C16" s="17" t="s">
        <v>1449</v>
      </c>
      <c r="D16" s="53">
        <v>46</v>
      </c>
      <c r="E16" s="17" t="s">
        <v>856</v>
      </c>
      <c r="F16" s="18">
        <v>10.024203</v>
      </c>
      <c r="G16" s="19">
        <v>10.359003000000001</v>
      </c>
      <c r="H16" s="19">
        <v>3.6562979959780932</v>
      </c>
      <c r="I16" s="20">
        <f t="shared" si="0"/>
        <v>0.35295848412999714</v>
      </c>
      <c r="J16" s="54"/>
      <c r="K16" s="19"/>
      <c r="L16" s="20" t="str">
        <f t="shared" si="1"/>
        <v>.</v>
      </c>
    </row>
    <row r="17" spans="1:12" ht="38.25" x14ac:dyDescent="0.25">
      <c r="A17" s="15"/>
      <c r="B17" s="17">
        <v>3000559</v>
      </c>
      <c r="C17" s="17" t="s">
        <v>1450</v>
      </c>
      <c r="D17" s="53">
        <v>46</v>
      </c>
      <c r="E17" s="17" t="s">
        <v>856</v>
      </c>
      <c r="F17" s="18">
        <v>1.5958399999999999</v>
      </c>
      <c r="G17" s="19">
        <v>1.3038839999999998</v>
      </c>
      <c r="H17" s="19">
        <v>0.44485817002714612</v>
      </c>
      <c r="I17" s="20">
        <f t="shared" si="0"/>
        <v>0.34117925369675994</v>
      </c>
      <c r="J17" s="54"/>
      <c r="K17" s="19"/>
      <c r="L17" s="20" t="str">
        <f t="shared" si="1"/>
        <v>.</v>
      </c>
    </row>
    <row r="18" spans="1:12" ht="38.25" x14ac:dyDescent="0.25">
      <c r="A18" s="15"/>
      <c r="B18" s="17">
        <v>3000560</v>
      </c>
      <c r="C18" s="17" t="s">
        <v>1451</v>
      </c>
      <c r="D18" s="53">
        <v>201</v>
      </c>
      <c r="E18" s="17" t="s">
        <v>745</v>
      </c>
      <c r="F18" s="18">
        <v>2.805831</v>
      </c>
      <c r="G18" s="19">
        <v>3.3975959999999996</v>
      </c>
      <c r="H18" s="19">
        <v>0.85406931728721247</v>
      </c>
      <c r="I18" s="20">
        <f t="shared" si="0"/>
        <v>0.25137459465080975</v>
      </c>
      <c r="J18" s="54"/>
      <c r="K18" s="19"/>
      <c r="L18" s="20" t="str">
        <f t="shared" si="1"/>
        <v>.</v>
      </c>
    </row>
    <row r="19" spans="1:12" ht="25.5" x14ac:dyDescent="0.25">
      <c r="A19" s="15"/>
      <c r="B19" s="17">
        <v>3000561</v>
      </c>
      <c r="C19" s="17" t="s">
        <v>1452</v>
      </c>
      <c r="D19" s="53">
        <v>86</v>
      </c>
      <c r="E19" s="17" t="s">
        <v>464</v>
      </c>
      <c r="F19" s="18">
        <v>11.556157000000001</v>
      </c>
      <c r="G19" s="19">
        <v>11.70307</v>
      </c>
      <c r="H19" s="19">
        <v>0.49453612321667606</v>
      </c>
      <c r="I19" s="20">
        <f t="shared" si="0"/>
        <v>4.2256956782850658E-2</v>
      </c>
      <c r="J19" s="54"/>
      <c r="K19" s="19"/>
      <c r="L19" s="20" t="str">
        <f t="shared" si="1"/>
        <v>.</v>
      </c>
    </row>
    <row r="20" spans="1:12" ht="38.25" x14ac:dyDescent="0.25">
      <c r="A20" s="15"/>
      <c r="B20" s="17">
        <v>3000562</v>
      </c>
      <c r="C20" s="17" t="s">
        <v>1453</v>
      </c>
      <c r="D20" s="53">
        <v>215</v>
      </c>
      <c r="E20" s="17" t="s">
        <v>293</v>
      </c>
      <c r="F20" s="18">
        <v>10.131375999999999</v>
      </c>
      <c r="G20" s="19">
        <v>8.8824950000000022</v>
      </c>
      <c r="H20" s="19">
        <v>1.6765373369198642</v>
      </c>
      <c r="I20" s="20">
        <f t="shared" si="0"/>
        <v>0.18874621791736035</v>
      </c>
      <c r="J20" s="54"/>
      <c r="K20" s="19"/>
      <c r="L20" s="20" t="str">
        <f t="shared" si="1"/>
        <v>.</v>
      </c>
    </row>
    <row r="21" spans="1:12" ht="25.5" x14ac:dyDescent="0.25">
      <c r="A21" s="15"/>
      <c r="B21" s="17">
        <v>3000563</v>
      </c>
      <c r="C21" s="17" t="s">
        <v>1454</v>
      </c>
      <c r="D21" s="53">
        <v>19</v>
      </c>
      <c r="E21" s="17" t="s">
        <v>294</v>
      </c>
      <c r="F21" s="18">
        <v>7.1581779999999995</v>
      </c>
      <c r="G21" s="19">
        <v>7.5369840000000003</v>
      </c>
      <c r="H21" s="19">
        <v>1.6127058302008663</v>
      </c>
      <c r="I21" s="20">
        <f t="shared" si="0"/>
        <v>0.21397230380227239</v>
      </c>
      <c r="J21" s="54"/>
      <c r="K21" s="19"/>
      <c r="L21" s="20" t="str">
        <f t="shared" si="1"/>
        <v>.</v>
      </c>
    </row>
    <row r="22" spans="1:12" ht="38.25" x14ac:dyDescent="0.25">
      <c r="A22" s="15"/>
      <c r="B22" s="17">
        <v>3000564</v>
      </c>
      <c r="C22" s="17" t="s">
        <v>1455</v>
      </c>
      <c r="D22" s="53">
        <v>6</v>
      </c>
      <c r="E22" s="17" t="s">
        <v>399</v>
      </c>
      <c r="F22" s="18">
        <v>21.347149999999996</v>
      </c>
      <c r="G22" s="19">
        <v>110.24291100000003</v>
      </c>
      <c r="H22" s="19">
        <v>20.547775966237054</v>
      </c>
      <c r="I22" s="20">
        <f t="shared" si="0"/>
        <v>0.18638636969806655</v>
      </c>
      <c r="J22" s="54"/>
      <c r="K22" s="19"/>
      <c r="L22" s="20" t="str">
        <f t="shared" si="1"/>
        <v>.</v>
      </c>
    </row>
    <row r="23" spans="1:12" ht="25.5" x14ac:dyDescent="0.25">
      <c r="A23" s="15"/>
      <c r="B23" s="17">
        <v>3000565</v>
      </c>
      <c r="C23" s="17" t="s">
        <v>1456</v>
      </c>
      <c r="D23" s="53">
        <v>429</v>
      </c>
      <c r="E23" s="17" t="s">
        <v>746</v>
      </c>
      <c r="F23" s="18">
        <v>147.52966199999997</v>
      </c>
      <c r="G23" s="19">
        <v>86.741098000000036</v>
      </c>
      <c r="H23" s="19">
        <v>10.827131747697081</v>
      </c>
      <c r="I23" s="20">
        <f t="shared" si="0"/>
        <v>0.12482124387792597</v>
      </c>
      <c r="J23" s="54"/>
      <c r="K23" s="19"/>
      <c r="L23" s="20" t="str">
        <f t="shared" si="1"/>
        <v>.</v>
      </c>
    </row>
    <row r="24" spans="1:12" ht="38.25" x14ac:dyDescent="0.25">
      <c r="A24" s="15"/>
      <c r="B24" s="17">
        <v>3000610</v>
      </c>
      <c r="C24" s="17" t="s">
        <v>1457</v>
      </c>
      <c r="D24" s="53">
        <v>86</v>
      </c>
      <c r="E24" s="17" t="s">
        <v>464</v>
      </c>
      <c r="F24" s="18">
        <v>117.046964</v>
      </c>
      <c r="G24" s="19">
        <v>96.502442999999914</v>
      </c>
      <c r="H24" s="19">
        <v>43.072331810232754</v>
      </c>
      <c r="I24" s="20">
        <f t="shared" si="0"/>
        <v>0.44633410793789741</v>
      </c>
      <c r="J24" s="54"/>
      <c r="K24" s="19"/>
      <c r="L24" s="20" t="str">
        <f t="shared" si="1"/>
        <v>.</v>
      </c>
    </row>
    <row r="25" spans="1:12" ht="38.25" x14ac:dyDescent="0.25">
      <c r="A25" s="15"/>
      <c r="B25" s="17">
        <v>3000628</v>
      </c>
      <c r="C25" s="17" t="s">
        <v>1458</v>
      </c>
      <c r="D25" s="53">
        <v>201</v>
      </c>
      <c r="E25" s="17" t="s">
        <v>745</v>
      </c>
      <c r="F25" s="18">
        <v>16.566932999999999</v>
      </c>
      <c r="G25" s="19">
        <v>18.423601999999988</v>
      </c>
      <c r="H25" s="19">
        <v>6.0544266229131836</v>
      </c>
      <c r="I25" s="20">
        <f t="shared" si="0"/>
        <v>0.3286233942153759</v>
      </c>
      <c r="J25" s="54"/>
      <c r="K25" s="19"/>
      <c r="L25" s="20" t="str">
        <f t="shared" si="1"/>
        <v>.</v>
      </c>
    </row>
    <row r="26" spans="1:12" ht="15.75" thickBot="1" x14ac:dyDescent="0.3">
      <c r="A26" s="33" t="s">
        <v>302</v>
      </c>
      <c r="B26" s="35"/>
      <c r="C26" s="35"/>
      <c r="D26" s="51"/>
      <c r="E26" s="35"/>
      <c r="F26" s="36">
        <f ca="1">OFFSET(F26,-MATCH("PROYECTOS",$A$8:$A$50,0)-1,0)-(OFFSET(F26,-MATCH("PROYECTOS",$A$8:$A$50,0),0))</f>
        <v>432.32483299999956</v>
      </c>
      <c r="G26" s="37">
        <f ca="1">OFFSET(G26,-MATCH("PROYECTOS",$A$8:$A$50,0)-1,0)-(OFFSET(G26,-MATCH("PROYECTOS",$A$8:$A$50,0),0))</f>
        <v>1145.6867469999979</v>
      </c>
      <c r="H26" s="37">
        <f ca="1">OFFSET(H26,-MATCH("PROYECTOS",$A$8:$A$50,0)-1,0)-(OFFSET(H26,-MATCH("PROYECTOS",$A$8:$A$50,0),0))</f>
        <v>302.25679155056599</v>
      </c>
      <c r="I26" s="38">
        <f t="shared" ca="1" si="0"/>
        <v>0.26382149600842553</v>
      </c>
      <c r="J26" s="52"/>
      <c r="K26" s="37"/>
      <c r="L26" s="38"/>
    </row>
    <row r="27" spans="1:12" ht="15.75" thickBot="1" x14ac:dyDescent="0.3"/>
    <row r="28" spans="1:12" ht="15.75" thickBot="1" x14ac:dyDescent="0.3">
      <c r="A28" s="108" t="s">
        <v>372</v>
      </c>
      <c r="B28" s="109"/>
      <c r="C28" s="109"/>
      <c r="D28" s="109"/>
      <c r="E28" s="109"/>
      <c r="F28" s="110"/>
    </row>
    <row r="29" spans="1:12" ht="15.75" thickBot="1" x14ac:dyDescent="0.3">
      <c r="A29" s="2" t="s">
        <v>1513</v>
      </c>
    </row>
    <row r="30" spans="1:12" ht="45" customHeight="1" x14ac:dyDescent="0.25">
      <c r="A30" s="100" t="s">
        <v>374</v>
      </c>
      <c r="B30" s="101"/>
      <c r="C30" s="101"/>
      <c r="D30" s="101"/>
      <c r="E30" s="101"/>
      <c r="F30" s="111" t="s">
        <v>375</v>
      </c>
    </row>
    <row r="31" spans="1:12" ht="15.75" thickBot="1" x14ac:dyDescent="0.3">
      <c r="A31" s="125"/>
      <c r="B31" s="126"/>
      <c r="C31" s="104"/>
      <c r="D31" s="104"/>
      <c r="E31" s="104"/>
      <c r="F31" s="112"/>
    </row>
    <row r="32" spans="1:12" ht="30" customHeight="1" x14ac:dyDescent="0.25">
      <c r="A32" s="15"/>
      <c r="B32" s="17">
        <v>3000166</v>
      </c>
      <c r="C32" s="148" t="s">
        <v>1441</v>
      </c>
      <c r="D32" s="142"/>
      <c r="E32" s="149"/>
      <c r="F32" s="69">
        <v>0.24211424510873691</v>
      </c>
    </row>
    <row r="33" spans="1:6" ht="31.5" customHeight="1" x14ac:dyDescent="0.25">
      <c r="A33" s="15"/>
      <c r="B33" s="17">
        <v>3000169</v>
      </c>
      <c r="C33" s="144" t="s">
        <v>1442</v>
      </c>
      <c r="D33" s="119">
        <v>86</v>
      </c>
      <c r="E33" s="145" t="s">
        <v>464</v>
      </c>
      <c r="F33" s="69">
        <v>0.27369725515275117</v>
      </c>
    </row>
    <row r="34" spans="1:6" ht="34.5" customHeight="1" x14ac:dyDescent="0.25">
      <c r="A34" s="15"/>
      <c r="B34" s="17">
        <v>3000181</v>
      </c>
      <c r="C34" s="144" t="s">
        <v>1443</v>
      </c>
      <c r="D34" s="119">
        <v>46</v>
      </c>
      <c r="E34" s="145" t="s">
        <v>856</v>
      </c>
      <c r="F34" s="69">
        <v>0.3655842139205705</v>
      </c>
    </row>
    <row r="35" spans="1:6" ht="25.5" customHeight="1" x14ac:dyDescent="0.25">
      <c r="A35" s="15"/>
      <c r="B35" s="17">
        <v>3000433</v>
      </c>
      <c r="C35" s="144" t="s">
        <v>1444</v>
      </c>
      <c r="D35" s="119">
        <v>583</v>
      </c>
      <c r="E35" s="145" t="s">
        <v>1459</v>
      </c>
      <c r="F35" s="69">
        <v>0.29890792762470686</v>
      </c>
    </row>
    <row r="36" spans="1:6" ht="26.25" customHeight="1" x14ac:dyDescent="0.25">
      <c r="A36" s="15"/>
      <c r="B36" s="17">
        <v>3000435</v>
      </c>
      <c r="C36" s="144" t="s">
        <v>1445</v>
      </c>
      <c r="D36" s="119">
        <v>120</v>
      </c>
      <c r="E36" s="145" t="s">
        <v>795</v>
      </c>
      <c r="F36" s="69">
        <v>0.35060387433949486</v>
      </c>
    </row>
    <row r="37" spans="1:6" ht="39" customHeight="1" x14ac:dyDescent="0.25">
      <c r="A37" s="15"/>
      <c r="B37" s="17">
        <v>3000450</v>
      </c>
      <c r="C37" s="144" t="s">
        <v>1446</v>
      </c>
      <c r="D37" s="119">
        <v>416</v>
      </c>
      <c r="E37" s="145" t="s">
        <v>722</v>
      </c>
      <c r="F37" s="69">
        <v>0.33589146809735615</v>
      </c>
    </row>
    <row r="38" spans="1:6" ht="30.75" customHeight="1" x14ac:dyDescent="0.25">
      <c r="A38" s="15"/>
      <c r="B38" s="17">
        <v>3000451</v>
      </c>
      <c r="C38" s="144" t="s">
        <v>1447</v>
      </c>
      <c r="D38" s="119">
        <v>120</v>
      </c>
      <c r="E38" s="145" t="s">
        <v>795</v>
      </c>
      <c r="F38" s="69">
        <v>0.21709687830176422</v>
      </c>
    </row>
    <row r="39" spans="1:6" ht="31.5" customHeight="1" x14ac:dyDescent="0.25">
      <c r="A39" s="15"/>
      <c r="B39" s="17">
        <v>3000516</v>
      </c>
      <c r="C39" s="144" t="s">
        <v>1448</v>
      </c>
      <c r="D39" s="119">
        <v>505</v>
      </c>
      <c r="E39" s="145" t="s">
        <v>1460</v>
      </c>
      <c r="F39" s="69">
        <v>0.32465871478001473</v>
      </c>
    </row>
    <row r="40" spans="1:6" ht="31.5" customHeight="1" x14ac:dyDescent="0.25">
      <c r="A40" s="15"/>
      <c r="B40" s="17">
        <v>3000558</v>
      </c>
      <c r="C40" s="144" t="s">
        <v>1449</v>
      </c>
      <c r="D40" s="119">
        <v>46</v>
      </c>
      <c r="E40" s="145" t="s">
        <v>856</v>
      </c>
      <c r="F40" s="69">
        <v>0.35295848412999714</v>
      </c>
    </row>
    <row r="41" spans="1:6" ht="27" customHeight="1" x14ac:dyDescent="0.25">
      <c r="A41" s="15"/>
      <c r="B41" s="17">
        <v>3000559</v>
      </c>
      <c r="C41" s="144" t="s">
        <v>1450</v>
      </c>
      <c r="D41" s="119">
        <v>46</v>
      </c>
      <c r="E41" s="145" t="s">
        <v>856</v>
      </c>
      <c r="F41" s="69">
        <v>0.34117925369675994</v>
      </c>
    </row>
    <row r="42" spans="1:6" ht="29.25" customHeight="1" x14ac:dyDescent="0.25">
      <c r="A42" s="15"/>
      <c r="B42" s="17">
        <v>3000560</v>
      </c>
      <c r="C42" s="144" t="s">
        <v>1451</v>
      </c>
      <c r="D42" s="119">
        <v>201</v>
      </c>
      <c r="E42" s="145" t="s">
        <v>745</v>
      </c>
      <c r="F42" s="69">
        <v>0.25137459465080975</v>
      </c>
    </row>
    <row r="43" spans="1:6" ht="28.5" customHeight="1" x14ac:dyDescent="0.25">
      <c r="A43" s="15"/>
      <c r="B43" s="17">
        <v>3000561</v>
      </c>
      <c r="C43" s="144" t="s">
        <v>1452</v>
      </c>
      <c r="D43" s="119">
        <v>86</v>
      </c>
      <c r="E43" s="145" t="s">
        <v>464</v>
      </c>
      <c r="F43" s="69">
        <v>4.2256956782850658E-2</v>
      </c>
    </row>
    <row r="44" spans="1:6" ht="28.5" customHeight="1" x14ac:dyDescent="0.25">
      <c r="A44" s="15"/>
      <c r="B44" s="17">
        <v>3000562</v>
      </c>
      <c r="C44" s="144" t="s">
        <v>1453</v>
      </c>
      <c r="D44" s="119">
        <v>215</v>
      </c>
      <c r="E44" s="145" t="s">
        <v>293</v>
      </c>
      <c r="F44" s="69">
        <v>0.18874621791736035</v>
      </c>
    </row>
    <row r="45" spans="1:6" ht="18.75" customHeight="1" x14ac:dyDescent="0.25">
      <c r="A45" s="15"/>
      <c r="B45" s="17">
        <v>3000563</v>
      </c>
      <c r="C45" s="144" t="s">
        <v>1454</v>
      </c>
      <c r="D45" s="119">
        <v>19</v>
      </c>
      <c r="E45" s="145" t="s">
        <v>294</v>
      </c>
      <c r="F45" s="69">
        <v>0.21397230380227239</v>
      </c>
    </row>
    <row r="46" spans="1:6" ht="28.5" customHeight="1" x14ac:dyDescent="0.25">
      <c r="A46" s="15"/>
      <c r="B46" s="17">
        <v>3000564</v>
      </c>
      <c r="C46" s="144" t="s">
        <v>1455</v>
      </c>
      <c r="D46" s="119">
        <v>6</v>
      </c>
      <c r="E46" s="145" t="s">
        <v>399</v>
      </c>
      <c r="F46" s="69">
        <v>0.18638636969806655</v>
      </c>
    </row>
    <row r="47" spans="1:6" ht="17.25" customHeight="1" x14ac:dyDescent="0.25">
      <c r="A47" s="15"/>
      <c r="B47" s="17">
        <v>3000565</v>
      </c>
      <c r="C47" s="144" t="s">
        <v>1456</v>
      </c>
      <c r="D47" s="119">
        <v>429</v>
      </c>
      <c r="E47" s="145" t="s">
        <v>746</v>
      </c>
      <c r="F47" s="69">
        <v>0.12482124387792597</v>
      </c>
    </row>
    <row r="48" spans="1:6" ht="28.5" customHeight="1" thickBot="1" x14ac:dyDescent="0.3">
      <c r="A48" s="21"/>
      <c r="B48" s="23">
        <v>3000628</v>
      </c>
      <c r="C48" s="146" t="s">
        <v>1458</v>
      </c>
      <c r="D48" s="121">
        <v>201</v>
      </c>
      <c r="E48" s="147" t="s">
        <v>745</v>
      </c>
      <c r="F48" s="70">
        <v>0.3286233942153759</v>
      </c>
    </row>
  </sheetData>
  <mergeCells count="32">
    <mergeCell ref="A30:E31"/>
    <mergeCell ref="F30:F31"/>
    <mergeCell ref="L4:L5"/>
    <mergeCell ref="H4:H5"/>
    <mergeCell ref="A4:C5"/>
    <mergeCell ref="J4:J5"/>
    <mergeCell ref="F4:F5"/>
    <mergeCell ref="K4:K5"/>
    <mergeCell ref="G4:G5"/>
    <mergeCell ref="D4:E5"/>
    <mergeCell ref="A3:E3"/>
    <mergeCell ref="F3:I3"/>
    <mergeCell ref="J3:L3"/>
    <mergeCell ref="I4:I5"/>
    <mergeCell ref="A28:F28"/>
    <mergeCell ref="C32:E32"/>
    <mergeCell ref="C33:E33"/>
    <mergeCell ref="C34:E34"/>
    <mergeCell ref="C35:E35"/>
    <mergeCell ref="C36:E36"/>
    <mergeCell ref="C37:E37"/>
    <mergeCell ref="C38:E38"/>
    <mergeCell ref="C39:E39"/>
    <mergeCell ref="C40:E40"/>
    <mergeCell ref="C41:E41"/>
    <mergeCell ref="C47:E47"/>
    <mergeCell ref="C48:E48"/>
    <mergeCell ref="C42:E42"/>
    <mergeCell ref="C43:E43"/>
    <mergeCell ref="C44:E44"/>
    <mergeCell ref="C45:E45"/>
    <mergeCell ref="C46:E46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/>
  <dimension ref="A1:N37"/>
  <sheetViews>
    <sheetView workbookViewId="0">
      <selection activeCell="A2" sqref="A2:N3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68</v>
      </c>
      <c r="B1" s="40" t="s">
        <v>228</v>
      </c>
      <c r="C1" s="40" t="s">
        <v>38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1461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1028.4349519999996</v>
      </c>
      <c r="I6" s="13">
        <v>1910.8634069999978</v>
      </c>
      <c r="J6" s="13">
        <v>522.90483528531604</v>
      </c>
      <c r="K6" s="14">
        <v>0.27364846350072819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SUM(H8:H36)</f>
        <v>596.11011900000005</v>
      </c>
      <c r="I7" s="30">
        <f>SUM(I8:I36)</f>
        <v>765.17666000000031</v>
      </c>
      <c r="J7" s="30">
        <f>SUM(J8:J36)</f>
        <v>220.64804373475005</v>
      </c>
      <c r="K7" s="32">
        <f>IFERROR(J7/I7,0)</f>
        <v>0.28836222439763121</v>
      </c>
      <c r="L7" s="50"/>
      <c r="M7" s="31"/>
      <c r="N7" s="32"/>
    </row>
    <row r="8" spans="1:14" ht="38.25" x14ac:dyDescent="0.25">
      <c r="A8" s="15"/>
      <c r="B8" s="17">
        <v>5004272</v>
      </c>
      <c r="C8" s="79" t="s">
        <v>1462</v>
      </c>
      <c r="D8" s="17">
        <v>3000433</v>
      </c>
      <c r="E8" s="17" t="s">
        <v>1444</v>
      </c>
      <c r="F8" s="53">
        <v>86</v>
      </c>
      <c r="G8" s="17" t="s">
        <v>464</v>
      </c>
      <c r="H8" s="18">
        <v>19.452261000000007</v>
      </c>
      <c r="I8" s="19">
        <v>21.451717000000006</v>
      </c>
      <c r="J8" s="19">
        <v>9.5007027281945398</v>
      </c>
      <c r="K8" s="20">
        <f t="shared" ref="K8:K37" si="0">IFERROR(J8/I8,0)</f>
        <v>0.44288775244399026</v>
      </c>
      <c r="L8" s="54">
        <v>500</v>
      </c>
      <c r="M8" s="19">
        <v>0</v>
      </c>
      <c r="N8" s="20">
        <f>IFERROR(M8/L8,".")</f>
        <v>0</v>
      </c>
    </row>
    <row r="9" spans="1:14" ht="38.25" x14ac:dyDescent="0.25">
      <c r="A9" s="15"/>
      <c r="B9" s="17">
        <v>5004273</v>
      </c>
      <c r="C9" s="79" t="s">
        <v>1463</v>
      </c>
      <c r="D9" s="17">
        <v>3000433</v>
      </c>
      <c r="E9" s="17" t="s">
        <v>1444</v>
      </c>
      <c r="F9" s="53">
        <v>583</v>
      </c>
      <c r="G9" s="17" t="s">
        <v>1459</v>
      </c>
      <c r="H9" s="18">
        <v>15.983407000000003</v>
      </c>
      <c r="I9" s="19">
        <v>14.982917000000004</v>
      </c>
      <c r="J9" s="19">
        <v>1.38989821451014</v>
      </c>
      <c r="K9" s="20">
        <f t="shared" si="0"/>
        <v>9.2765528535607558E-2</v>
      </c>
      <c r="L9" s="54">
        <v>15</v>
      </c>
      <c r="M9" s="19">
        <v>0</v>
      </c>
      <c r="N9" s="20">
        <f t="shared" ref="N9:N36" si="1">IFERROR(M9/L9,".")</f>
        <v>0</v>
      </c>
    </row>
    <row r="10" spans="1:14" ht="38.25" x14ac:dyDescent="0.25">
      <c r="A10" s="15"/>
      <c r="B10" s="17">
        <v>5001604</v>
      </c>
      <c r="C10" s="79" t="s">
        <v>1464</v>
      </c>
      <c r="D10" s="17">
        <v>3000435</v>
      </c>
      <c r="E10" s="17" t="s">
        <v>1445</v>
      </c>
      <c r="F10" s="53">
        <v>589</v>
      </c>
      <c r="G10" s="17" t="s">
        <v>1490</v>
      </c>
      <c r="H10" s="18">
        <v>24.268818000000003</v>
      </c>
      <c r="I10" s="19">
        <v>27.339810999999994</v>
      </c>
      <c r="J10" s="19">
        <v>9.791376182085969</v>
      </c>
      <c r="K10" s="20">
        <f t="shared" si="0"/>
        <v>0.35813620591912548</v>
      </c>
      <c r="L10" s="54">
        <v>8.5</v>
      </c>
      <c r="M10" s="19">
        <v>0</v>
      </c>
      <c r="N10" s="20">
        <f t="shared" si="1"/>
        <v>0</v>
      </c>
    </row>
    <row r="11" spans="1:14" ht="38.25" x14ac:dyDescent="0.25">
      <c r="A11" s="15"/>
      <c r="B11" s="17">
        <v>5004274</v>
      </c>
      <c r="C11" s="79" t="s">
        <v>1465</v>
      </c>
      <c r="D11" s="17">
        <v>3000435</v>
      </c>
      <c r="E11" s="17" t="s">
        <v>1445</v>
      </c>
      <c r="F11" s="53">
        <v>77</v>
      </c>
      <c r="G11" s="17" t="s">
        <v>1491</v>
      </c>
      <c r="H11" s="18">
        <v>9.0564999999999993E-2</v>
      </c>
      <c r="I11" s="19">
        <v>9.0564999999999993E-2</v>
      </c>
      <c r="J11" s="19">
        <v>0</v>
      </c>
      <c r="K11" s="20">
        <f t="shared" si="0"/>
        <v>0</v>
      </c>
      <c r="L11" s="54">
        <v>0</v>
      </c>
      <c r="M11" s="19">
        <v>0</v>
      </c>
      <c r="N11" s="20" t="str">
        <f t="shared" si="1"/>
        <v>.</v>
      </c>
    </row>
    <row r="12" spans="1:14" ht="38.25" x14ac:dyDescent="0.25">
      <c r="A12" s="15"/>
      <c r="B12" s="17">
        <v>5004275</v>
      </c>
      <c r="C12" s="79" t="s">
        <v>1466</v>
      </c>
      <c r="D12" s="17">
        <v>3000435</v>
      </c>
      <c r="E12" s="17" t="s">
        <v>1445</v>
      </c>
      <c r="F12" s="53">
        <v>117</v>
      </c>
      <c r="G12" s="17" t="s">
        <v>808</v>
      </c>
      <c r="H12" s="18">
        <v>1.6903929999999998</v>
      </c>
      <c r="I12" s="19">
        <v>2.5234179999999995</v>
      </c>
      <c r="J12" s="19">
        <v>0.7105400454811388</v>
      </c>
      <c r="K12" s="20">
        <f t="shared" si="0"/>
        <v>0.28157841684617407</v>
      </c>
      <c r="L12" s="54">
        <v>4</v>
      </c>
      <c r="M12" s="19">
        <v>0</v>
      </c>
      <c r="N12" s="20">
        <f t="shared" si="1"/>
        <v>0</v>
      </c>
    </row>
    <row r="13" spans="1:14" ht="51" x14ac:dyDescent="0.25">
      <c r="A13" s="15"/>
      <c r="B13" s="17">
        <v>5004278</v>
      </c>
      <c r="C13" s="79" t="s">
        <v>1467</v>
      </c>
      <c r="D13" s="17">
        <v>3000450</v>
      </c>
      <c r="E13" s="17" t="s">
        <v>1446</v>
      </c>
      <c r="F13" s="53">
        <v>86</v>
      </c>
      <c r="G13" s="17" t="s">
        <v>464</v>
      </c>
      <c r="H13" s="18">
        <v>36.245594999999987</v>
      </c>
      <c r="I13" s="19">
        <v>45.256851000000005</v>
      </c>
      <c r="J13" s="19">
        <v>16.10268892420936</v>
      </c>
      <c r="K13" s="20">
        <f t="shared" si="0"/>
        <v>0.35580665840425701</v>
      </c>
      <c r="L13" s="54">
        <v>4849</v>
      </c>
      <c r="M13" s="19">
        <v>0</v>
      </c>
      <c r="N13" s="20">
        <f t="shared" si="1"/>
        <v>0</v>
      </c>
    </row>
    <row r="14" spans="1:14" ht="51" x14ac:dyDescent="0.25">
      <c r="A14" s="15"/>
      <c r="B14" s="17">
        <v>5004279</v>
      </c>
      <c r="C14" s="79" t="s">
        <v>1468</v>
      </c>
      <c r="D14" s="17">
        <v>3000450</v>
      </c>
      <c r="E14" s="17" t="s">
        <v>1446</v>
      </c>
      <c r="F14" s="53">
        <v>201</v>
      </c>
      <c r="G14" s="17" t="s">
        <v>745</v>
      </c>
      <c r="H14" s="18">
        <v>4.8812930000000003</v>
      </c>
      <c r="I14" s="19">
        <v>4.4850629999999994</v>
      </c>
      <c r="J14" s="19">
        <v>1.4628986652869571</v>
      </c>
      <c r="K14" s="20">
        <f t="shared" si="0"/>
        <v>0.32617126343307939</v>
      </c>
      <c r="L14" s="54">
        <v>65.5</v>
      </c>
      <c r="M14" s="19">
        <v>0</v>
      </c>
      <c r="N14" s="20">
        <f t="shared" si="1"/>
        <v>0</v>
      </c>
    </row>
    <row r="15" spans="1:14" ht="51" x14ac:dyDescent="0.25">
      <c r="A15" s="15"/>
      <c r="B15" s="17">
        <v>5004280</v>
      </c>
      <c r="C15" s="79" t="s">
        <v>1469</v>
      </c>
      <c r="D15" s="17">
        <v>3000450</v>
      </c>
      <c r="E15" s="17" t="s">
        <v>1446</v>
      </c>
      <c r="F15" s="53">
        <v>36</v>
      </c>
      <c r="G15" s="17" t="s">
        <v>645</v>
      </c>
      <c r="H15" s="18">
        <v>12.090121000000002</v>
      </c>
      <c r="I15" s="19">
        <v>12.742094000000005</v>
      </c>
      <c r="J15" s="19">
        <v>3.4222575902306289</v>
      </c>
      <c r="K15" s="20">
        <f t="shared" si="0"/>
        <v>0.26857890000110091</v>
      </c>
      <c r="L15" s="54">
        <v>76.5</v>
      </c>
      <c r="M15" s="19">
        <v>0</v>
      </c>
      <c r="N15" s="20">
        <f t="shared" si="1"/>
        <v>0</v>
      </c>
    </row>
    <row r="16" spans="1:14" ht="51" x14ac:dyDescent="0.25">
      <c r="A16" s="15"/>
      <c r="B16" s="17">
        <v>5001609</v>
      </c>
      <c r="C16" s="79" t="s">
        <v>1470</v>
      </c>
      <c r="D16" s="17">
        <v>3000516</v>
      </c>
      <c r="E16" s="17" t="s">
        <v>1448</v>
      </c>
      <c r="F16" s="53">
        <v>505</v>
      </c>
      <c r="G16" s="17" t="s">
        <v>1460</v>
      </c>
      <c r="H16" s="18">
        <v>65.286340000000024</v>
      </c>
      <c r="I16" s="19">
        <v>73.778694000000002</v>
      </c>
      <c r="J16" s="19">
        <v>18.670076387724293</v>
      </c>
      <c r="K16" s="20">
        <f t="shared" si="0"/>
        <v>0.25305512168220667</v>
      </c>
      <c r="L16" s="54">
        <v>408.15</v>
      </c>
      <c r="M16" s="19">
        <v>0</v>
      </c>
      <c r="N16" s="20">
        <f t="shared" si="1"/>
        <v>0</v>
      </c>
    </row>
    <row r="17" spans="1:14" ht="51" x14ac:dyDescent="0.25">
      <c r="A17" s="15"/>
      <c r="B17" s="17">
        <v>5003383</v>
      </c>
      <c r="C17" s="79" t="s">
        <v>1471</v>
      </c>
      <c r="D17" s="17">
        <v>3000516</v>
      </c>
      <c r="E17" s="17" t="s">
        <v>1448</v>
      </c>
      <c r="F17" s="53">
        <v>505</v>
      </c>
      <c r="G17" s="17" t="s">
        <v>1460</v>
      </c>
      <c r="H17" s="18">
        <v>15.528779</v>
      </c>
      <c r="I17" s="19">
        <v>134.824389</v>
      </c>
      <c r="J17" s="19">
        <v>43.849668125621974</v>
      </c>
      <c r="K17" s="20">
        <f t="shared" si="0"/>
        <v>0.32523542996083576</v>
      </c>
      <c r="L17" s="54">
        <v>0</v>
      </c>
      <c r="M17" s="19">
        <v>0</v>
      </c>
      <c r="N17" s="20" t="str">
        <f t="shared" si="1"/>
        <v>.</v>
      </c>
    </row>
    <row r="18" spans="1:14" ht="38.25" x14ac:dyDescent="0.25">
      <c r="A18" s="15"/>
      <c r="B18" s="17">
        <v>5003384</v>
      </c>
      <c r="C18" s="79" t="s">
        <v>1472</v>
      </c>
      <c r="D18" s="17">
        <v>3000516</v>
      </c>
      <c r="E18" s="17" t="s">
        <v>1448</v>
      </c>
      <c r="F18" s="53">
        <v>505</v>
      </c>
      <c r="G18" s="17" t="s">
        <v>1460</v>
      </c>
      <c r="H18" s="18">
        <v>2.8122180000000001</v>
      </c>
      <c r="I18" s="19">
        <v>7.5086820000000003</v>
      </c>
      <c r="J18" s="19">
        <v>4.2285608275269624</v>
      </c>
      <c r="K18" s="20">
        <f t="shared" si="0"/>
        <v>0.56315620071897599</v>
      </c>
      <c r="L18" s="54">
        <v>0</v>
      </c>
      <c r="M18" s="19">
        <v>0</v>
      </c>
      <c r="N18" s="20" t="str">
        <f t="shared" si="1"/>
        <v>.</v>
      </c>
    </row>
    <row r="19" spans="1:14" ht="38.25" x14ac:dyDescent="0.25">
      <c r="A19" s="15"/>
      <c r="B19" s="17">
        <v>5004263</v>
      </c>
      <c r="C19" s="79" t="s">
        <v>1473</v>
      </c>
      <c r="D19" s="17">
        <v>3000516</v>
      </c>
      <c r="E19" s="17" t="s">
        <v>1448</v>
      </c>
      <c r="F19" s="53">
        <v>505</v>
      </c>
      <c r="G19" s="17" t="s">
        <v>1460</v>
      </c>
      <c r="H19" s="18">
        <v>6.6477200000000005</v>
      </c>
      <c r="I19" s="19">
        <v>9.2297639999999994</v>
      </c>
      <c r="J19" s="19">
        <v>6.8507173218895332</v>
      </c>
      <c r="K19" s="20">
        <f t="shared" si="0"/>
        <v>0.7422418733447067</v>
      </c>
      <c r="L19" s="54">
        <v>8381</v>
      </c>
      <c r="M19" s="19">
        <v>0</v>
      </c>
      <c r="N19" s="20">
        <f t="shared" si="1"/>
        <v>0</v>
      </c>
    </row>
    <row r="20" spans="1:14" ht="38.25" x14ac:dyDescent="0.25">
      <c r="A20" s="15"/>
      <c r="B20" s="17">
        <v>5004264</v>
      </c>
      <c r="C20" s="79" t="s">
        <v>1474</v>
      </c>
      <c r="D20" s="17">
        <v>3000516</v>
      </c>
      <c r="E20" s="17" t="s">
        <v>1448</v>
      </c>
      <c r="F20" s="53">
        <v>505</v>
      </c>
      <c r="G20" s="17" t="s">
        <v>1460</v>
      </c>
      <c r="H20" s="18">
        <v>7.5764280000000008</v>
      </c>
      <c r="I20" s="19">
        <v>9.917721000000002</v>
      </c>
      <c r="J20" s="19">
        <v>2.6711461005252204</v>
      </c>
      <c r="K20" s="20">
        <f t="shared" si="0"/>
        <v>0.26933063558908543</v>
      </c>
      <c r="L20" s="54">
        <v>319</v>
      </c>
      <c r="M20" s="19">
        <v>0</v>
      </c>
      <c r="N20" s="20">
        <f t="shared" si="1"/>
        <v>0</v>
      </c>
    </row>
    <row r="21" spans="1:14" ht="38.25" x14ac:dyDescent="0.25">
      <c r="A21" s="15"/>
      <c r="B21" s="17">
        <v>5004276</v>
      </c>
      <c r="C21" s="79" t="s">
        <v>1475</v>
      </c>
      <c r="D21" s="17">
        <v>3000516</v>
      </c>
      <c r="E21" s="17" t="s">
        <v>1448</v>
      </c>
      <c r="F21" s="53">
        <v>448</v>
      </c>
      <c r="G21" s="17" t="s">
        <v>694</v>
      </c>
      <c r="H21" s="18">
        <v>0.19800000000000001</v>
      </c>
      <c r="I21" s="19">
        <v>0.19800000000000001</v>
      </c>
      <c r="J21" s="19">
        <v>0</v>
      </c>
      <c r="K21" s="20">
        <f t="shared" si="0"/>
        <v>0</v>
      </c>
      <c r="L21" s="54">
        <v>0</v>
      </c>
      <c r="M21" s="19">
        <v>0</v>
      </c>
      <c r="N21" s="20" t="str">
        <f t="shared" si="1"/>
        <v>.</v>
      </c>
    </row>
    <row r="22" spans="1:14" ht="38.25" x14ac:dyDescent="0.25">
      <c r="A22" s="15"/>
      <c r="B22" s="17">
        <v>5004938</v>
      </c>
      <c r="C22" s="79" t="s">
        <v>1476</v>
      </c>
      <c r="D22" s="17">
        <v>3000516</v>
      </c>
      <c r="E22" s="17" t="s">
        <v>1448</v>
      </c>
      <c r="F22" s="53">
        <v>597</v>
      </c>
      <c r="G22" s="17" t="s">
        <v>1492</v>
      </c>
      <c r="H22" s="18">
        <v>0</v>
      </c>
      <c r="I22" s="19">
        <v>8.130354999999998</v>
      </c>
      <c r="J22" s="19">
        <v>2.8126700123539194</v>
      </c>
      <c r="K22" s="20">
        <f t="shared" si="0"/>
        <v>0.345946765221681</v>
      </c>
      <c r="L22" s="54">
        <v>0</v>
      </c>
      <c r="M22" s="19">
        <v>0</v>
      </c>
      <c r="N22" s="20" t="str">
        <f t="shared" si="1"/>
        <v>.</v>
      </c>
    </row>
    <row r="23" spans="1:14" ht="25.5" x14ac:dyDescent="0.25">
      <c r="A23" s="15"/>
      <c r="B23" s="17">
        <v>5001576</v>
      </c>
      <c r="C23" s="79" t="s">
        <v>1477</v>
      </c>
      <c r="D23" s="17">
        <v>3000565</v>
      </c>
      <c r="E23" s="17" t="s">
        <v>1456</v>
      </c>
      <c r="F23" s="53">
        <v>44</v>
      </c>
      <c r="G23" s="17" t="s">
        <v>1493</v>
      </c>
      <c r="H23" s="18">
        <v>7.6420129999999968</v>
      </c>
      <c r="I23" s="19">
        <v>7.4911659999999962</v>
      </c>
      <c r="J23" s="19">
        <v>3.0503053930115129</v>
      </c>
      <c r="K23" s="20">
        <f t="shared" si="0"/>
        <v>0.40718699772659084</v>
      </c>
      <c r="L23" s="54">
        <v>65</v>
      </c>
      <c r="M23" s="19">
        <v>0</v>
      </c>
      <c r="N23" s="20">
        <f t="shared" si="1"/>
        <v>0</v>
      </c>
    </row>
    <row r="24" spans="1:14" ht="51" x14ac:dyDescent="0.25">
      <c r="A24" s="15"/>
      <c r="B24" s="17">
        <v>5001596</v>
      </c>
      <c r="C24" s="79" t="s">
        <v>1478</v>
      </c>
      <c r="D24" s="17">
        <v>3000565</v>
      </c>
      <c r="E24" s="17" t="s">
        <v>1456</v>
      </c>
      <c r="F24" s="53">
        <v>46</v>
      </c>
      <c r="G24" s="17" t="s">
        <v>856</v>
      </c>
      <c r="H24" s="18">
        <v>0.75</v>
      </c>
      <c r="I24" s="19">
        <v>0.75</v>
      </c>
      <c r="J24" s="19">
        <v>0</v>
      </c>
      <c r="K24" s="20">
        <f t="shared" si="0"/>
        <v>0</v>
      </c>
      <c r="L24" s="54">
        <v>0</v>
      </c>
      <c r="M24" s="19">
        <v>0</v>
      </c>
      <c r="N24" s="20" t="str">
        <f t="shared" si="1"/>
        <v>.</v>
      </c>
    </row>
    <row r="25" spans="1:14" ht="25.5" x14ac:dyDescent="0.25">
      <c r="A25" s="15"/>
      <c r="B25" s="17">
        <v>5003299</v>
      </c>
      <c r="C25" s="79" t="s">
        <v>1479</v>
      </c>
      <c r="D25" s="17">
        <v>3000565</v>
      </c>
      <c r="E25" s="17" t="s">
        <v>1456</v>
      </c>
      <c r="F25" s="53">
        <v>46</v>
      </c>
      <c r="G25" s="17" t="s">
        <v>856</v>
      </c>
      <c r="H25" s="18">
        <v>4.2234019999999965</v>
      </c>
      <c r="I25" s="19">
        <v>5.1295169999999963</v>
      </c>
      <c r="J25" s="19">
        <v>0.96654633992477557</v>
      </c>
      <c r="K25" s="20">
        <f t="shared" si="0"/>
        <v>0.18842833349119931</v>
      </c>
      <c r="L25" s="54">
        <v>47</v>
      </c>
      <c r="M25" s="19">
        <v>0</v>
      </c>
      <c r="N25" s="20">
        <f t="shared" si="1"/>
        <v>0</v>
      </c>
    </row>
    <row r="26" spans="1:14" ht="25.5" x14ac:dyDescent="0.25">
      <c r="A26" s="15"/>
      <c r="B26" s="17">
        <v>5004266</v>
      </c>
      <c r="C26" s="79" t="s">
        <v>1480</v>
      </c>
      <c r="D26" s="17">
        <v>3000565</v>
      </c>
      <c r="E26" s="17" t="s">
        <v>1456</v>
      </c>
      <c r="F26" s="53">
        <v>46</v>
      </c>
      <c r="G26" s="17" t="s">
        <v>856</v>
      </c>
      <c r="H26" s="18">
        <v>70.557517999999988</v>
      </c>
      <c r="I26" s="19">
        <v>2.251099</v>
      </c>
      <c r="J26" s="19">
        <v>0.43058976903557777</v>
      </c>
      <c r="K26" s="20">
        <f t="shared" si="0"/>
        <v>0.19127980112628445</v>
      </c>
      <c r="L26" s="54">
        <v>0</v>
      </c>
      <c r="M26" s="19">
        <v>0</v>
      </c>
      <c r="N26" s="20" t="str">
        <f t="shared" si="1"/>
        <v>.</v>
      </c>
    </row>
    <row r="27" spans="1:14" ht="51" x14ac:dyDescent="0.25">
      <c r="A27" s="15"/>
      <c r="B27" s="17">
        <v>5004269</v>
      </c>
      <c r="C27" s="79" t="s">
        <v>1481</v>
      </c>
      <c r="D27" s="17">
        <v>3000565</v>
      </c>
      <c r="E27" s="17" t="s">
        <v>1456</v>
      </c>
      <c r="F27" s="53">
        <v>120</v>
      </c>
      <c r="G27" s="17" t="s">
        <v>795</v>
      </c>
      <c r="H27" s="18">
        <v>0.34</v>
      </c>
      <c r="I27" s="19">
        <v>0.34</v>
      </c>
      <c r="J27" s="19">
        <v>0</v>
      </c>
      <c r="K27" s="20">
        <f t="shared" si="0"/>
        <v>0</v>
      </c>
      <c r="L27" s="54">
        <v>0</v>
      </c>
      <c r="M27" s="19">
        <v>0</v>
      </c>
      <c r="N27" s="20" t="str">
        <f t="shared" si="1"/>
        <v>.</v>
      </c>
    </row>
    <row r="28" spans="1:14" ht="38.25" x14ac:dyDescent="0.25">
      <c r="A28" s="15"/>
      <c r="B28" s="17">
        <v>5004474</v>
      </c>
      <c r="C28" s="79" t="s">
        <v>1482</v>
      </c>
      <c r="D28" s="17">
        <v>3000565</v>
      </c>
      <c r="E28" s="17" t="s">
        <v>1456</v>
      </c>
      <c r="F28" s="53">
        <v>536</v>
      </c>
      <c r="G28" s="17" t="s">
        <v>1494</v>
      </c>
      <c r="H28" s="18">
        <v>3.3822419999999997</v>
      </c>
      <c r="I28" s="19">
        <v>4.6623679999999998</v>
      </c>
      <c r="J28" s="19">
        <v>0.20266693810117431</v>
      </c>
      <c r="K28" s="20">
        <f t="shared" si="0"/>
        <v>4.3468670448401824E-2</v>
      </c>
      <c r="L28" s="54">
        <v>152</v>
      </c>
      <c r="M28" s="19">
        <v>0</v>
      </c>
      <c r="N28" s="20">
        <f t="shared" si="1"/>
        <v>0</v>
      </c>
    </row>
    <row r="29" spans="1:14" ht="25.5" x14ac:dyDescent="0.25">
      <c r="A29" s="15"/>
      <c r="B29" s="17">
        <v>5004475</v>
      </c>
      <c r="C29" s="79" t="s">
        <v>1483</v>
      </c>
      <c r="D29" s="17">
        <v>3000565</v>
      </c>
      <c r="E29" s="17" t="s">
        <v>1456</v>
      </c>
      <c r="F29" s="53">
        <v>44</v>
      </c>
      <c r="G29" s="17" t="s">
        <v>1493</v>
      </c>
      <c r="H29" s="18">
        <v>60.634487000000021</v>
      </c>
      <c r="I29" s="19">
        <v>66.116948000000022</v>
      </c>
      <c r="J29" s="19">
        <v>6.1770233076240402</v>
      </c>
      <c r="K29" s="20">
        <f t="shared" si="0"/>
        <v>9.3425717527433935E-2</v>
      </c>
      <c r="L29" s="54">
        <v>45</v>
      </c>
      <c r="M29" s="19">
        <v>0</v>
      </c>
      <c r="N29" s="20">
        <f t="shared" si="1"/>
        <v>0</v>
      </c>
    </row>
    <row r="30" spans="1:14" ht="38.25" x14ac:dyDescent="0.25">
      <c r="A30" s="15"/>
      <c r="B30" s="17">
        <v>5003315</v>
      </c>
      <c r="C30" s="79" t="s">
        <v>1484</v>
      </c>
      <c r="D30" s="17">
        <v>3000610</v>
      </c>
      <c r="E30" s="17" t="s">
        <v>1457</v>
      </c>
      <c r="F30" s="53">
        <v>407</v>
      </c>
      <c r="G30" s="17" t="s">
        <v>818</v>
      </c>
      <c r="H30" s="18">
        <v>1.8718330000000001</v>
      </c>
      <c r="I30" s="19">
        <v>1.886833</v>
      </c>
      <c r="J30" s="19">
        <v>1.3255678068453562</v>
      </c>
      <c r="K30" s="20">
        <f t="shared" si="0"/>
        <v>0.70253584013283432</v>
      </c>
      <c r="L30" s="54">
        <v>0</v>
      </c>
      <c r="M30" s="19">
        <v>0</v>
      </c>
      <c r="N30" s="20" t="str">
        <f t="shared" si="1"/>
        <v>.</v>
      </c>
    </row>
    <row r="31" spans="1:14" ht="38.25" x14ac:dyDescent="0.25">
      <c r="A31" s="15"/>
      <c r="B31" s="17">
        <v>5003317</v>
      </c>
      <c r="C31" s="79" t="s">
        <v>1485</v>
      </c>
      <c r="D31" s="17">
        <v>3000610</v>
      </c>
      <c r="E31" s="17" t="s">
        <v>1457</v>
      </c>
      <c r="F31" s="53">
        <v>67</v>
      </c>
      <c r="G31" s="17" t="s">
        <v>1098</v>
      </c>
      <c r="H31" s="18">
        <v>0</v>
      </c>
      <c r="I31" s="19">
        <v>0.2452</v>
      </c>
      <c r="J31" s="19">
        <v>0.14952097792775021</v>
      </c>
      <c r="K31" s="20">
        <f t="shared" si="0"/>
        <v>0.6097919165079535</v>
      </c>
      <c r="L31" s="54">
        <v>24</v>
      </c>
      <c r="M31" s="19">
        <v>0</v>
      </c>
      <c r="N31" s="20">
        <f t="shared" si="1"/>
        <v>0</v>
      </c>
    </row>
    <row r="32" spans="1:14" ht="38.25" x14ac:dyDescent="0.25">
      <c r="A32" s="15"/>
      <c r="B32" s="17">
        <v>5004259</v>
      </c>
      <c r="C32" s="79" t="s">
        <v>1486</v>
      </c>
      <c r="D32" s="17">
        <v>3000610</v>
      </c>
      <c r="E32" s="17" t="s">
        <v>1457</v>
      </c>
      <c r="F32" s="53">
        <v>59</v>
      </c>
      <c r="G32" s="17" t="s">
        <v>665</v>
      </c>
      <c r="H32" s="18">
        <v>4.4170699999999998</v>
      </c>
      <c r="I32" s="19">
        <v>4.4421940000000006</v>
      </c>
      <c r="J32" s="19">
        <v>2.375907677579562</v>
      </c>
      <c r="K32" s="20">
        <f t="shared" si="0"/>
        <v>0.5348500487775999</v>
      </c>
      <c r="L32" s="54">
        <v>0</v>
      </c>
      <c r="M32" s="19">
        <v>0</v>
      </c>
      <c r="N32" s="20" t="str">
        <f t="shared" si="1"/>
        <v>.</v>
      </c>
    </row>
    <row r="33" spans="1:14" ht="51" x14ac:dyDescent="0.25">
      <c r="A33" s="15"/>
      <c r="B33" s="17">
        <v>5004260</v>
      </c>
      <c r="C33" s="79" t="s">
        <v>1487</v>
      </c>
      <c r="D33" s="17">
        <v>3000610</v>
      </c>
      <c r="E33" s="17" t="s">
        <v>1457</v>
      </c>
      <c r="F33" s="53">
        <v>88</v>
      </c>
      <c r="G33" s="17" t="s">
        <v>466</v>
      </c>
      <c r="H33" s="18">
        <v>0.5</v>
      </c>
      <c r="I33" s="19">
        <v>0.5</v>
      </c>
      <c r="J33" s="19">
        <v>2.4116199696436524E-2</v>
      </c>
      <c r="K33" s="20">
        <f t="shared" si="0"/>
        <v>4.8232399392873049E-2</v>
      </c>
      <c r="L33" s="54">
        <v>0</v>
      </c>
      <c r="M33" s="19">
        <v>0</v>
      </c>
      <c r="N33" s="20" t="str">
        <f t="shared" si="1"/>
        <v>.</v>
      </c>
    </row>
    <row r="34" spans="1:14" ht="38.25" x14ac:dyDescent="0.25">
      <c r="A34" s="15"/>
      <c r="B34" s="17">
        <v>5004261</v>
      </c>
      <c r="C34" s="79" t="s">
        <v>1488</v>
      </c>
      <c r="D34" s="17">
        <v>3000610</v>
      </c>
      <c r="E34" s="17" t="s">
        <v>1457</v>
      </c>
      <c r="F34" s="53">
        <v>248</v>
      </c>
      <c r="G34" s="17" t="s">
        <v>1495</v>
      </c>
      <c r="H34" s="18">
        <v>0.61665000000000003</v>
      </c>
      <c r="I34" s="19">
        <v>1.32412</v>
      </c>
      <c r="J34" s="19">
        <v>0.63617662730393931</v>
      </c>
      <c r="K34" s="20">
        <f t="shared" si="0"/>
        <v>0.48045239653803229</v>
      </c>
      <c r="L34" s="54">
        <v>0</v>
      </c>
      <c r="M34" s="19">
        <v>0</v>
      </c>
      <c r="N34" s="20" t="str">
        <f t="shared" si="1"/>
        <v>.</v>
      </c>
    </row>
    <row r="35" spans="1:14" ht="51" x14ac:dyDescent="0.25">
      <c r="A35" s="15"/>
      <c r="B35" s="17">
        <v>5004262</v>
      </c>
      <c r="C35" s="79" t="s">
        <v>1489</v>
      </c>
      <c r="D35" s="17">
        <v>3000610</v>
      </c>
      <c r="E35" s="17" t="s">
        <v>1457</v>
      </c>
      <c r="F35" s="53">
        <v>67</v>
      </c>
      <c r="G35" s="17" t="s">
        <v>1098</v>
      </c>
      <c r="H35" s="18">
        <v>109.64141100000001</v>
      </c>
      <c r="I35" s="19">
        <v>88.104095999999998</v>
      </c>
      <c r="J35" s="19">
        <v>38.56104252087971</v>
      </c>
      <c r="K35" s="20">
        <f t="shared" si="0"/>
        <v>0.43767593416859657</v>
      </c>
      <c r="L35" s="54">
        <v>180.62</v>
      </c>
      <c r="M35" s="19">
        <v>0</v>
      </c>
      <c r="N35" s="20">
        <f t="shared" si="1"/>
        <v>0</v>
      </c>
    </row>
    <row r="36" spans="1:14" x14ac:dyDescent="0.25">
      <c r="A36" s="15"/>
      <c r="B36" s="17">
        <v>9000000</v>
      </c>
      <c r="C36" s="79" t="s">
        <v>317</v>
      </c>
      <c r="D36" s="17">
        <v>9000000</v>
      </c>
      <c r="E36" s="17" t="s">
        <v>308</v>
      </c>
      <c r="F36" s="53"/>
      <c r="G36" s="17" t="s">
        <v>289</v>
      </c>
      <c r="H36" s="18">
        <v>118.78155499999998</v>
      </c>
      <c r="I36" s="19">
        <v>209.47307800000007</v>
      </c>
      <c r="J36" s="19">
        <v>45.285379051179575</v>
      </c>
      <c r="K36" s="20">
        <f t="shared" si="0"/>
        <v>0.21618710854661505</v>
      </c>
      <c r="L36" s="54"/>
      <c r="M36" s="19"/>
      <c r="N36" s="20" t="str">
        <f t="shared" si="1"/>
        <v>.</v>
      </c>
    </row>
    <row r="37" spans="1:14" ht="15.75" thickBot="1" x14ac:dyDescent="0.3">
      <c r="A37" s="33" t="s">
        <v>302</v>
      </c>
      <c r="B37" s="35"/>
      <c r="C37" s="35"/>
      <c r="D37" s="57"/>
      <c r="E37" s="35"/>
      <c r="F37" s="51"/>
      <c r="G37" s="35"/>
      <c r="H37" s="36">
        <f>H6-H7</f>
        <v>432.32483299999956</v>
      </c>
      <c r="I37" s="36">
        <f>I6-I7</f>
        <v>1145.6867469999975</v>
      </c>
      <c r="J37" s="36">
        <f>J6-J7</f>
        <v>302.25679155056599</v>
      </c>
      <c r="K37" s="38">
        <f t="shared" si="0"/>
        <v>0.26382149600842564</v>
      </c>
      <c r="L37" s="52"/>
      <c r="M37" s="37"/>
      <c r="N37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/>
  <dimension ref="A1:P6"/>
  <sheetViews>
    <sheetView workbookViewId="0">
      <selection activeCell="L6" sqref="L6:P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39">
        <v>68</v>
      </c>
      <c r="B1" s="40" t="s">
        <v>228</v>
      </c>
      <c r="C1" s="40" t="s">
        <v>38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1496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14"/>
      <c r="J4" s="114" t="s">
        <v>234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64.5" thickBot="1" x14ac:dyDescent="0.3">
      <c r="A6" s="21"/>
      <c r="B6" s="23">
        <v>3000433</v>
      </c>
      <c r="C6" s="23" t="s">
        <v>1444</v>
      </c>
      <c r="D6" s="23">
        <v>583</v>
      </c>
      <c r="E6" s="23" t="s">
        <v>1459</v>
      </c>
      <c r="F6" s="23">
        <v>7</v>
      </c>
      <c r="G6" s="23" t="s">
        <v>1497</v>
      </c>
      <c r="H6" s="23">
        <v>1</v>
      </c>
      <c r="I6" s="23" t="s">
        <v>1498</v>
      </c>
      <c r="J6" s="23">
        <v>1</v>
      </c>
      <c r="K6" s="23" t="s">
        <v>325</v>
      </c>
      <c r="L6" s="62">
        <v>0.22</v>
      </c>
      <c r="M6" s="63">
        <v>0.22</v>
      </c>
      <c r="N6" s="64">
        <v>0</v>
      </c>
      <c r="O6" s="63"/>
      <c r="P6" s="64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R30"/>
  <sheetViews>
    <sheetView workbookViewId="0">
      <selection activeCell="N6" sqref="N6:R3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39">
        <v>2</v>
      </c>
      <c r="B1" s="40" t="s">
        <v>228</v>
      </c>
      <c r="C1" s="40" t="s">
        <v>9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.75" thickBot="1" x14ac:dyDescent="0.3">
      <c r="A2" s="2" t="s">
        <v>419</v>
      </c>
    </row>
    <row r="3" spans="1:18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0" t="s">
        <v>2</v>
      </c>
      <c r="O3" s="101"/>
      <c r="P3" s="102"/>
      <c r="Q3" s="101" t="s">
        <v>235</v>
      </c>
      <c r="R3" s="102"/>
    </row>
    <row r="4" spans="1:18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14"/>
      <c r="L4" s="114" t="s">
        <v>234</v>
      </c>
      <c r="M4" s="129"/>
      <c r="N4" s="98" t="s">
        <v>3</v>
      </c>
      <c r="O4" s="96" t="s">
        <v>4</v>
      </c>
      <c r="P4" s="105" t="s">
        <v>5</v>
      </c>
      <c r="Q4" s="117" t="s">
        <v>236</v>
      </c>
      <c r="R4" s="105" t="s">
        <v>237</v>
      </c>
    </row>
    <row r="5" spans="1:18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30"/>
      <c r="N5" s="133"/>
      <c r="O5" s="134"/>
      <c r="P5" s="127"/>
      <c r="Q5" s="132"/>
      <c r="R5" s="127"/>
    </row>
    <row r="6" spans="1:18" ht="38.25" x14ac:dyDescent="0.25">
      <c r="A6" s="15"/>
      <c r="B6" s="17">
        <v>5000037</v>
      </c>
      <c r="C6" s="17" t="s">
        <v>413</v>
      </c>
      <c r="D6" s="17">
        <v>3033172</v>
      </c>
      <c r="E6" s="17" t="s">
        <v>381</v>
      </c>
      <c r="F6" s="17">
        <v>58</v>
      </c>
      <c r="G6" s="17" t="s">
        <v>400</v>
      </c>
      <c r="H6" s="17">
        <v>135</v>
      </c>
      <c r="I6" s="17" t="s">
        <v>139</v>
      </c>
      <c r="J6" s="17">
        <v>1</v>
      </c>
      <c r="K6" s="17" t="s">
        <v>323</v>
      </c>
      <c r="L6" s="17">
        <v>1</v>
      </c>
      <c r="M6" s="17" t="s">
        <v>325</v>
      </c>
      <c r="N6" s="59">
        <v>3.4353919999999998</v>
      </c>
      <c r="O6" s="60">
        <v>4.6866089999999998</v>
      </c>
      <c r="P6" s="61">
        <v>4.6866087913513184</v>
      </c>
      <c r="Q6" s="60">
        <v>0</v>
      </c>
      <c r="R6" s="61">
        <v>0</v>
      </c>
    </row>
    <row r="7" spans="1:18" ht="38.25" x14ac:dyDescent="0.25">
      <c r="A7" s="15"/>
      <c r="B7" s="17">
        <v>5000037</v>
      </c>
      <c r="C7" s="17" t="s">
        <v>413</v>
      </c>
      <c r="D7" s="17">
        <v>3033172</v>
      </c>
      <c r="E7" s="17" t="s">
        <v>381</v>
      </c>
      <c r="F7" s="17">
        <v>58</v>
      </c>
      <c r="G7" s="17" t="s">
        <v>400</v>
      </c>
      <c r="H7" s="17">
        <v>135</v>
      </c>
      <c r="I7" s="17" t="s">
        <v>139</v>
      </c>
      <c r="J7" s="17">
        <v>1</v>
      </c>
      <c r="K7" s="17" t="s">
        <v>323</v>
      </c>
      <c r="L7" s="17">
        <v>2</v>
      </c>
      <c r="M7" s="17" t="s">
        <v>326</v>
      </c>
      <c r="N7" s="59">
        <v>40.295946999999998</v>
      </c>
      <c r="O7" s="60">
        <v>39.044730000000001</v>
      </c>
      <c r="P7" s="61">
        <v>38.624110668897629</v>
      </c>
      <c r="Q7" s="60">
        <v>0</v>
      </c>
      <c r="R7" s="61">
        <v>0</v>
      </c>
    </row>
    <row r="8" spans="1:18" ht="38.25" x14ac:dyDescent="0.25">
      <c r="A8" s="15"/>
      <c r="B8" s="17">
        <v>5000044</v>
      </c>
      <c r="C8" s="17" t="s">
        <v>414</v>
      </c>
      <c r="D8" s="17">
        <v>3033294</v>
      </c>
      <c r="E8" s="17" t="s">
        <v>387</v>
      </c>
      <c r="F8" s="17">
        <v>207</v>
      </c>
      <c r="G8" s="17" t="s">
        <v>402</v>
      </c>
      <c r="H8" s="17">
        <v>135</v>
      </c>
      <c r="I8" s="17" t="s">
        <v>139</v>
      </c>
      <c r="J8" s="17">
        <v>1</v>
      </c>
      <c r="K8" s="17" t="s">
        <v>323</v>
      </c>
      <c r="L8" s="17">
        <v>1</v>
      </c>
      <c r="M8" s="17" t="s">
        <v>325</v>
      </c>
      <c r="N8" s="59">
        <v>7.5976590000000002</v>
      </c>
      <c r="O8" s="60">
        <v>13.035277000000001</v>
      </c>
      <c r="P8" s="61">
        <v>13.035277366638184</v>
      </c>
      <c r="Q8" s="60">
        <v>0</v>
      </c>
      <c r="R8" s="61">
        <v>0</v>
      </c>
    </row>
    <row r="9" spans="1:18" ht="38.25" x14ac:dyDescent="0.25">
      <c r="A9" s="15"/>
      <c r="B9" s="17">
        <v>5000044</v>
      </c>
      <c r="C9" s="17" t="s">
        <v>414</v>
      </c>
      <c r="D9" s="17">
        <v>3033294</v>
      </c>
      <c r="E9" s="17" t="s">
        <v>387</v>
      </c>
      <c r="F9" s="17">
        <v>207</v>
      </c>
      <c r="G9" s="17" t="s">
        <v>402</v>
      </c>
      <c r="H9" s="17">
        <v>135</v>
      </c>
      <c r="I9" s="17" t="s">
        <v>139</v>
      </c>
      <c r="J9" s="17">
        <v>1</v>
      </c>
      <c r="K9" s="17" t="s">
        <v>323</v>
      </c>
      <c r="L9" s="17">
        <v>2</v>
      </c>
      <c r="M9" s="17" t="s">
        <v>326</v>
      </c>
      <c r="N9" s="59">
        <v>26.092235000000002</v>
      </c>
      <c r="O9" s="60">
        <v>20.654616999999998</v>
      </c>
      <c r="P9" s="61">
        <v>18.887455875985324</v>
      </c>
      <c r="Q9" s="60">
        <v>0</v>
      </c>
      <c r="R9" s="61">
        <v>0</v>
      </c>
    </row>
    <row r="10" spans="1:18" ht="38.25" x14ac:dyDescent="0.25">
      <c r="A10" s="15"/>
      <c r="B10" s="17">
        <v>5000045</v>
      </c>
      <c r="C10" s="17" t="s">
        <v>415</v>
      </c>
      <c r="D10" s="17">
        <v>3033295</v>
      </c>
      <c r="E10" s="17" t="s">
        <v>388</v>
      </c>
      <c r="F10" s="17">
        <v>208</v>
      </c>
      <c r="G10" s="17" t="s">
        <v>403</v>
      </c>
      <c r="H10" s="17">
        <v>135</v>
      </c>
      <c r="I10" s="17" t="s">
        <v>139</v>
      </c>
      <c r="J10" s="17">
        <v>1</v>
      </c>
      <c r="K10" s="17" t="s">
        <v>323</v>
      </c>
      <c r="L10" s="17">
        <v>1</v>
      </c>
      <c r="M10" s="17" t="s">
        <v>325</v>
      </c>
      <c r="N10" s="59">
        <v>9.4645539999999997</v>
      </c>
      <c r="O10" s="60">
        <v>5.4509049999999997</v>
      </c>
      <c r="P10" s="61">
        <v>5.4509048461914062</v>
      </c>
      <c r="Q10" s="60">
        <v>0</v>
      </c>
      <c r="R10" s="61">
        <v>0</v>
      </c>
    </row>
    <row r="11" spans="1:18" ht="38.25" x14ac:dyDescent="0.25">
      <c r="A11" s="15"/>
      <c r="B11" s="17">
        <v>5000045</v>
      </c>
      <c r="C11" s="17" t="s">
        <v>415</v>
      </c>
      <c r="D11" s="17">
        <v>3033295</v>
      </c>
      <c r="E11" s="17" t="s">
        <v>388</v>
      </c>
      <c r="F11" s="17">
        <v>208</v>
      </c>
      <c r="G11" s="17" t="s">
        <v>403</v>
      </c>
      <c r="H11" s="17">
        <v>135</v>
      </c>
      <c r="I11" s="17" t="s">
        <v>139</v>
      </c>
      <c r="J11" s="17">
        <v>1</v>
      </c>
      <c r="K11" s="17" t="s">
        <v>323</v>
      </c>
      <c r="L11" s="17">
        <v>2</v>
      </c>
      <c r="M11" s="17" t="s">
        <v>326</v>
      </c>
      <c r="N11" s="59">
        <v>73.265810999999985</v>
      </c>
      <c r="O11" s="60">
        <v>77.279460000000014</v>
      </c>
      <c r="P11" s="61">
        <v>73.689517132937908</v>
      </c>
      <c r="Q11" s="60">
        <v>0</v>
      </c>
      <c r="R11" s="61">
        <v>0</v>
      </c>
    </row>
    <row r="12" spans="1:18" ht="38.25" x14ac:dyDescent="0.25">
      <c r="A12" s="15"/>
      <c r="B12" s="17">
        <v>5000046</v>
      </c>
      <c r="C12" s="17" t="s">
        <v>420</v>
      </c>
      <c r="D12" s="17">
        <v>3033296</v>
      </c>
      <c r="E12" s="17" t="s">
        <v>389</v>
      </c>
      <c r="F12" s="17">
        <v>209</v>
      </c>
      <c r="G12" s="17" t="s">
        <v>404</v>
      </c>
      <c r="H12" s="17">
        <v>135</v>
      </c>
      <c r="I12" s="17" t="s">
        <v>139</v>
      </c>
      <c r="J12" s="17">
        <v>1</v>
      </c>
      <c r="K12" s="17" t="s">
        <v>323</v>
      </c>
      <c r="L12" s="17">
        <v>1</v>
      </c>
      <c r="M12" s="17" t="s">
        <v>325</v>
      </c>
      <c r="N12" s="59">
        <v>2.769908</v>
      </c>
      <c r="O12" s="60">
        <v>2.9405670000000002</v>
      </c>
      <c r="P12" s="61">
        <v>2.9405670166015625</v>
      </c>
      <c r="Q12" s="60">
        <v>0</v>
      </c>
      <c r="R12" s="61">
        <v>0</v>
      </c>
    </row>
    <row r="13" spans="1:18" ht="38.25" x14ac:dyDescent="0.25">
      <c r="A13" s="15"/>
      <c r="B13" s="17">
        <v>5000046</v>
      </c>
      <c r="C13" s="17" t="s">
        <v>420</v>
      </c>
      <c r="D13" s="17">
        <v>3033296</v>
      </c>
      <c r="E13" s="17" t="s">
        <v>389</v>
      </c>
      <c r="F13" s="17">
        <v>209</v>
      </c>
      <c r="G13" s="17" t="s">
        <v>404</v>
      </c>
      <c r="H13" s="17">
        <v>135</v>
      </c>
      <c r="I13" s="17" t="s">
        <v>139</v>
      </c>
      <c r="J13" s="17">
        <v>1</v>
      </c>
      <c r="K13" s="17" t="s">
        <v>323</v>
      </c>
      <c r="L13" s="17">
        <v>2</v>
      </c>
      <c r="M13" s="17" t="s">
        <v>326</v>
      </c>
      <c r="N13" s="59">
        <v>5.8093269999999979</v>
      </c>
      <c r="O13" s="60">
        <v>5.6386680000000009</v>
      </c>
      <c r="P13" s="61">
        <v>2.1905850246548653</v>
      </c>
      <c r="Q13" s="60">
        <v>0</v>
      </c>
      <c r="R13" s="61">
        <v>0</v>
      </c>
    </row>
    <row r="14" spans="1:18" ht="38.25" x14ac:dyDescent="0.25">
      <c r="A14" s="15"/>
      <c r="B14" s="17">
        <v>5000047</v>
      </c>
      <c r="C14" s="17" t="s">
        <v>416</v>
      </c>
      <c r="D14" s="17">
        <v>3033297</v>
      </c>
      <c r="E14" s="17" t="s">
        <v>390</v>
      </c>
      <c r="F14" s="17">
        <v>210</v>
      </c>
      <c r="G14" s="17" t="s">
        <v>405</v>
      </c>
      <c r="H14" s="17">
        <v>135</v>
      </c>
      <c r="I14" s="17" t="s">
        <v>139</v>
      </c>
      <c r="J14" s="17">
        <v>1</v>
      </c>
      <c r="K14" s="17" t="s">
        <v>323</v>
      </c>
      <c r="L14" s="17">
        <v>1</v>
      </c>
      <c r="M14" s="17" t="s">
        <v>325</v>
      </c>
      <c r="N14" s="59">
        <v>17.866944</v>
      </c>
      <c r="O14" s="60">
        <v>27.943307999999998</v>
      </c>
      <c r="P14" s="61">
        <v>27.943307876586914</v>
      </c>
      <c r="Q14" s="60">
        <v>0</v>
      </c>
      <c r="R14" s="61">
        <v>0</v>
      </c>
    </row>
    <row r="15" spans="1:18" ht="38.25" x14ac:dyDescent="0.25">
      <c r="A15" s="15"/>
      <c r="B15" s="17">
        <v>5000047</v>
      </c>
      <c r="C15" s="17" t="s">
        <v>416</v>
      </c>
      <c r="D15" s="17">
        <v>3033297</v>
      </c>
      <c r="E15" s="17" t="s">
        <v>390</v>
      </c>
      <c r="F15" s="17">
        <v>210</v>
      </c>
      <c r="G15" s="17" t="s">
        <v>405</v>
      </c>
      <c r="H15" s="17">
        <v>135</v>
      </c>
      <c r="I15" s="17" t="s">
        <v>139</v>
      </c>
      <c r="J15" s="17">
        <v>1</v>
      </c>
      <c r="K15" s="17" t="s">
        <v>323</v>
      </c>
      <c r="L15" s="17">
        <v>2</v>
      </c>
      <c r="M15" s="17" t="s">
        <v>326</v>
      </c>
      <c r="N15" s="59">
        <v>49.943393</v>
      </c>
      <c r="O15" s="60">
        <v>39.867028999999995</v>
      </c>
      <c r="P15" s="61">
        <v>31.635275863111019</v>
      </c>
      <c r="Q15" s="60">
        <v>0</v>
      </c>
      <c r="R15" s="61">
        <v>0</v>
      </c>
    </row>
    <row r="16" spans="1:18" ht="38.25" x14ac:dyDescent="0.25">
      <c r="A16" s="15"/>
      <c r="B16" s="17">
        <v>5000047</v>
      </c>
      <c r="C16" s="17" t="s">
        <v>416</v>
      </c>
      <c r="D16" s="17">
        <v>3033297</v>
      </c>
      <c r="E16" s="17" t="s">
        <v>390</v>
      </c>
      <c r="F16" s="17">
        <v>210</v>
      </c>
      <c r="G16" s="17" t="s">
        <v>405</v>
      </c>
      <c r="H16" s="17">
        <v>455</v>
      </c>
      <c r="I16" s="17" t="s">
        <v>216</v>
      </c>
      <c r="J16" s="17">
        <v>402</v>
      </c>
      <c r="K16" s="17" t="s">
        <v>324</v>
      </c>
      <c r="L16" s="17">
        <v>1</v>
      </c>
      <c r="M16" s="17" t="s">
        <v>325</v>
      </c>
      <c r="N16" s="59">
        <v>0</v>
      </c>
      <c r="O16" s="60">
        <v>3.6268000000000002E-2</v>
      </c>
      <c r="P16" s="61">
        <v>0</v>
      </c>
      <c r="Q16" s="60">
        <v>180</v>
      </c>
      <c r="R16" s="61">
        <v>0</v>
      </c>
    </row>
    <row r="17" spans="1:18" ht="38.25" x14ac:dyDescent="0.25">
      <c r="A17" s="15"/>
      <c r="B17" s="17">
        <v>5000048</v>
      </c>
      <c r="C17" s="17" t="s">
        <v>421</v>
      </c>
      <c r="D17" s="17">
        <v>3033298</v>
      </c>
      <c r="E17" s="17" t="s">
        <v>391</v>
      </c>
      <c r="F17" s="17">
        <v>211</v>
      </c>
      <c r="G17" s="17" t="s">
        <v>406</v>
      </c>
      <c r="H17" s="17">
        <v>135</v>
      </c>
      <c r="I17" s="17" t="s">
        <v>139</v>
      </c>
      <c r="J17" s="17">
        <v>1</v>
      </c>
      <c r="K17" s="17" t="s">
        <v>323</v>
      </c>
      <c r="L17" s="17">
        <v>1</v>
      </c>
      <c r="M17" s="17" t="s">
        <v>325</v>
      </c>
      <c r="N17" s="59">
        <v>0.58056200000000002</v>
      </c>
      <c r="O17" s="60">
        <v>0.42785800000000002</v>
      </c>
      <c r="P17" s="61">
        <v>0.42785799503326416</v>
      </c>
      <c r="Q17" s="60">
        <v>0</v>
      </c>
      <c r="R17" s="61">
        <v>0</v>
      </c>
    </row>
    <row r="18" spans="1:18" ht="38.25" x14ac:dyDescent="0.25">
      <c r="A18" s="15"/>
      <c r="B18" s="17">
        <v>5000048</v>
      </c>
      <c r="C18" s="17" t="s">
        <v>421</v>
      </c>
      <c r="D18" s="17">
        <v>3033298</v>
      </c>
      <c r="E18" s="17" t="s">
        <v>391</v>
      </c>
      <c r="F18" s="17">
        <v>211</v>
      </c>
      <c r="G18" s="17" t="s">
        <v>406</v>
      </c>
      <c r="H18" s="17">
        <v>135</v>
      </c>
      <c r="I18" s="17" t="s">
        <v>139</v>
      </c>
      <c r="J18" s="17">
        <v>1</v>
      </c>
      <c r="K18" s="17" t="s">
        <v>323</v>
      </c>
      <c r="L18" s="17">
        <v>2</v>
      </c>
      <c r="M18" s="17" t="s">
        <v>326</v>
      </c>
      <c r="N18" s="59">
        <v>8.4105899999999991</v>
      </c>
      <c r="O18" s="60">
        <v>8.5632939999999991</v>
      </c>
      <c r="P18" s="61">
        <v>8.2658290602266788</v>
      </c>
      <c r="Q18" s="60">
        <v>0</v>
      </c>
      <c r="R18" s="61">
        <v>0</v>
      </c>
    </row>
    <row r="19" spans="1:18" ht="38.25" x14ac:dyDescent="0.25">
      <c r="A19" s="15"/>
      <c r="B19" s="17">
        <v>5000049</v>
      </c>
      <c r="C19" s="17" t="s">
        <v>422</v>
      </c>
      <c r="D19" s="17">
        <v>3033299</v>
      </c>
      <c r="E19" s="17" t="s">
        <v>392</v>
      </c>
      <c r="F19" s="17">
        <v>212</v>
      </c>
      <c r="G19" s="17" t="s">
        <v>407</v>
      </c>
      <c r="H19" s="17">
        <v>135</v>
      </c>
      <c r="I19" s="17" t="s">
        <v>139</v>
      </c>
      <c r="J19" s="17">
        <v>1</v>
      </c>
      <c r="K19" s="17" t="s">
        <v>323</v>
      </c>
      <c r="L19" s="17">
        <v>1</v>
      </c>
      <c r="M19" s="17" t="s">
        <v>325</v>
      </c>
      <c r="N19" s="59">
        <v>5.0813999999999998E-2</v>
      </c>
      <c r="O19" s="60">
        <v>5.0813999999999998E-2</v>
      </c>
      <c r="P19" s="61">
        <v>1.8685000017285347E-2</v>
      </c>
      <c r="Q19" s="60">
        <v>0</v>
      </c>
      <c r="R19" s="61">
        <v>0</v>
      </c>
    </row>
    <row r="20" spans="1:18" ht="38.25" x14ac:dyDescent="0.25">
      <c r="A20" s="15"/>
      <c r="B20" s="17">
        <v>5000049</v>
      </c>
      <c r="C20" s="17" t="s">
        <v>422</v>
      </c>
      <c r="D20" s="17">
        <v>3033299</v>
      </c>
      <c r="E20" s="17" t="s">
        <v>392</v>
      </c>
      <c r="F20" s="17">
        <v>212</v>
      </c>
      <c r="G20" s="17" t="s">
        <v>407</v>
      </c>
      <c r="H20" s="17">
        <v>135</v>
      </c>
      <c r="I20" s="17" t="s">
        <v>139</v>
      </c>
      <c r="J20" s="17">
        <v>1</v>
      </c>
      <c r="K20" s="17" t="s">
        <v>323</v>
      </c>
      <c r="L20" s="17">
        <v>2</v>
      </c>
      <c r="M20" s="17" t="s">
        <v>326</v>
      </c>
      <c r="N20" s="59">
        <v>0.57265099999999991</v>
      </c>
      <c r="O20" s="60">
        <v>0.57265099999999991</v>
      </c>
      <c r="P20" s="61">
        <v>0.1690139970742166</v>
      </c>
      <c r="Q20" s="60">
        <v>0</v>
      </c>
      <c r="R20" s="61">
        <v>0</v>
      </c>
    </row>
    <row r="21" spans="1:18" ht="38.25" x14ac:dyDescent="0.25">
      <c r="A21" s="15"/>
      <c r="B21" s="17">
        <v>5000050</v>
      </c>
      <c r="C21" s="17" t="s">
        <v>423</v>
      </c>
      <c r="D21" s="17">
        <v>3033300</v>
      </c>
      <c r="E21" s="17" t="s">
        <v>393</v>
      </c>
      <c r="F21" s="17">
        <v>212</v>
      </c>
      <c r="G21" s="17" t="s">
        <v>407</v>
      </c>
      <c r="H21" s="17">
        <v>135</v>
      </c>
      <c r="I21" s="17" t="s">
        <v>139</v>
      </c>
      <c r="J21" s="17">
        <v>1</v>
      </c>
      <c r="K21" s="17" t="s">
        <v>323</v>
      </c>
      <c r="L21" s="17">
        <v>1</v>
      </c>
      <c r="M21" s="17" t="s">
        <v>325</v>
      </c>
      <c r="N21" s="59">
        <v>1.435859</v>
      </c>
      <c r="O21" s="60">
        <v>1.8645339999999999</v>
      </c>
      <c r="P21" s="61">
        <v>1.8645340204238892</v>
      </c>
      <c r="Q21" s="60">
        <v>0</v>
      </c>
      <c r="R21" s="61">
        <v>0</v>
      </c>
    </row>
    <row r="22" spans="1:18" ht="38.25" x14ac:dyDescent="0.25">
      <c r="A22" s="15"/>
      <c r="B22" s="17">
        <v>5000050</v>
      </c>
      <c r="C22" s="17" t="s">
        <v>423</v>
      </c>
      <c r="D22" s="17">
        <v>3033300</v>
      </c>
      <c r="E22" s="17" t="s">
        <v>393</v>
      </c>
      <c r="F22" s="17">
        <v>212</v>
      </c>
      <c r="G22" s="17" t="s">
        <v>407</v>
      </c>
      <c r="H22" s="17">
        <v>135</v>
      </c>
      <c r="I22" s="17" t="s">
        <v>139</v>
      </c>
      <c r="J22" s="17">
        <v>1</v>
      </c>
      <c r="K22" s="17" t="s">
        <v>323</v>
      </c>
      <c r="L22" s="17">
        <v>2</v>
      </c>
      <c r="M22" s="17" t="s">
        <v>326</v>
      </c>
      <c r="N22" s="59">
        <v>1.8364510000000003</v>
      </c>
      <c r="O22" s="60">
        <v>1.4077759999999999</v>
      </c>
      <c r="P22" s="61">
        <v>1.2016150222625583</v>
      </c>
      <c r="Q22" s="60">
        <v>4</v>
      </c>
      <c r="R22" s="61">
        <v>0</v>
      </c>
    </row>
    <row r="23" spans="1:18" ht="38.25" x14ac:dyDescent="0.25">
      <c r="A23" s="15"/>
      <c r="B23" s="17">
        <v>5000053</v>
      </c>
      <c r="C23" s="17" t="s">
        <v>417</v>
      </c>
      <c r="D23" s="17">
        <v>3033305</v>
      </c>
      <c r="E23" s="17" t="s">
        <v>395</v>
      </c>
      <c r="F23" s="17">
        <v>239</v>
      </c>
      <c r="G23" s="17" t="s">
        <v>409</v>
      </c>
      <c r="H23" s="17">
        <v>135</v>
      </c>
      <c r="I23" s="17" t="s">
        <v>139</v>
      </c>
      <c r="J23" s="17">
        <v>1</v>
      </c>
      <c r="K23" s="17" t="s">
        <v>323</v>
      </c>
      <c r="L23" s="17">
        <v>1</v>
      </c>
      <c r="M23" s="17" t="s">
        <v>325</v>
      </c>
      <c r="N23" s="59">
        <v>1.171133</v>
      </c>
      <c r="O23" s="60">
        <v>0.83199900000000004</v>
      </c>
      <c r="P23" s="61">
        <v>0.83199900388717651</v>
      </c>
      <c r="Q23" s="60">
        <v>0</v>
      </c>
      <c r="R23" s="61">
        <v>0</v>
      </c>
    </row>
    <row r="24" spans="1:18" ht="38.25" x14ac:dyDescent="0.25">
      <c r="A24" s="15"/>
      <c r="B24" s="17">
        <v>5000053</v>
      </c>
      <c r="C24" s="17" t="s">
        <v>417</v>
      </c>
      <c r="D24" s="17">
        <v>3033305</v>
      </c>
      <c r="E24" s="17" t="s">
        <v>395</v>
      </c>
      <c r="F24" s="17">
        <v>239</v>
      </c>
      <c r="G24" s="17" t="s">
        <v>409</v>
      </c>
      <c r="H24" s="17">
        <v>135</v>
      </c>
      <c r="I24" s="17" t="s">
        <v>139</v>
      </c>
      <c r="J24" s="17">
        <v>1</v>
      </c>
      <c r="K24" s="17" t="s">
        <v>323</v>
      </c>
      <c r="L24" s="17">
        <v>2</v>
      </c>
      <c r="M24" s="17" t="s">
        <v>326</v>
      </c>
      <c r="N24" s="59">
        <v>22.113447000000004</v>
      </c>
      <c r="O24" s="60">
        <v>22.452581000000002</v>
      </c>
      <c r="P24" s="61">
        <v>21.059356890618801</v>
      </c>
      <c r="Q24" s="60">
        <v>0</v>
      </c>
      <c r="R24" s="61">
        <v>0</v>
      </c>
    </row>
    <row r="25" spans="1:18" ht="38.25" x14ac:dyDescent="0.25">
      <c r="A25" s="15"/>
      <c r="B25" s="17">
        <v>5000054</v>
      </c>
      <c r="C25" s="17" t="s">
        <v>424</v>
      </c>
      <c r="D25" s="17">
        <v>3033306</v>
      </c>
      <c r="E25" s="17" t="s">
        <v>396</v>
      </c>
      <c r="F25" s="17">
        <v>212</v>
      </c>
      <c r="G25" s="17" t="s">
        <v>407</v>
      </c>
      <c r="H25" s="17">
        <v>135</v>
      </c>
      <c r="I25" s="17" t="s">
        <v>139</v>
      </c>
      <c r="J25" s="17">
        <v>1</v>
      </c>
      <c r="K25" s="17" t="s">
        <v>323</v>
      </c>
      <c r="L25" s="17">
        <v>1</v>
      </c>
      <c r="M25" s="17" t="s">
        <v>325</v>
      </c>
      <c r="N25" s="59">
        <v>8.2823969999999996</v>
      </c>
      <c r="O25" s="60">
        <v>16.002504999999999</v>
      </c>
      <c r="P25" s="61">
        <v>16.002504348754883</v>
      </c>
      <c r="Q25" s="60">
        <v>0</v>
      </c>
      <c r="R25" s="61">
        <v>0</v>
      </c>
    </row>
    <row r="26" spans="1:18" ht="38.25" x14ac:dyDescent="0.25">
      <c r="A26" s="15"/>
      <c r="B26" s="17">
        <v>5000054</v>
      </c>
      <c r="C26" s="17" t="s">
        <v>424</v>
      </c>
      <c r="D26" s="17">
        <v>3033306</v>
      </c>
      <c r="E26" s="17" t="s">
        <v>396</v>
      </c>
      <c r="F26" s="17">
        <v>212</v>
      </c>
      <c r="G26" s="17" t="s">
        <v>407</v>
      </c>
      <c r="H26" s="17">
        <v>135</v>
      </c>
      <c r="I26" s="17" t="s">
        <v>139</v>
      </c>
      <c r="J26" s="17">
        <v>1</v>
      </c>
      <c r="K26" s="17" t="s">
        <v>323</v>
      </c>
      <c r="L26" s="17">
        <v>2</v>
      </c>
      <c r="M26" s="17" t="s">
        <v>326</v>
      </c>
      <c r="N26" s="59">
        <v>25.983961000000004</v>
      </c>
      <c r="O26" s="60">
        <v>18.263852999999997</v>
      </c>
      <c r="P26" s="61">
        <v>17.47254304587841</v>
      </c>
      <c r="Q26" s="60">
        <v>0</v>
      </c>
      <c r="R26" s="61">
        <v>0</v>
      </c>
    </row>
    <row r="27" spans="1:18" ht="51" x14ac:dyDescent="0.25">
      <c r="A27" s="15"/>
      <c r="B27" s="17">
        <v>5000055</v>
      </c>
      <c r="C27" s="17" t="s">
        <v>425</v>
      </c>
      <c r="D27" s="17">
        <v>3033307</v>
      </c>
      <c r="E27" s="17" t="s">
        <v>397</v>
      </c>
      <c r="F27" s="17">
        <v>212</v>
      </c>
      <c r="G27" s="17" t="s">
        <v>407</v>
      </c>
      <c r="H27" s="17">
        <v>135</v>
      </c>
      <c r="I27" s="17" t="s">
        <v>139</v>
      </c>
      <c r="J27" s="17">
        <v>1</v>
      </c>
      <c r="K27" s="17" t="s">
        <v>323</v>
      </c>
      <c r="L27" s="17">
        <v>1</v>
      </c>
      <c r="M27" s="17" t="s">
        <v>325</v>
      </c>
      <c r="N27" s="59">
        <v>2.3773399999999998</v>
      </c>
      <c r="O27" s="60">
        <v>2.841704</v>
      </c>
      <c r="P27" s="61">
        <v>2.8417038917541504</v>
      </c>
      <c r="Q27" s="60">
        <v>0</v>
      </c>
      <c r="R27" s="61">
        <v>0</v>
      </c>
    </row>
    <row r="28" spans="1:18" ht="51" x14ac:dyDescent="0.25">
      <c r="A28" s="15"/>
      <c r="B28" s="17">
        <v>5000055</v>
      </c>
      <c r="C28" s="17" t="s">
        <v>425</v>
      </c>
      <c r="D28" s="17">
        <v>3033307</v>
      </c>
      <c r="E28" s="17" t="s">
        <v>397</v>
      </c>
      <c r="F28" s="17">
        <v>212</v>
      </c>
      <c r="G28" s="17" t="s">
        <v>407</v>
      </c>
      <c r="H28" s="17">
        <v>135</v>
      </c>
      <c r="I28" s="17" t="s">
        <v>139</v>
      </c>
      <c r="J28" s="17">
        <v>1</v>
      </c>
      <c r="K28" s="17" t="s">
        <v>323</v>
      </c>
      <c r="L28" s="17">
        <v>2</v>
      </c>
      <c r="M28" s="17" t="s">
        <v>326</v>
      </c>
      <c r="N28" s="59">
        <v>4.8545070000000008</v>
      </c>
      <c r="O28" s="60">
        <v>4.3901430000000001</v>
      </c>
      <c r="P28" s="61">
        <v>4.3500030376017094</v>
      </c>
      <c r="Q28" s="60">
        <v>0</v>
      </c>
      <c r="R28" s="61">
        <v>0</v>
      </c>
    </row>
    <row r="29" spans="1:18" ht="38.25" x14ac:dyDescent="0.25">
      <c r="A29" s="15"/>
      <c r="B29" s="17">
        <v>5000059</v>
      </c>
      <c r="C29" s="17" t="s">
        <v>426</v>
      </c>
      <c r="D29" s="17">
        <v>3000002</v>
      </c>
      <c r="E29" s="17" t="s">
        <v>379</v>
      </c>
      <c r="F29" s="17">
        <v>259</v>
      </c>
      <c r="G29" s="17" t="s">
        <v>292</v>
      </c>
      <c r="H29" s="17">
        <v>135</v>
      </c>
      <c r="I29" s="17" t="s">
        <v>139</v>
      </c>
      <c r="J29" s="17">
        <v>1</v>
      </c>
      <c r="K29" s="17" t="s">
        <v>323</v>
      </c>
      <c r="L29" s="17">
        <v>1</v>
      </c>
      <c r="M29" s="17" t="s">
        <v>325</v>
      </c>
      <c r="N29" s="59">
        <v>19.444379999999999</v>
      </c>
      <c r="O29" s="60">
        <v>16.972536000000002</v>
      </c>
      <c r="P29" s="61">
        <v>0.6600000262260437</v>
      </c>
      <c r="Q29" s="60">
        <v>0</v>
      </c>
      <c r="R29" s="61">
        <v>0</v>
      </c>
    </row>
    <row r="30" spans="1:18" ht="39" thickBot="1" x14ac:dyDescent="0.3">
      <c r="A30" s="21"/>
      <c r="B30" s="23">
        <v>5000059</v>
      </c>
      <c r="C30" s="23" t="s">
        <v>426</v>
      </c>
      <c r="D30" s="23">
        <v>3000002</v>
      </c>
      <c r="E30" s="23" t="s">
        <v>379</v>
      </c>
      <c r="F30" s="23">
        <v>259</v>
      </c>
      <c r="G30" s="23" t="s">
        <v>292</v>
      </c>
      <c r="H30" s="23">
        <v>135</v>
      </c>
      <c r="I30" s="23" t="s">
        <v>139</v>
      </c>
      <c r="J30" s="23">
        <v>1</v>
      </c>
      <c r="K30" s="23" t="s">
        <v>323</v>
      </c>
      <c r="L30" s="23">
        <v>2</v>
      </c>
      <c r="M30" s="23" t="s">
        <v>326</v>
      </c>
      <c r="N30" s="62">
        <v>0</v>
      </c>
      <c r="O30" s="63">
        <v>2.4718439999999999</v>
      </c>
      <c r="P30" s="64">
        <v>2.453912983648479</v>
      </c>
      <c r="Q30" s="63">
        <v>23728</v>
      </c>
      <c r="R30" s="64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0"/>
  <dimension ref="A1:R6"/>
  <sheetViews>
    <sheetView workbookViewId="0">
      <selection activeCell="N6" sqref="N6:R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39">
        <v>68</v>
      </c>
      <c r="B1" s="40" t="s">
        <v>228</v>
      </c>
      <c r="C1" s="40" t="s">
        <v>38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.75" thickBot="1" x14ac:dyDescent="0.3">
      <c r="A2" s="2" t="s">
        <v>1499</v>
      </c>
    </row>
    <row r="3" spans="1:18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0" t="s">
        <v>2</v>
      </c>
      <c r="O3" s="101"/>
      <c r="P3" s="102"/>
      <c r="Q3" s="101" t="s">
        <v>235</v>
      </c>
      <c r="R3" s="102"/>
    </row>
    <row r="4" spans="1:18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14"/>
      <c r="L4" s="114" t="s">
        <v>234</v>
      </c>
      <c r="M4" s="129"/>
      <c r="N4" s="98" t="s">
        <v>3</v>
      </c>
      <c r="O4" s="96" t="s">
        <v>4</v>
      </c>
      <c r="P4" s="105" t="s">
        <v>5</v>
      </c>
      <c r="Q4" s="117" t="s">
        <v>236</v>
      </c>
      <c r="R4" s="105" t="s">
        <v>237</v>
      </c>
    </row>
    <row r="5" spans="1:18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30"/>
      <c r="N5" s="133"/>
      <c r="O5" s="134"/>
      <c r="P5" s="127"/>
      <c r="Q5" s="132"/>
      <c r="R5" s="127"/>
    </row>
    <row r="6" spans="1:18" ht="64.5" thickBot="1" x14ac:dyDescent="0.3">
      <c r="A6" s="21"/>
      <c r="B6" s="23">
        <v>5004272</v>
      </c>
      <c r="C6" s="23" t="s">
        <v>1462</v>
      </c>
      <c r="D6" s="23">
        <v>3000433</v>
      </c>
      <c r="E6" s="23" t="s">
        <v>1444</v>
      </c>
      <c r="F6" s="23">
        <v>86</v>
      </c>
      <c r="G6" s="23" t="s">
        <v>464</v>
      </c>
      <c r="H6" s="23">
        <v>7</v>
      </c>
      <c r="I6" s="23" t="s">
        <v>1497</v>
      </c>
      <c r="J6" s="23">
        <v>1</v>
      </c>
      <c r="K6" s="23" t="s">
        <v>1498</v>
      </c>
      <c r="L6" s="23">
        <v>1</v>
      </c>
      <c r="M6" s="23" t="s">
        <v>325</v>
      </c>
      <c r="N6" s="62">
        <v>0.22</v>
      </c>
      <c r="O6" s="63">
        <v>0.22</v>
      </c>
      <c r="P6" s="64">
        <v>0</v>
      </c>
      <c r="Q6" s="63">
        <v>0</v>
      </c>
      <c r="R6" s="64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1"/>
  <dimension ref="A1:N134"/>
  <sheetViews>
    <sheetView workbookViewId="0">
      <selection activeCell="J6" sqref="J6:N134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2" width="13.5703125" customWidth="1"/>
    <col min="13" max="14" width="14" customWidth="1"/>
  </cols>
  <sheetData>
    <row r="1" spans="1:14" ht="15.75" x14ac:dyDescent="0.25">
      <c r="A1" s="39">
        <v>68</v>
      </c>
      <c r="B1" s="40" t="s">
        <v>228</v>
      </c>
      <c r="C1" s="40" t="s">
        <v>38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1500</v>
      </c>
    </row>
    <row r="3" spans="1:14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0" t="s">
        <v>2</v>
      </c>
      <c r="K3" s="101"/>
      <c r="L3" s="102"/>
      <c r="M3" s="101" t="s">
        <v>235</v>
      </c>
      <c r="N3" s="102"/>
    </row>
    <row r="4" spans="1:14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29"/>
      <c r="J4" s="98" t="s">
        <v>3</v>
      </c>
      <c r="K4" s="96" t="s">
        <v>4</v>
      </c>
      <c r="L4" s="105" t="s">
        <v>5</v>
      </c>
      <c r="M4" s="117" t="s">
        <v>236</v>
      </c>
      <c r="N4" s="105" t="s">
        <v>237</v>
      </c>
    </row>
    <row r="5" spans="1:14" ht="15.75" thickBot="1" x14ac:dyDescent="0.3">
      <c r="A5" s="131"/>
      <c r="B5" s="128"/>
      <c r="C5" s="128"/>
      <c r="D5" s="128"/>
      <c r="E5" s="128"/>
      <c r="F5" s="128"/>
      <c r="G5" s="128"/>
      <c r="H5" s="128"/>
      <c r="I5" s="130"/>
      <c r="J5" s="133"/>
      <c r="K5" s="134"/>
      <c r="L5" s="127"/>
      <c r="M5" s="132"/>
      <c r="N5" s="127"/>
    </row>
    <row r="6" spans="1:14" ht="51" x14ac:dyDescent="0.25">
      <c r="A6" s="15"/>
      <c r="B6" s="17">
        <v>3000450</v>
      </c>
      <c r="C6" s="17" t="s">
        <v>1446</v>
      </c>
      <c r="D6" s="17">
        <v>416</v>
      </c>
      <c r="E6" s="17" t="s">
        <v>722</v>
      </c>
      <c r="F6" s="17">
        <v>6</v>
      </c>
      <c r="G6" s="17" t="s">
        <v>101</v>
      </c>
      <c r="H6" s="17">
        <v>6</v>
      </c>
      <c r="I6" s="17" t="s">
        <v>1501</v>
      </c>
      <c r="J6" s="59">
        <v>1.187225</v>
      </c>
      <c r="K6" s="60">
        <v>1.1872249999999998</v>
      </c>
      <c r="L6" s="61">
        <v>0.49795567521323392</v>
      </c>
      <c r="M6" s="60"/>
      <c r="N6" s="61"/>
    </row>
    <row r="7" spans="1:14" ht="51" x14ac:dyDescent="0.25">
      <c r="A7" s="15"/>
      <c r="B7" s="17">
        <v>3000450</v>
      </c>
      <c r="C7" s="17" t="s">
        <v>1446</v>
      </c>
      <c r="D7" s="17">
        <v>416</v>
      </c>
      <c r="E7" s="17" t="s">
        <v>722</v>
      </c>
      <c r="F7" s="17">
        <v>10</v>
      </c>
      <c r="G7" s="17" t="s">
        <v>105</v>
      </c>
      <c r="H7" s="17">
        <v>10</v>
      </c>
      <c r="I7" s="17" t="s">
        <v>1502</v>
      </c>
      <c r="J7" s="59">
        <v>0</v>
      </c>
      <c r="K7" s="60">
        <v>5.9777999999999998E-2</v>
      </c>
      <c r="L7" s="61">
        <v>0</v>
      </c>
      <c r="M7" s="60"/>
      <c r="N7" s="61"/>
    </row>
    <row r="8" spans="1:14" ht="51" x14ac:dyDescent="0.25">
      <c r="A8" s="15"/>
      <c r="B8" s="17">
        <v>3000450</v>
      </c>
      <c r="C8" s="17" t="s">
        <v>1446</v>
      </c>
      <c r="D8" s="17">
        <v>416</v>
      </c>
      <c r="E8" s="17" t="s">
        <v>722</v>
      </c>
      <c r="F8" s="17">
        <v>10</v>
      </c>
      <c r="G8" s="17" t="s">
        <v>105</v>
      </c>
      <c r="H8" s="17">
        <v>26</v>
      </c>
      <c r="I8" s="17" t="s">
        <v>1503</v>
      </c>
      <c r="J8" s="59">
        <v>6.7603790000000004</v>
      </c>
      <c r="K8" s="60">
        <v>15.751372000000002</v>
      </c>
      <c r="L8" s="61">
        <v>5.1868722422514111</v>
      </c>
      <c r="M8" s="60"/>
      <c r="N8" s="61"/>
    </row>
    <row r="9" spans="1:14" ht="51" x14ac:dyDescent="0.25">
      <c r="A9" s="15"/>
      <c r="B9" s="17">
        <v>3000450</v>
      </c>
      <c r="C9" s="17" t="s">
        <v>1446</v>
      </c>
      <c r="D9" s="17">
        <v>416</v>
      </c>
      <c r="E9" s="17" t="s">
        <v>722</v>
      </c>
      <c r="F9" s="17">
        <v>11</v>
      </c>
      <c r="G9" s="17" t="s">
        <v>106</v>
      </c>
      <c r="H9" s="17">
        <v>11</v>
      </c>
      <c r="I9" s="17" t="s">
        <v>336</v>
      </c>
      <c r="J9" s="59">
        <v>5.1614739999999983</v>
      </c>
      <c r="K9" s="60">
        <v>5.2439159999999996</v>
      </c>
      <c r="L9" s="61">
        <v>1.3935409346813685</v>
      </c>
      <c r="M9" s="60"/>
      <c r="N9" s="61"/>
    </row>
    <row r="10" spans="1:14" ht="51" x14ac:dyDescent="0.25">
      <c r="A10" s="15"/>
      <c r="B10" s="17">
        <v>3000450</v>
      </c>
      <c r="C10" s="17" t="s">
        <v>1446</v>
      </c>
      <c r="D10" s="17">
        <v>416</v>
      </c>
      <c r="E10" s="17" t="s">
        <v>722</v>
      </c>
      <c r="F10" s="17">
        <v>13</v>
      </c>
      <c r="G10" s="17" t="s">
        <v>109</v>
      </c>
      <c r="H10" s="17">
        <v>13</v>
      </c>
      <c r="I10" s="17" t="s">
        <v>1504</v>
      </c>
      <c r="J10" s="59">
        <v>0.57030099999999995</v>
      </c>
      <c r="K10" s="60">
        <v>0.5808009999999999</v>
      </c>
      <c r="L10" s="61">
        <v>0.11455842716895859</v>
      </c>
      <c r="M10" s="60"/>
      <c r="N10" s="61"/>
    </row>
    <row r="11" spans="1:14" ht="114.75" x14ac:dyDescent="0.25">
      <c r="A11" s="15"/>
      <c r="B11" s="17">
        <v>3000450</v>
      </c>
      <c r="C11" s="17" t="s">
        <v>1446</v>
      </c>
      <c r="D11" s="17">
        <v>416</v>
      </c>
      <c r="E11" s="17" t="s">
        <v>722</v>
      </c>
      <c r="F11" s="17">
        <v>25</v>
      </c>
      <c r="G11" s="17" t="s">
        <v>113</v>
      </c>
      <c r="H11" s="17">
        <v>25</v>
      </c>
      <c r="I11" s="17" t="s">
        <v>1505</v>
      </c>
      <c r="J11" s="59">
        <v>4.9959759999999962</v>
      </c>
      <c r="K11" s="60">
        <v>4.9959759999999989</v>
      </c>
      <c r="L11" s="61">
        <v>1.7683848769884207</v>
      </c>
      <c r="M11" s="60"/>
      <c r="N11" s="61"/>
    </row>
    <row r="12" spans="1:14" ht="63.75" x14ac:dyDescent="0.25">
      <c r="A12" s="15"/>
      <c r="B12" s="17">
        <v>3000450</v>
      </c>
      <c r="C12" s="17" t="s">
        <v>1446</v>
      </c>
      <c r="D12" s="17">
        <v>416</v>
      </c>
      <c r="E12" s="17" t="s">
        <v>722</v>
      </c>
      <c r="F12" s="17">
        <v>37</v>
      </c>
      <c r="G12" s="17" t="s">
        <v>119</v>
      </c>
      <c r="H12" s="17">
        <v>37</v>
      </c>
      <c r="I12" s="17" t="s">
        <v>1506</v>
      </c>
      <c r="J12" s="59">
        <v>0.438392</v>
      </c>
      <c r="K12" s="60">
        <v>0.43839199999999995</v>
      </c>
      <c r="L12" s="61">
        <v>0.11453963932581246</v>
      </c>
      <c r="M12" s="60"/>
      <c r="N12" s="61"/>
    </row>
    <row r="13" spans="1:14" ht="63.75" x14ac:dyDescent="0.25">
      <c r="A13" s="15"/>
      <c r="B13" s="17">
        <v>3000450</v>
      </c>
      <c r="C13" s="17" t="s">
        <v>1446</v>
      </c>
      <c r="D13" s="17">
        <v>416</v>
      </c>
      <c r="E13" s="17" t="s">
        <v>722</v>
      </c>
      <c r="F13" s="17">
        <v>137</v>
      </c>
      <c r="G13" s="17" t="s">
        <v>141</v>
      </c>
      <c r="H13" s="17">
        <v>137</v>
      </c>
      <c r="I13" s="17" t="s">
        <v>340</v>
      </c>
      <c r="J13" s="59">
        <v>2.2438499999999957</v>
      </c>
      <c r="K13" s="60">
        <v>2.5160089999999973</v>
      </c>
      <c r="L13" s="61">
        <v>1.140630401954013</v>
      </c>
      <c r="M13" s="60"/>
      <c r="N13" s="61"/>
    </row>
    <row r="14" spans="1:14" ht="51" x14ac:dyDescent="0.25">
      <c r="A14" s="15"/>
      <c r="B14" s="17">
        <v>3000450</v>
      </c>
      <c r="C14" s="17" t="s">
        <v>1446</v>
      </c>
      <c r="D14" s="17">
        <v>416</v>
      </c>
      <c r="E14" s="17" t="s">
        <v>722</v>
      </c>
      <c r="F14" s="17">
        <v>164</v>
      </c>
      <c r="G14" s="17" t="s">
        <v>144</v>
      </c>
      <c r="H14" s="17">
        <v>164</v>
      </c>
      <c r="I14" s="17" t="s">
        <v>1507</v>
      </c>
      <c r="J14" s="59">
        <v>1.24</v>
      </c>
      <c r="K14" s="60">
        <v>1.24</v>
      </c>
      <c r="L14" s="61">
        <v>3.0892000417225063E-2</v>
      </c>
      <c r="M14" s="60"/>
      <c r="N14" s="61"/>
    </row>
    <row r="15" spans="1:14" ht="51" x14ac:dyDescent="0.25">
      <c r="A15" s="15"/>
      <c r="B15" s="17">
        <v>3000450</v>
      </c>
      <c r="C15" s="17" t="s">
        <v>1446</v>
      </c>
      <c r="D15" s="17">
        <v>416</v>
      </c>
      <c r="E15" s="17" t="s">
        <v>722</v>
      </c>
      <c r="F15" s="17">
        <v>440</v>
      </c>
      <c r="G15" s="17" t="s">
        <v>201</v>
      </c>
      <c r="H15" s="17">
        <v>440</v>
      </c>
      <c r="I15" s="17" t="s">
        <v>341</v>
      </c>
      <c r="J15" s="59">
        <v>0.813527</v>
      </c>
      <c r="K15" s="60">
        <v>0.75229099999999993</v>
      </c>
      <c r="L15" s="61">
        <v>0.30695982934048516</v>
      </c>
      <c r="M15" s="60"/>
      <c r="N15" s="61"/>
    </row>
    <row r="16" spans="1:14" ht="51" x14ac:dyDescent="0.25">
      <c r="A16" s="15"/>
      <c r="B16" s="17">
        <v>3000450</v>
      </c>
      <c r="C16" s="17" t="s">
        <v>1446</v>
      </c>
      <c r="D16" s="17">
        <v>416</v>
      </c>
      <c r="E16" s="17" t="s">
        <v>722</v>
      </c>
      <c r="F16" s="17">
        <v>441</v>
      </c>
      <c r="G16" s="17" t="s">
        <v>202</v>
      </c>
      <c r="H16" s="17">
        <v>441</v>
      </c>
      <c r="I16" s="17" t="s">
        <v>342</v>
      </c>
      <c r="J16" s="59">
        <v>2.2967339999999994</v>
      </c>
      <c r="K16" s="60">
        <v>1.8928369999999985</v>
      </c>
      <c r="L16" s="61">
        <v>0.58646274143211485</v>
      </c>
      <c r="M16" s="60"/>
      <c r="N16" s="61"/>
    </row>
    <row r="17" spans="1:14" ht="51" x14ac:dyDescent="0.25">
      <c r="A17" s="15"/>
      <c r="B17" s="17">
        <v>3000450</v>
      </c>
      <c r="C17" s="17" t="s">
        <v>1446</v>
      </c>
      <c r="D17" s="17">
        <v>416</v>
      </c>
      <c r="E17" s="17" t="s">
        <v>722</v>
      </c>
      <c r="F17" s="17">
        <v>442</v>
      </c>
      <c r="G17" s="17" t="s">
        <v>203</v>
      </c>
      <c r="H17" s="17">
        <v>442</v>
      </c>
      <c r="I17" s="17" t="s">
        <v>343</v>
      </c>
      <c r="J17" s="59">
        <v>1.1362329999999998</v>
      </c>
      <c r="K17" s="60">
        <v>1.1365329999999998</v>
      </c>
      <c r="L17" s="61">
        <v>0.75728816926857689</v>
      </c>
      <c r="M17" s="60"/>
      <c r="N17" s="61"/>
    </row>
    <row r="18" spans="1:14" ht="51" x14ac:dyDescent="0.25">
      <c r="A18" s="15"/>
      <c r="B18" s="17">
        <v>3000450</v>
      </c>
      <c r="C18" s="17" t="s">
        <v>1446</v>
      </c>
      <c r="D18" s="17">
        <v>416</v>
      </c>
      <c r="E18" s="17" t="s">
        <v>722</v>
      </c>
      <c r="F18" s="17">
        <v>443</v>
      </c>
      <c r="G18" s="17" t="s">
        <v>204</v>
      </c>
      <c r="H18" s="17">
        <v>443</v>
      </c>
      <c r="I18" s="17" t="s">
        <v>344</v>
      </c>
      <c r="J18" s="59">
        <v>1.3708070000000001</v>
      </c>
      <c r="K18" s="60">
        <v>1.3559840000000007</v>
      </c>
      <c r="L18" s="61">
        <v>0.35298575810793409</v>
      </c>
      <c r="M18" s="60"/>
      <c r="N18" s="61"/>
    </row>
    <row r="19" spans="1:14" ht="51" x14ac:dyDescent="0.25">
      <c r="A19" s="15"/>
      <c r="B19" s="17">
        <v>3000450</v>
      </c>
      <c r="C19" s="17" t="s">
        <v>1446</v>
      </c>
      <c r="D19" s="17">
        <v>416</v>
      </c>
      <c r="E19" s="17" t="s">
        <v>722</v>
      </c>
      <c r="F19" s="17">
        <v>444</v>
      </c>
      <c r="G19" s="17" t="s">
        <v>205</v>
      </c>
      <c r="H19" s="17">
        <v>444</v>
      </c>
      <c r="I19" s="17" t="s">
        <v>345</v>
      </c>
      <c r="J19" s="59">
        <v>1.4121339999999993</v>
      </c>
      <c r="K19" s="60">
        <v>1.4049809999999989</v>
      </c>
      <c r="L19" s="61">
        <v>0.36347876398940571</v>
      </c>
      <c r="M19" s="60"/>
      <c r="N19" s="61"/>
    </row>
    <row r="20" spans="1:14" ht="51" x14ac:dyDescent="0.25">
      <c r="A20" s="15"/>
      <c r="B20" s="17">
        <v>3000450</v>
      </c>
      <c r="C20" s="17" t="s">
        <v>1446</v>
      </c>
      <c r="D20" s="17">
        <v>416</v>
      </c>
      <c r="E20" s="17" t="s">
        <v>722</v>
      </c>
      <c r="F20" s="17">
        <v>445</v>
      </c>
      <c r="G20" s="17" t="s">
        <v>206</v>
      </c>
      <c r="H20" s="17">
        <v>445</v>
      </c>
      <c r="I20" s="17" t="s">
        <v>346</v>
      </c>
      <c r="J20" s="59">
        <v>1.7678789999999995</v>
      </c>
      <c r="K20" s="60">
        <v>1.7643289999999991</v>
      </c>
      <c r="L20" s="61">
        <v>0.71771322989661712</v>
      </c>
      <c r="M20" s="60"/>
      <c r="N20" s="61"/>
    </row>
    <row r="21" spans="1:14" ht="51" x14ac:dyDescent="0.25">
      <c r="A21" s="15"/>
      <c r="B21" s="17">
        <v>3000450</v>
      </c>
      <c r="C21" s="17" t="s">
        <v>1446</v>
      </c>
      <c r="D21" s="17">
        <v>416</v>
      </c>
      <c r="E21" s="17" t="s">
        <v>722</v>
      </c>
      <c r="F21" s="17">
        <v>446</v>
      </c>
      <c r="G21" s="17" t="s">
        <v>207</v>
      </c>
      <c r="H21" s="17">
        <v>446</v>
      </c>
      <c r="I21" s="17" t="s">
        <v>347</v>
      </c>
      <c r="J21" s="59">
        <v>1.5085449999999994</v>
      </c>
      <c r="K21" s="60">
        <v>1.5025450000000007</v>
      </c>
      <c r="L21" s="61">
        <v>0.42764363845526532</v>
      </c>
      <c r="M21" s="60"/>
      <c r="N21" s="61"/>
    </row>
    <row r="22" spans="1:14" ht="51" x14ac:dyDescent="0.25">
      <c r="A22" s="15"/>
      <c r="B22" s="17">
        <v>3000450</v>
      </c>
      <c r="C22" s="17" t="s">
        <v>1446</v>
      </c>
      <c r="D22" s="17">
        <v>416</v>
      </c>
      <c r="E22" s="17" t="s">
        <v>722</v>
      </c>
      <c r="F22" s="17">
        <v>447</v>
      </c>
      <c r="G22" s="17" t="s">
        <v>208</v>
      </c>
      <c r="H22" s="17">
        <v>447</v>
      </c>
      <c r="I22" s="17" t="s">
        <v>348</v>
      </c>
      <c r="J22" s="59">
        <v>1.6272259999999994</v>
      </c>
      <c r="K22" s="60">
        <v>1.576587999999999</v>
      </c>
      <c r="L22" s="61">
        <v>0.54514884451054968</v>
      </c>
      <c r="M22" s="60"/>
      <c r="N22" s="61"/>
    </row>
    <row r="23" spans="1:14" ht="51" x14ac:dyDescent="0.25">
      <c r="A23" s="15"/>
      <c r="B23" s="17">
        <v>3000450</v>
      </c>
      <c r="C23" s="17" t="s">
        <v>1446</v>
      </c>
      <c r="D23" s="17">
        <v>416</v>
      </c>
      <c r="E23" s="17" t="s">
        <v>722</v>
      </c>
      <c r="F23" s="17">
        <v>448</v>
      </c>
      <c r="G23" s="17" t="s">
        <v>209</v>
      </c>
      <c r="H23" s="17">
        <v>448</v>
      </c>
      <c r="I23" s="17" t="s">
        <v>349</v>
      </c>
      <c r="J23" s="59">
        <v>1.3204319999999994</v>
      </c>
      <c r="K23" s="60">
        <v>1.3620779999999997</v>
      </c>
      <c r="L23" s="61">
        <v>0.32207941658634809</v>
      </c>
      <c r="M23" s="60"/>
      <c r="N23" s="61"/>
    </row>
    <row r="24" spans="1:14" ht="51" x14ac:dyDescent="0.25">
      <c r="A24" s="15"/>
      <c r="B24" s="17">
        <v>3000450</v>
      </c>
      <c r="C24" s="17" t="s">
        <v>1446</v>
      </c>
      <c r="D24" s="17">
        <v>416</v>
      </c>
      <c r="E24" s="17" t="s">
        <v>722</v>
      </c>
      <c r="F24" s="17">
        <v>449</v>
      </c>
      <c r="G24" s="17" t="s">
        <v>210</v>
      </c>
      <c r="H24" s="17">
        <v>449</v>
      </c>
      <c r="I24" s="17" t="s">
        <v>350</v>
      </c>
      <c r="J24" s="59">
        <v>0.78665199999999991</v>
      </c>
      <c r="K24" s="60">
        <v>0.78665200000000002</v>
      </c>
      <c r="L24" s="61">
        <v>0.31844585765793454</v>
      </c>
      <c r="M24" s="60"/>
      <c r="N24" s="61"/>
    </row>
    <row r="25" spans="1:14" ht="51" x14ac:dyDescent="0.25">
      <c r="A25" s="15"/>
      <c r="B25" s="17">
        <v>3000450</v>
      </c>
      <c r="C25" s="17" t="s">
        <v>1446</v>
      </c>
      <c r="D25" s="17">
        <v>416</v>
      </c>
      <c r="E25" s="17" t="s">
        <v>722</v>
      </c>
      <c r="F25" s="17">
        <v>450</v>
      </c>
      <c r="G25" s="17" t="s">
        <v>211</v>
      </c>
      <c r="H25" s="17">
        <v>450</v>
      </c>
      <c r="I25" s="17" t="s">
        <v>351</v>
      </c>
      <c r="J25" s="59">
        <v>1.1562549999999994</v>
      </c>
      <c r="K25" s="60">
        <v>1.2157979999999988</v>
      </c>
      <c r="L25" s="61">
        <v>0.29974414204843924</v>
      </c>
      <c r="M25" s="60"/>
      <c r="N25" s="61"/>
    </row>
    <row r="26" spans="1:14" ht="51" x14ac:dyDescent="0.25">
      <c r="A26" s="15"/>
      <c r="B26" s="17">
        <v>3000450</v>
      </c>
      <c r="C26" s="17" t="s">
        <v>1446</v>
      </c>
      <c r="D26" s="17">
        <v>416</v>
      </c>
      <c r="E26" s="17" t="s">
        <v>722</v>
      </c>
      <c r="F26" s="17">
        <v>451</v>
      </c>
      <c r="G26" s="17" t="s">
        <v>212</v>
      </c>
      <c r="H26" s="17">
        <v>451</v>
      </c>
      <c r="I26" s="17" t="s">
        <v>352</v>
      </c>
      <c r="J26" s="59">
        <v>1.1719510000000004</v>
      </c>
      <c r="K26" s="60">
        <v>1.171951</v>
      </c>
      <c r="L26" s="61">
        <v>0.39684652560390532</v>
      </c>
      <c r="M26" s="60"/>
      <c r="N26" s="61"/>
    </row>
    <row r="27" spans="1:14" ht="51" x14ac:dyDescent="0.25">
      <c r="A27" s="15"/>
      <c r="B27" s="17">
        <v>3000450</v>
      </c>
      <c r="C27" s="17" t="s">
        <v>1446</v>
      </c>
      <c r="D27" s="17">
        <v>416</v>
      </c>
      <c r="E27" s="17" t="s">
        <v>722</v>
      </c>
      <c r="F27" s="17">
        <v>452</v>
      </c>
      <c r="G27" s="17" t="s">
        <v>213</v>
      </c>
      <c r="H27" s="17">
        <v>452</v>
      </c>
      <c r="I27" s="17" t="s">
        <v>353</v>
      </c>
      <c r="J27" s="59">
        <v>0.76382199999999967</v>
      </c>
      <c r="K27" s="60">
        <v>0.76382199999999956</v>
      </c>
      <c r="L27" s="61">
        <v>0.35040377971017733</v>
      </c>
      <c r="M27" s="60"/>
      <c r="N27" s="61"/>
    </row>
    <row r="28" spans="1:14" ht="51" x14ac:dyDescent="0.25">
      <c r="A28" s="15"/>
      <c r="B28" s="17">
        <v>3000450</v>
      </c>
      <c r="C28" s="17" t="s">
        <v>1446</v>
      </c>
      <c r="D28" s="17">
        <v>416</v>
      </c>
      <c r="E28" s="17" t="s">
        <v>722</v>
      </c>
      <c r="F28" s="17">
        <v>453</v>
      </c>
      <c r="G28" s="17" t="s">
        <v>214</v>
      </c>
      <c r="H28" s="17">
        <v>453</v>
      </c>
      <c r="I28" s="17" t="s">
        <v>354</v>
      </c>
      <c r="J28" s="59">
        <v>1.8458860000000004</v>
      </c>
      <c r="K28" s="60">
        <v>1.8310510000000004</v>
      </c>
      <c r="L28" s="61">
        <v>0.68846611838671379</v>
      </c>
      <c r="M28" s="60"/>
      <c r="N28" s="61"/>
    </row>
    <row r="29" spans="1:14" ht="51" x14ac:dyDescent="0.25">
      <c r="A29" s="15"/>
      <c r="B29" s="17">
        <v>3000450</v>
      </c>
      <c r="C29" s="17" t="s">
        <v>1446</v>
      </c>
      <c r="D29" s="17">
        <v>416</v>
      </c>
      <c r="E29" s="17" t="s">
        <v>722</v>
      </c>
      <c r="F29" s="17">
        <v>454</v>
      </c>
      <c r="G29" s="17" t="s">
        <v>215</v>
      </c>
      <c r="H29" s="17">
        <v>454</v>
      </c>
      <c r="I29" s="17" t="s">
        <v>355</v>
      </c>
      <c r="J29" s="59">
        <v>0.64936999999999989</v>
      </c>
      <c r="K29" s="60">
        <v>0.67577600000000015</v>
      </c>
      <c r="L29" s="61">
        <v>0.31913375043950509</v>
      </c>
      <c r="M29" s="60"/>
      <c r="N29" s="61"/>
    </row>
    <row r="30" spans="1:14" ht="51" x14ac:dyDescent="0.25">
      <c r="A30" s="15"/>
      <c r="B30" s="17">
        <v>3000450</v>
      </c>
      <c r="C30" s="17" t="s">
        <v>1446</v>
      </c>
      <c r="D30" s="17">
        <v>416</v>
      </c>
      <c r="E30" s="17" t="s">
        <v>722</v>
      </c>
      <c r="F30" s="17">
        <v>455</v>
      </c>
      <c r="G30" s="17" t="s">
        <v>216</v>
      </c>
      <c r="H30" s="17">
        <v>455</v>
      </c>
      <c r="I30" s="17" t="s">
        <v>356</v>
      </c>
      <c r="J30" s="59">
        <v>0.34147700000000009</v>
      </c>
      <c r="K30" s="60">
        <v>0.33582700000000004</v>
      </c>
      <c r="L30" s="61">
        <v>0.1170960405797814</v>
      </c>
      <c r="M30" s="60"/>
      <c r="N30" s="61"/>
    </row>
    <row r="31" spans="1:14" ht="51" x14ac:dyDescent="0.25">
      <c r="A31" s="15"/>
      <c r="B31" s="17">
        <v>3000450</v>
      </c>
      <c r="C31" s="17" t="s">
        <v>1446</v>
      </c>
      <c r="D31" s="17">
        <v>416</v>
      </c>
      <c r="E31" s="17" t="s">
        <v>722</v>
      </c>
      <c r="F31" s="17">
        <v>456</v>
      </c>
      <c r="G31" s="17" t="s">
        <v>217</v>
      </c>
      <c r="H31" s="17">
        <v>456</v>
      </c>
      <c r="I31" s="17" t="s">
        <v>357</v>
      </c>
      <c r="J31" s="59">
        <v>0.52920599999999984</v>
      </c>
      <c r="K31" s="60">
        <v>0.54020599999999985</v>
      </c>
      <c r="L31" s="61">
        <v>0.2429007315695344</v>
      </c>
      <c r="M31" s="60"/>
      <c r="N31" s="61"/>
    </row>
    <row r="32" spans="1:14" ht="51" x14ac:dyDescent="0.25">
      <c r="A32" s="15"/>
      <c r="B32" s="17">
        <v>3000450</v>
      </c>
      <c r="C32" s="17" t="s">
        <v>1446</v>
      </c>
      <c r="D32" s="17">
        <v>416</v>
      </c>
      <c r="E32" s="17" t="s">
        <v>722</v>
      </c>
      <c r="F32" s="17">
        <v>457</v>
      </c>
      <c r="G32" s="17" t="s">
        <v>218</v>
      </c>
      <c r="H32" s="17">
        <v>457</v>
      </c>
      <c r="I32" s="17" t="s">
        <v>358</v>
      </c>
      <c r="J32" s="59">
        <v>1.3166539999999993</v>
      </c>
      <c r="K32" s="60">
        <v>1.3246149999999997</v>
      </c>
      <c r="L32" s="61">
        <v>0.5913766374142142</v>
      </c>
      <c r="M32" s="60"/>
      <c r="N32" s="61"/>
    </row>
    <row r="33" spans="1:14" ht="51" x14ac:dyDescent="0.25">
      <c r="A33" s="15"/>
      <c r="B33" s="17">
        <v>3000450</v>
      </c>
      <c r="C33" s="17" t="s">
        <v>1446</v>
      </c>
      <c r="D33" s="17">
        <v>416</v>
      </c>
      <c r="E33" s="17" t="s">
        <v>722</v>
      </c>
      <c r="F33" s="17">
        <v>458</v>
      </c>
      <c r="G33" s="17" t="s">
        <v>219</v>
      </c>
      <c r="H33" s="17">
        <v>458</v>
      </c>
      <c r="I33" s="17" t="s">
        <v>359</v>
      </c>
      <c r="J33" s="59">
        <v>3.197196999999997</v>
      </c>
      <c r="K33" s="60">
        <v>3.2100609999999978</v>
      </c>
      <c r="L33" s="61">
        <v>1.106975266833615</v>
      </c>
      <c r="M33" s="60"/>
      <c r="N33" s="61"/>
    </row>
    <row r="34" spans="1:14" ht="51" x14ac:dyDescent="0.25">
      <c r="A34" s="15"/>
      <c r="B34" s="17">
        <v>3000450</v>
      </c>
      <c r="C34" s="17" t="s">
        <v>1446</v>
      </c>
      <c r="D34" s="17">
        <v>416</v>
      </c>
      <c r="E34" s="17" t="s">
        <v>722</v>
      </c>
      <c r="F34" s="17">
        <v>459</v>
      </c>
      <c r="G34" s="17" t="s">
        <v>220</v>
      </c>
      <c r="H34" s="17">
        <v>459</v>
      </c>
      <c r="I34" s="17" t="s">
        <v>360</v>
      </c>
      <c r="J34" s="59">
        <v>1.5417199999999993</v>
      </c>
      <c r="K34" s="60">
        <v>1.5290729999999988</v>
      </c>
      <c r="L34" s="61">
        <v>0.6018780674894515</v>
      </c>
      <c r="M34" s="60"/>
      <c r="N34" s="61"/>
    </row>
    <row r="35" spans="1:14" ht="51" x14ac:dyDescent="0.25">
      <c r="A35" s="15"/>
      <c r="B35" s="17">
        <v>3000450</v>
      </c>
      <c r="C35" s="17" t="s">
        <v>1446</v>
      </c>
      <c r="D35" s="17">
        <v>416</v>
      </c>
      <c r="E35" s="17" t="s">
        <v>722</v>
      </c>
      <c r="F35" s="17">
        <v>460</v>
      </c>
      <c r="G35" s="17" t="s">
        <v>221</v>
      </c>
      <c r="H35" s="17">
        <v>460</v>
      </c>
      <c r="I35" s="17" t="s">
        <v>361</v>
      </c>
      <c r="J35" s="59">
        <v>0.37091300000000005</v>
      </c>
      <c r="K35" s="60">
        <v>0.37223299999999998</v>
      </c>
      <c r="L35" s="61">
        <v>0.11690402280146373</v>
      </c>
      <c r="M35" s="60"/>
      <c r="N35" s="61"/>
    </row>
    <row r="36" spans="1:14" ht="51" x14ac:dyDescent="0.25">
      <c r="A36" s="15"/>
      <c r="B36" s="17">
        <v>3000450</v>
      </c>
      <c r="C36" s="17" t="s">
        <v>1446</v>
      </c>
      <c r="D36" s="17">
        <v>416</v>
      </c>
      <c r="E36" s="17" t="s">
        <v>722</v>
      </c>
      <c r="F36" s="17">
        <v>461</v>
      </c>
      <c r="G36" s="17" t="s">
        <v>222</v>
      </c>
      <c r="H36" s="17">
        <v>461</v>
      </c>
      <c r="I36" s="17" t="s">
        <v>362</v>
      </c>
      <c r="J36" s="59">
        <v>0.39944500000000005</v>
      </c>
      <c r="K36" s="60">
        <v>0.39944500000000005</v>
      </c>
      <c r="L36" s="61">
        <v>0.12010273105988745</v>
      </c>
      <c r="M36" s="60"/>
      <c r="N36" s="61"/>
    </row>
    <row r="37" spans="1:14" ht="51" x14ac:dyDescent="0.25">
      <c r="A37" s="15"/>
      <c r="B37" s="17">
        <v>3000450</v>
      </c>
      <c r="C37" s="17" t="s">
        <v>1446</v>
      </c>
      <c r="D37" s="17">
        <v>416</v>
      </c>
      <c r="E37" s="17" t="s">
        <v>722</v>
      </c>
      <c r="F37" s="17">
        <v>462</v>
      </c>
      <c r="G37" s="17" t="s">
        <v>223</v>
      </c>
      <c r="H37" s="17">
        <v>462</v>
      </c>
      <c r="I37" s="17" t="s">
        <v>363</v>
      </c>
      <c r="J37" s="59">
        <v>1.2363489999999997</v>
      </c>
      <c r="K37" s="60">
        <v>1.1779449999999991</v>
      </c>
      <c r="L37" s="61">
        <v>0.47857360639682156</v>
      </c>
      <c r="M37" s="60"/>
      <c r="N37" s="61"/>
    </row>
    <row r="38" spans="1:14" ht="51" x14ac:dyDescent="0.25">
      <c r="A38" s="15"/>
      <c r="B38" s="17">
        <v>3000450</v>
      </c>
      <c r="C38" s="17" t="s">
        <v>1446</v>
      </c>
      <c r="D38" s="17">
        <v>416</v>
      </c>
      <c r="E38" s="17" t="s">
        <v>722</v>
      </c>
      <c r="F38" s="17">
        <v>463</v>
      </c>
      <c r="G38" s="17" t="s">
        <v>224</v>
      </c>
      <c r="H38" s="17">
        <v>463</v>
      </c>
      <c r="I38" s="17" t="s">
        <v>364</v>
      </c>
      <c r="J38" s="59">
        <v>1.3587830000000001</v>
      </c>
      <c r="K38" s="60">
        <v>1.436267</v>
      </c>
      <c r="L38" s="61">
        <v>0.33035795965406578</v>
      </c>
      <c r="M38" s="60"/>
      <c r="N38" s="61"/>
    </row>
    <row r="39" spans="1:14" ht="51" x14ac:dyDescent="0.25">
      <c r="A39" s="15"/>
      <c r="B39" s="17">
        <v>3000450</v>
      </c>
      <c r="C39" s="17" t="s">
        <v>1446</v>
      </c>
      <c r="D39" s="17">
        <v>416</v>
      </c>
      <c r="E39" s="17" t="s">
        <v>722</v>
      </c>
      <c r="F39" s="17">
        <v>464</v>
      </c>
      <c r="G39" s="17" t="s">
        <v>225</v>
      </c>
      <c r="H39" s="17">
        <v>464</v>
      </c>
      <c r="I39" s="17" t="s">
        <v>365</v>
      </c>
      <c r="J39" s="59">
        <v>0.44466299999999997</v>
      </c>
      <c r="K39" s="60">
        <v>0.43643300000000002</v>
      </c>
      <c r="L39" s="61">
        <v>0.1319246635575837</v>
      </c>
      <c r="M39" s="60"/>
      <c r="N39" s="61"/>
    </row>
    <row r="40" spans="1:14" ht="51" x14ac:dyDescent="0.25">
      <c r="A40" s="15"/>
      <c r="B40" s="17">
        <v>3000450</v>
      </c>
      <c r="C40" s="17" t="s">
        <v>1446</v>
      </c>
      <c r="D40" s="17">
        <v>416</v>
      </c>
      <c r="E40" s="17" t="s">
        <v>722</v>
      </c>
      <c r="F40" s="17">
        <v>999</v>
      </c>
      <c r="G40" s="17" t="s">
        <v>335</v>
      </c>
      <c r="H40" s="17">
        <v>999</v>
      </c>
      <c r="I40" s="17" t="s">
        <v>366</v>
      </c>
      <c r="J40" s="59">
        <v>0.255552</v>
      </c>
      <c r="K40" s="60">
        <v>0.51521800000000029</v>
      </c>
      <c r="L40" s="61">
        <v>0.14958068893611198</v>
      </c>
      <c r="M40" s="60"/>
      <c r="N40" s="61"/>
    </row>
    <row r="41" spans="1:14" ht="51" x14ac:dyDescent="0.25">
      <c r="A41" s="15"/>
      <c r="B41" s="17">
        <v>3000516</v>
      </c>
      <c r="C41" s="17" t="s">
        <v>1448</v>
      </c>
      <c r="D41" s="17">
        <v>505</v>
      </c>
      <c r="E41" s="17" t="s">
        <v>1460</v>
      </c>
      <c r="F41" s="17">
        <v>6</v>
      </c>
      <c r="G41" s="17" t="s">
        <v>101</v>
      </c>
      <c r="H41" s="17">
        <v>6</v>
      </c>
      <c r="I41" s="17" t="s">
        <v>1501</v>
      </c>
      <c r="J41" s="59">
        <v>30.02168</v>
      </c>
      <c r="K41" s="60">
        <v>30.021680000000003</v>
      </c>
      <c r="L41" s="61">
        <v>4.0793865298037417</v>
      </c>
      <c r="M41" s="60"/>
      <c r="N41" s="61"/>
    </row>
    <row r="42" spans="1:14" ht="38.25" x14ac:dyDescent="0.25">
      <c r="A42" s="15"/>
      <c r="B42" s="17">
        <v>3000516</v>
      </c>
      <c r="C42" s="17" t="s">
        <v>1448</v>
      </c>
      <c r="D42" s="17">
        <v>505</v>
      </c>
      <c r="E42" s="17" t="s">
        <v>1460</v>
      </c>
      <c r="F42" s="17">
        <v>10</v>
      </c>
      <c r="G42" s="17" t="s">
        <v>105</v>
      </c>
      <c r="H42" s="17">
        <v>10</v>
      </c>
      <c r="I42" s="17" t="s">
        <v>1502</v>
      </c>
      <c r="J42" s="59">
        <v>15.528779</v>
      </c>
      <c r="K42" s="60">
        <v>134.824389</v>
      </c>
      <c r="L42" s="61">
        <v>43.849668125621974</v>
      </c>
      <c r="M42" s="60"/>
      <c r="N42" s="61"/>
    </row>
    <row r="43" spans="1:14" ht="51" x14ac:dyDescent="0.25">
      <c r="A43" s="15"/>
      <c r="B43" s="17">
        <v>3000516</v>
      </c>
      <c r="C43" s="17" t="s">
        <v>1448</v>
      </c>
      <c r="D43" s="17">
        <v>505</v>
      </c>
      <c r="E43" s="17" t="s">
        <v>1460</v>
      </c>
      <c r="F43" s="17">
        <v>10</v>
      </c>
      <c r="G43" s="17" t="s">
        <v>105</v>
      </c>
      <c r="H43" s="17">
        <v>26</v>
      </c>
      <c r="I43" s="17" t="s">
        <v>1503</v>
      </c>
      <c r="J43" s="59">
        <v>2.8122180000000001</v>
      </c>
      <c r="K43" s="60">
        <v>7.5086819999999994</v>
      </c>
      <c r="L43" s="61">
        <v>4.2285608275269624</v>
      </c>
      <c r="M43" s="60"/>
      <c r="N43" s="61"/>
    </row>
    <row r="44" spans="1:14" ht="51" x14ac:dyDescent="0.25">
      <c r="A44" s="15"/>
      <c r="B44" s="17">
        <v>3000516</v>
      </c>
      <c r="C44" s="17" t="s">
        <v>1448</v>
      </c>
      <c r="D44" s="17">
        <v>505</v>
      </c>
      <c r="E44" s="17" t="s">
        <v>1460</v>
      </c>
      <c r="F44" s="17">
        <v>13</v>
      </c>
      <c r="G44" s="17" t="s">
        <v>109</v>
      </c>
      <c r="H44" s="17">
        <v>13</v>
      </c>
      <c r="I44" s="17" t="s">
        <v>1504</v>
      </c>
      <c r="J44" s="59">
        <v>11.107086000000001</v>
      </c>
      <c r="K44" s="60">
        <v>15.629405000000014</v>
      </c>
      <c r="L44" s="61">
        <v>8.9529093087767251</v>
      </c>
      <c r="M44" s="60"/>
      <c r="N44" s="61"/>
    </row>
    <row r="45" spans="1:14" ht="38.25" x14ac:dyDescent="0.25">
      <c r="A45" s="15"/>
      <c r="B45" s="17">
        <v>3000516</v>
      </c>
      <c r="C45" s="17" t="s">
        <v>1448</v>
      </c>
      <c r="D45" s="17">
        <v>505</v>
      </c>
      <c r="E45" s="17" t="s">
        <v>1460</v>
      </c>
      <c r="F45" s="17">
        <v>26</v>
      </c>
      <c r="G45" s="17" t="s">
        <v>114</v>
      </c>
      <c r="H45" s="17">
        <v>26</v>
      </c>
      <c r="I45" s="17" t="s">
        <v>1508</v>
      </c>
      <c r="J45" s="59">
        <v>0.19800000000000001</v>
      </c>
      <c r="K45" s="60">
        <v>0.19800000000000001</v>
      </c>
      <c r="L45" s="61">
        <v>0</v>
      </c>
      <c r="M45" s="60"/>
      <c r="N45" s="61"/>
    </row>
    <row r="46" spans="1:14" ht="63.75" x14ac:dyDescent="0.25">
      <c r="A46" s="15"/>
      <c r="B46" s="17">
        <v>3000516</v>
      </c>
      <c r="C46" s="17" t="s">
        <v>1448</v>
      </c>
      <c r="D46" s="17">
        <v>505</v>
      </c>
      <c r="E46" s="17" t="s">
        <v>1460</v>
      </c>
      <c r="F46" s="17">
        <v>37</v>
      </c>
      <c r="G46" s="17" t="s">
        <v>119</v>
      </c>
      <c r="H46" s="17">
        <v>37</v>
      </c>
      <c r="I46" s="17" t="s">
        <v>1506</v>
      </c>
      <c r="J46" s="59">
        <v>0</v>
      </c>
      <c r="K46" s="60">
        <v>8.1303549999999998</v>
      </c>
      <c r="L46" s="61">
        <v>2.8126700123539194</v>
      </c>
      <c r="M46" s="60"/>
      <c r="N46" s="61"/>
    </row>
    <row r="47" spans="1:14" ht="51" x14ac:dyDescent="0.25">
      <c r="A47" s="15"/>
      <c r="B47" s="17">
        <v>3000516</v>
      </c>
      <c r="C47" s="17" t="s">
        <v>1448</v>
      </c>
      <c r="D47" s="17">
        <v>505</v>
      </c>
      <c r="E47" s="17" t="s">
        <v>1460</v>
      </c>
      <c r="F47" s="17">
        <v>440</v>
      </c>
      <c r="G47" s="17" t="s">
        <v>201</v>
      </c>
      <c r="H47" s="17">
        <v>440</v>
      </c>
      <c r="I47" s="17" t="s">
        <v>341</v>
      </c>
      <c r="J47" s="59">
        <v>0.60199999999999998</v>
      </c>
      <c r="K47" s="60">
        <v>0.63149999999999995</v>
      </c>
      <c r="L47" s="61">
        <v>0.40594750456511974</v>
      </c>
      <c r="M47" s="60"/>
      <c r="N47" s="61"/>
    </row>
    <row r="48" spans="1:14" ht="51" x14ac:dyDescent="0.25">
      <c r="A48" s="15"/>
      <c r="B48" s="17">
        <v>3000516</v>
      </c>
      <c r="C48" s="17" t="s">
        <v>1448</v>
      </c>
      <c r="D48" s="17">
        <v>505</v>
      </c>
      <c r="E48" s="17" t="s">
        <v>1460</v>
      </c>
      <c r="F48" s="17">
        <v>441</v>
      </c>
      <c r="G48" s="17" t="s">
        <v>202</v>
      </c>
      <c r="H48" s="17">
        <v>441</v>
      </c>
      <c r="I48" s="17" t="s">
        <v>342</v>
      </c>
      <c r="J48" s="59">
        <v>0.60000000000000009</v>
      </c>
      <c r="K48" s="60">
        <v>0.60000000000000009</v>
      </c>
      <c r="L48" s="61">
        <v>0</v>
      </c>
      <c r="M48" s="60"/>
      <c r="N48" s="61"/>
    </row>
    <row r="49" spans="1:14" ht="51" x14ac:dyDescent="0.25">
      <c r="A49" s="15"/>
      <c r="B49" s="17">
        <v>3000516</v>
      </c>
      <c r="C49" s="17" t="s">
        <v>1448</v>
      </c>
      <c r="D49" s="17">
        <v>505</v>
      </c>
      <c r="E49" s="17" t="s">
        <v>1460</v>
      </c>
      <c r="F49" s="17">
        <v>442</v>
      </c>
      <c r="G49" s="17" t="s">
        <v>203</v>
      </c>
      <c r="H49" s="17">
        <v>442</v>
      </c>
      <c r="I49" s="17" t="s">
        <v>343</v>
      </c>
      <c r="J49" s="59">
        <v>0.84298299999999993</v>
      </c>
      <c r="K49" s="60">
        <v>0.84298299999999993</v>
      </c>
      <c r="L49" s="61">
        <v>0.50593829170975368</v>
      </c>
      <c r="M49" s="60"/>
      <c r="N49" s="61"/>
    </row>
    <row r="50" spans="1:14" ht="51" x14ac:dyDescent="0.25">
      <c r="A50" s="15"/>
      <c r="B50" s="17">
        <v>3000516</v>
      </c>
      <c r="C50" s="17" t="s">
        <v>1448</v>
      </c>
      <c r="D50" s="17">
        <v>505</v>
      </c>
      <c r="E50" s="17" t="s">
        <v>1460</v>
      </c>
      <c r="F50" s="17">
        <v>443</v>
      </c>
      <c r="G50" s="17" t="s">
        <v>204</v>
      </c>
      <c r="H50" s="17">
        <v>443</v>
      </c>
      <c r="I50" s="17" t="s">
        <v>344</v>
      </c>
      <c r="J50" s="59">
        <v>1.057455</v>
      </c>
      <c r="K50" s="60">
        <v>1.057455</v>
      </c>
      <c r="L50" s="61">
        <v>1.0431293009969522</v>
      </c>
      <c r="M50" s="60"/>
      <c r="N50" s="61"/>
    </row>
    <row r="51" spans="1:14" ht="51" x14ac:dyDescent="0.25">
      <c r="A51" s="15"/>
      <c r="B51" s="17">
        <v>3000516</v>
      </c>
      <c r="C51" s="17" t="s">
        <v>1448</v>
      </c>
      <c r="D51" s="17">
        <v>505</v>
      </c>
      <c r="E51" s="17" t="s">
        <v>1460</v>
      </c>
      <c r="F51" s="17">
        <v>444</v>
      </c>
      <c r="G51" s="17" t="s">
        <v>205</v>
      </c>
      <c r="H51" s="17">
        <v>444</v>
      </c>
      <c r="I51" s="17" t="s">
        <v>345</v>
      </c>
      <c r="J51" s="59">
        <v>0.76988100000000004</v>
      </c>
      <c r="K51" s="60">
        <v>0.76988100000000004</v>
      </c>
      <c r="L51" s="61">
        <v>0.20946774795447709</v>
      </c>
      <c r="M51" s="60"/>
      <c r="N51" s="61"/>
    </row>
    <row r="52" spans="1:14" ht="51" x14ac:dyDescent="0.25">
      <c r="A52" s="15"/>
      <c r="B52" s="17">
        <v>3000516</v>
      </c>
      <c r="C52" s="17" t="s">
        <v>1448</v>
      </c>
      <c r="D52" s="17">
        <v>505</v>
      </c>
      <c r="E52" s="17" t="s">
        <v>1460</v>
      </c>
      <c r="F52" s="17">
        <v>445</v>
      </c>
      <c r="G52" s="17" t="s">
        <v>206</v>
      </c>
      <c r="H52" s="17">
        <v>445</v>
      </c>
      <c r="I52" s="17" t="s">
        <v>346</v>
      </c>
      <c r="J52" s="59">
        <v>0.91155599999999992</v>
      </c>
      <c r="K52" s="60">
        <v>1.1802940000000004</v>
      </c>
      <c r="L52" s="61">
        <v>0.77259128441801295</v>
      </c>
      <c r="M52" s="60"/>
      <c r="N52" s="61"/>
    </row>
    <row r="53" spans="1:14" ht="51" x14ac:dyDescent="0.25">
      <c r="A53" s="15"/>
      <c r="B53" s="17">
        <v>3000516</v>
      </c>
      <c r="C53" s="17" t="s">
        <v>1448</v>
      </c>
      <c r="D53" s="17">
        <v>505</v>
      </c>
      <c r="E53" s="17" t="s">
        <v>1460</v>
      </c>
      <c r="F53" s="17">
        <v>446</v>
      </c>
      <c r="G53" s="17" t="s">
        <v>207</v>
      </c>
      <c r="H53" s="17">
        <v>446</v>
      </c>
      <c r="I53" s="17" t="s">
        <v>347</v>
      </c>
      <c r="J53" s="59">
        <v>0.93588799999999994</v>
      </c>
      <c r="K53" s="60">
        <v>0.93588799999999994</v>
      </c>
      <c r="L53" s="61">
        <v>0.12783304729964584</v>
      </c>
      <c r="M53" s="60"/>
      <c r="N53" s="61"/>
    </row>
    <row r="54" spans="1:14" ht="51" x14ac:dyDescent="0.25">
      <c r="A54" s="15"/>
      <c r="B54" s="17">
        <v>3000516</v>
      </c>
      <c r="C54" s="17" t="s">
        <v>1448</v>
      </c>
      <c r="D54" s="17">
        <v>505</v>
      </c>
      <c r="E54" s="17" t="s">
        <v>1460</v>
      </c>
      <c r="F54" s="17">
        <v>447</v>
      </c>
      <c r="G54" s="17" t="s">
        <v>208</v>
      </c>
      <c r="H54" s="17">
        <v>447</v>
      </c>
      <c r="I54" s="17" t="s">
        <v>348</v>
      </c>
      <c r="J54" s="59">
        <v>0.97305700000000006</v>
      </c>
      <c r="K54" s="60">
        <v>0.97305700000000006</v>
      </c>
      <c r="L54" s="61">
        <v>7.7479140381910838E-2</v>
      </c>
      <c r="M54" s="60"/>
      <c r="N54" s="61"/>
    </row>
    <row r="55" spans="1:14" ht="51" x14ac:dyDescent="0.25">
      <c r="A55" s="15"/>
      <c r="B55" s="17">
        <v>3000516</v>
      </c>
      <c r="C55" s="17" t="s">
        <v>1448</v>
      </c>
      <c r="D55" s="17">
        <v>505</v>
      </c>
      <c r="E55" s="17" t="s">
        <v>1460</v>
      </c>
      <c r="F55" s="17">
        <v>448</v>
      </c>
      <c r="G55" s="17" t="s">
        <v>209</v>
      </c>
      <c r="H55" s="17">
        <v>448</v>
      </c>
      <c r="I55" s="17" t="s">
        <v>349</v>
      </c>
      <c r="J55" s="59">
        <v>0.81229899999999999</v>
      </c>
      <c r="K55" s="60">
        <v>0.81229899999999999</v>
      </c>
      <c r="L55" s="61">
        <v>0</v>
      </c>
      <c r="M55" s="60"/>
      <c r="N55" s="61"/>
    </row>
    <row r="56" spans="1:14" ht="51" x14ac:dyDescent="0.25">
      <c r="A56" s="15"/>
      <c r="B56" s="17">
        <v>3000516</v>
      </c>
      <c r="C56" s="17" t="s">
        <v>1448</v>
      </c>
      <c r="D56" s="17">
        <v>505</v>
      </c>
      <c r="E56" s="17" t="s">
        <v>1460</v>
      </c>
      <c r="F56" s="17">
        <v>449</v>
      </c>
      <c r="G56" s="17" t="s">
        <v>210</v>
      </c>
      <c r="H56" s="17">
        <v>449</v>
      </c>
      <c r="I56" s="17" t="s">
        <v>350</v>
      </c>
      <c r="J56" s="59">
        <v>0.81685600000000003</v>
      </c>
      <c r="K56" s="60">
        <v>0.81685600000000003</v>
      </c>
      <c r="L56" s="61">
        <v>3.8585829752264544E-2</v>
      </c>
      <c r="M56" s="60"/>
      <c r="N56" s="61"/>
    </row>
    <row r="57" spans="1:14" ht="51" x14ac:dyDescent="0.25">
      <c r="A57" s="15"/>
      <c r="B57" s="17">
        <v>3000516</v>
      </c>
      <c r="C57" s="17" t="s">
        <v>1448</v>
      </c>
      <c r="D57" s="17">
        <v>505</v>
      </c>
      <c r="E57" s="17" t="s">
        <v>1460</v>
      </c>
      <c r="F57" s="17">
        <v>450</v>
      </c>
      <c r="G57" s="17" t="s">
        <v>211</v>
      </c>
      <c r="H57" s="17">
        <v>450</v>
      </c>
      <c r="I57" s="17" t="s">
        <v>351</v>
      </c>
      <c r="J57" s="59">
        <v>1.3051839999999999</v>
      </c>
      <c r="K57" s="60">
        <v>1.5051840000000001</v>
      </c>
      <c r="L57" s="61">
        <v>0.71090210904367268</v>
      </c>
      <c r="M57" s="60"/>
      <c r="N57" s="61"/>
    </row>
    <row r="58" spans="1:14" ht="51" x14ac:dyDescent="0.25">
      <c r="A58" s="15"/>
      <c r="B58" s="17">
        <v>3000516</v>
      </c>
      <c r="C58" s="17" t="s">
        <v>1448</v>
      </c>
      <c r="D58" s="17">
        <v>505</v>
      </c>
      <c r="E58" s="17" t="s">
        <v>1460</v>
      </c>
      <c r="F58" s="17">
        <v>451</v>
      </c>
      <c r="G58" s="17" t="s">
        <v>212</v>
      </c>
      <c r="H58" s="17">
        <v>451</v>
      </c>
      <c r="I58" s="17" t="s">
        <v>352</v>
      </c>
      <c r="J58" s="59">
        <v>0.6</v>
      </c>
      <c r="K58" s="60">
        <v>0.6</v>
      </c>
      <c r="L58" s="61">
        <v>0.55957692861557007</v>
      </c>
      <c r="M58" s="60"/>
      <c r="N58" s="61"/>
    </row>
    <row r="59" spans="1:14" ht="51" x14ac:dyDescent="0.25">
      <c r="A59" s="15"/>
      <c r="B59" s="17">
        <v>3000516</v>
      </c>
      <c r="C59" s="17" t="s">
        <v>1448</v>
      </c>
      <c r="D59" s="17">
        <v>505</v>
      </c>
      <c r="E59" s="17" t="s">
        <v>1460</v>
      </c>
      <c r="F59" s="17">
        <v>452</v>
      </c>
      <c r="G59" s="17" t="s">
        <v>213</v>
      </c>
      <c r="H59" s="17">
        <v>452</v>
      </c>
      <c r="I59" s="17" t="s">
        <v>353</v>
      </c>
      <c r="J59" s="59">
        <v>0.80223500000000003</v>
      </c>
      <c r="K59" s="60">
        <v>0.80223500000000003</v>
      </c>
      <c r="L59" s="61">
        <v>0</v>
      </c>
      <c r="M59" s="60"/>
      <c r="N59" s="61"/>
    </row>
    <row r="60" spans="1:14" ht="51" x14ac:dyDescent="0.25">
      <c r="A60" s="15"/>
      <c r="B60" s="17">
        <v>3000516</v>
      </c>
      <c r="C60" s="17" t="s">
        <v>1448</v>
      </c>
      <c r="D60" s="17">
        <v>505</v>
      </c>
      <c r="E60" s="17" t="s">
        <v>1460</v>
      </c>
      <c r="F60" s="17">
        <v>453</v>
      </c>
      <c r="G60" s="17" t="s">
        <v>214</v>
      </c>
      <c r="H60" s="17">
        <v>453</v>
      </c>
      <c r="I60" s="17" t="s">
        <v>354</v>
      </c>
      <c r="J60" s="59">
        <v>0.7</v>
      </c>
      <c r="K60" s="60">
        <v>1.1039999999999999</v>
      </c>
      <c r="L60" s="61">
        <v>0.46021872758865356</v>
      </c>
      <c r="M60" s="60"/>
      <c r="N60" s="61"/>
    </row>
    <row r="61" spans="1:14" ht="51" x14ac:dyDescent="0.25">
      <c r="A61" s="15"/>
      <c r="B61" s="17">
        <v>3000516</v>
      </c>
      <c r="C61" s="17" t="s">
        <v>1448</v>
      </c>
      <c r="D61" s="17">
        <v>505</v>
      </c>
      <c r="E61" s="17" t="s">
        <v>1460</v>
      </c>
      <c r="F61" s="17">
        <v>454</v>
      </c>
      <c r="G61" s="17" t="s">
        <v>215</v>
      </c>
      <c r="H61" s="17">
        <v>454</v>
      </c>
      <c r="I61" s="17" t="s">
        <v>355</v>
      </c>
      <c r="J61" s="59">
        <v>0.62380000000000002</v>
      </c>
      <c r="K61" s="60">
        <v>0.62386000000000019</v>
      </c>
      <c r="L61" s="61">
        <v>8.4658741390740033E-2</v>
      </c>
      <c r="M61" s="60"/>
      <c r="N61" s="61"/>
    </row>
    <row r="62" spans="1:14" ht="51" x14ac:dyDescent="0.25">
      <c r="A62" s="15"/>
      <c r="B62" s="17">
        <v>3000516</v>
      </c>
      <c r="C62" s="17" t="s">
        <v>1448</v>
      </c>
      <c r="D62" s="17">
        <v>505</v>
      </c>
      <c r="E62" s="17" t="s">
        <v>1460</v>
      </c>
      <c r="F62" s="17">
        <v>455</v>
      </c>
      <c r="G62" s="17" t="s">
        <v>216</v>
      </c>
      <c r="H62" s="17">
        <v>455</v>
      </c>
      <c r="I62" s="17" t="s">
        <v>356</v>
      </c>
      <c r="J62" s="59">
        <v>0.73897099999999993</v>
      </c>
      <c r="K62" s="60">
        <v>0.73897100000000004</v>
      </c>
      <c r="L62" s="61">
        <v>5.4380199842853472E-2</v>
      </c>
      <c r="M62" s="60"/>
      <c r="N62" s="61"/>
    </row>
    <row r="63" spans="1:14" ht="51" x14ac:dyDescent="0.25">
      <c r="A63" s="15"/>
      <c r="B63" s="17">
        <v>3000516</v>
      </c>
      <c r="C63" s="17" t="s">
        <v>1448</v>
      </c>
      <c r="D63" s="17">
        <v>505</v>
      </c>
      <c r="E63" s="17" t="s">
        <v>1460</v>
      </c>
      <c r="F63" s="17">
        <v>456</v>
      </c>
      <c r="G63" s="17" t="s">
        <v>217</v>
      </c>
      <c r="H63" s="17">
        <v>456</v>
      </c>
      <c r="I63" s="17" t="s">
        <v>357</v>
      </c>
      <c r="J63" s="59">
        <v>0.82384900000000005</v>
      </c>
      <c r="K63" s="60">
        <v>0.82384900000000005</v>
      </c>
      <c r="L63" s="61">
        <v>0.10121609874477144</v>
      </c>
      <c r="M63" s="60"/>
      <c r="N63" s="61"/>
    </row>
    <row r="64" spans="1:14" ht="51" x14ac:dyDescent="0.25">
      <c r="A64" s="15"/>
      <c r="B64" s="17">
        <v>3000516</v>
      </c>
      <c r="C64" s="17" t="s">
        <v>1448</v>
      </c>
      <c r="D64" s="17">
        <v>505</v>
      </c>
      <c r="E64" s="17" t="s">
        <v>1460</v>
      </c>
      <c r="F64" s="17">
        <v>457</v>
      </c>
      <c r="G64" s="17" t="s">
        <v>218</v>
      </c>
      <c r="H64" s="17">
        <v>457</v>
      </c>
      <c r="I64" s="17" t="s">
        <v>358</v>
      </c>
      <c r="J64" s="59">
        <v>0.753</v>
      </c>
      <c r="K64" s="60">
        <v>0.75299999999999989</v>
      </c>
      <c r="L64" s="61">
        <v>0.73255036026239395</v>
      </c>
      <c r="M64" s="60"/>
      <c r="N64" s="61"/>
    </row>
    <row r="65" spans="1:14" ht="51" x14ac:dyDescent="0.25">
      <c r="A65" s="15"/>
      <c r="B65" s="17">
        <v>3000516</v>
      </c>
      <c r="C65" s="17" t="s">
        <v>1448</v>
      </c>
      <c r="D65" s="17">
        <v>505</v>
      </c>
      <c r="E65" s="17" t="s">
        <v>1460</v>
      </c>
      <c r="F65" s="17">
        <v>458</v>
      </c>
      <c r="G65" s="17" t="s">
        <v>219</v>
      </c>
      <c r="H65" s="17">
        <v>458</v>
      </c>
      <c r="I65" s="17" t="s">
        <v>359</v>
      </c>
      <c r="J65" s="59">
        <v>1.6193730000000002</v>
      </c>
      <c r="K65" s="60">
        <v>1.6193730000000002</v>
      </c>
      <c r="L65" s="61">
        <v>0.15211342554539442</v>
      </c>
      <c r="M65" s="60"/>
      <c r="N65" s="61"/>
    </row>
    <row r="66" spans="1:14" ht="51" x14ac:dyDescent="0.25">
      <c r="A66" s="15"/>
      <c r="B66" s="17">
        <v>3000516</v>
      </c>
      <c r="C66" s="17" t="s">
        <v>1448</v>
      </c>
      <c r="D66" s="17">
        <v>505</v>
      </c>
      <c r="E66" s="17" t="s">
        <v>1460</v>
      </c>
      <c r="F66" s="17">
        <v>459</v>
      </c>
      <c r="G66" s="17" t="s">
        <v>220</v>
      </c>
      <c r="H66" s="17">
        <v>459</v>
      </c>
      <c r="I66" s="17" t="s">
        <v>360</v>
      </c>
      <c r="J66" s="59">
        <v>0.7</v>
      </c>
      <c r="K66" s="60">
        <v>0.7</v>
      </c>
      <c r="L66" s="61">
        <v>0.69902503490447998</v>
      </c>
      <c r="M66" s="60"/>
      <c r="N66" s="61"/>
    </row>
    <row r="67" spans="1:14" ht="51" x14ac:dyDescent="0.25">
      <c r="A67" s="15"/>
      <c r="B67" s="17">
        <v>3000516</v>
      </c>
      <c r="C67" s="17" t="s">
        <v>1448</v>
      </c>
      <c r="D67" s="17">
        <v>505</v>
      </c>
      <c r="E67" s="17" t="s">
        <v>1460</v>
      </c>
      <c r="F67" s="17">
        <v>460</v>
      </c>
      <c r="G67" s="17" t="s">
        <v>221</v>
      </c>
      <c r="H67" s="17">
        <v>460</v>
      </c>
      <c r="I67" s="17" t="s">
        <v>361</v>
      </c>
      <c r="J67" s="59">
        <v>0.90794400000000008</v>
      </c>
      <c r="K67" s="60">
        <v>1.4850519999999998</v>
      </c>
      <c r="L67" s="61">
        <v>0.29430999870237429</v>
      </c>
      <c r="M67" s="60"/>
      <c r="N67" s="61"/>
    </row>
    <row r="68" spans="1:14" ht="51" x14ac:dyDescent="0.25">
      <c r="A68" s="15"/>
      <c r="B68" s="17">
        <v>3000516</v>
      </c>
      <c r="C68" s="17" t="s">
        <v>1448</v>
      </c>
      <c r="D68" s="17">
        <v>505</v>
      </c>
      <c r="E68" s="17" t="s">
        <v>1460</v>
      </c>
      <c r="F68" s="17">
        <v>461</v>
      </c>
      <c r="G68" s="17" t="s">
        <v>222</v>
      </c>
      <c r="H68" s="17">
        <v>461</v>
      </c>
      <c r="I68" s="17" t="s">
        <v>362</v>
      </c>
      <c r="J68" s="59">
        <v>0.49418899999999999</v>
      </c>
      <c r="K68" s="60">
        <v>0.49418899999999999</v>
      </c>
      <c r="L68" s="61">
        <v>1.2151999690104276E-2</v>
      </c>
      <c r="M68" s="60"/>
      <c r="N68" s="61"/>
    </row>
    <row r="69" spans="1:14" ht="51" x14ac:dyDescent="0.25">
      <c r="A69" s="15"/>
      <c r="B69" s="17">
        <v>3000516</v>
      </c>
      <c r="C69" s="17" t="s">
        <v>1448</v>
      </c>
      <c r="D69" s="17">
        <v>505</v>
      </c>
      <c r="E69" s="17" t="s">
        <v>1460</v>
      </c>
      <c r="F69" s="17">
        <v>462</v>
      </c>
      <c r="G69" s="17" t="s">
        <v>223</v>
      </c>
      <c r="H69" s="17">
        <v>462</v>
      </c>
      <c r="I69" s="17" t="s">
        <v>363</v>
      </c>
      <c r="J69" s="59">
        <v>0.91238399999999986</v>
      </c>
      <c r="K69" s="60">
        <v>0.91238399999999986</v>
      </c>
      <c r="L69" s="61">
        <v>0.83501439727842808</v>
      </c>
      <c r="M69" s="60"/>
      <c r="N69" s="61"/>
    </row>
    <row r="70" spans="1:14" ht="51" x14ac:dyDescent="0.25">
      <c r="A70" s="15"/>
      <c r="B70" s="17">
        <v>3000516</v>
      </c>
      <c r="C70" s="17" t="s">
        <v>1448</v>
      </c>
      <c r="D70" s="17">
        <v>505</v>
      </c>
      <c r="E70" s="17" t="s">
        <v>1460</v>
      </c>
      <c r="F70" s="17">
        <v>463</v>
      </c>
      <c r="G70" s="17" t="s">
        <v>224</v>
      </c>
      <c r="H70" s="17">
        <v>463</v>
      </c>
      <c r="I70" s="17" t="s">
        <v>364</v>
      </c>
      <c r="J70" s="59">
        <v>0.7</v>
      </c>
      <c r="K70" s="60">
        <v>0.7</v>
      </c>
      <c r="L70" s="61">
        <v>0.13953499495983124</v>
      </c>
      <c r="M70" s="60"/>
      <c r="N70" s="61"/>
    </row>
    <row r="71" spans="1:14" ht="51" x14ac:dyDescent="0.25">
      <c r="A71" s="15"/>
      <c r="B71" s="17">
        <v>3000516</v>
      </c>
      <c r="C71" s="17" t="s">
        <v>1448</v>
      </c>
      <c r="D71" s="17">
        <v>505</v>
      </c>
      <c r="E71" s="17" t="s">
        <v>1460</v>
      </c>
      <c r="F71" s="17">
        <v>464</v>
      </c>
      <c r="G71" s="17" t="s">
        <v>225</v>
      </c>
      <c r="H71" s="17">
        <v>464</v>
      </c>
      <c r="I71" s="17" t="s">
        <v>365</v>
      </c>
      <c r="J71" s="59">
        <v>0.74</v>
      </c>
      <c r="K71" s="60">
        <v>0.70000000000000007</v>
      </c>
      <c r="L71" s="61">
        <v>0</v>
      </c>
      <c r="M71" s="60"/>
      <c r="N71" s="61"/>
    </row>
    <row r="72" spans="1:14" ht="63.75" x14ac:dyDescent="0.25">
      <c r="A72" s="15"/>
      <c r="B72" s="17">
        <v>3000516</v>
      </c>
      <c r="C72" s="17" t="s">
        <v>1448</v>
      </c>
      <c r="D72" s="17">
        <v>505</v>
      </c>
      <c r="E72" s="17" t="s">
        <v>1460</v>
      </c>
      <c r="F72" s="17">
        <v>465</v>
      </c>
      <c r="G72" s="17" t="s">
        <v>226</v>
      </c>
      <c r="H72" s="17">
        <v>465</v>
      </c>
      <c r="I72" s="17" t="s">
        <v>1509</v>
      </c>
      <c r="J72" s="59">
        <v>3.9609999999999999</v>
      </c>
      <c r="K72" s="60">
        <v>3.9609999999999994</v>
      </c>
      <c r="L72" s="61">
        <v>5.8357840403914452E-2</v>
      </c>
      <c r="M72" s="60"/>
      <c r="N72" s="61"/>
    </row>
    <row r="73" spans="1:14" ht="38.25" x14ac:dyDescent="0.25">
      <c r="A73" s="15"/>
      <c r="B73" s="17">
        <v>3000516</v>
      </c>
      <c r="C73" s="17" t="s">
        <v>1448</v>
      </c>
      <c r="D73" s="17">
        <v>505</v>
      </c>
      <c r="E73" s="17" t="s">
        <v>1460</v>
      </c>
      <c r="F73" s="17">
        <v>999</v>
      </c>
      <c r="G73" s="17" t="s">
        <v>335</v>
      </c>
      <c r="H73" s="17">
        <v>999</v>
      </c>
      <c r="I73" s="17" t="s">
        <v>366</v>
      </c>
      <c r="J73" s="59">
        <v>13.677818000000014</v>
      </c>
      <c r="K73" s="60">
        <v>21.131784000000028</v>
      </c>
      <c r="L73" s="61">
        <v>7.0846609675072614</v>
      </c>
      <c r="M73" s="60"/>
      <c r="N73" s="61"/>
    </row>
    <row r="74" spans="1:14" ht="51" x14ac:dyDescent="0.25">
      <c r="A74" s="15"/>
      <c r="B74" s="17">
        <v>3000564</v>
      </c>
      <c r="C74" s="17" t="s">
        <v>1455</v>
      </c>
      <c r="D74" s="17">
        <v>6</v>
      </c>
      <c r="E74" s="17" t="s">
        <v>399</v>
      </c>
      <c r="F74" s="17">
        <v>11</v>
      </c>
      <c r="G74" s="17" t="s">
        <v>106</v>
      </c>
      <c r="H74" s="17">
        <v>11</v>
      </c>
      <c r="I74" s="17" t="s">
        <v>336</v>
      </c>
      <c r="J74" s="59">
        <v>5.882498</v>
      </c>
      <c r="K74" s="60">
        <v>94.925900999999996</v>
      </c>
      <c r="L74" s="61">
        <v>16.264206155780357</v>
      </c>
      <c r="M74" s="60"/>
      <c r="N74" s="61"/>
    </row>
    <row r="75" spans="1:14" ht="89.25" x14ac:dyDescent="0.25">
      <c r="A75" s="15"/>
      <c r="B75" s="17">
        <v>3000564</v>
      </c>
      <c r="C75" s="17" t="s">
        <v>1455</v>
      </c>
      <c r="D75" s="17">
        <v>6</v>
      </c>
      <c r="E75" s="17" t="s">
        <v>399</v>
      </c>
      <c r="F75" s="17">
        <v>11</v>
      </c>
      <c r="G75" s="17" t="s">
        <v>106</v>
      </c>
      <c r="H75" s="17">
        <v>124</v>
      </c>
      <c r="I75" s="17" t="s">
        <v>337</v>
      </c>
      <c r="J75" s="59">
        <v>0.99903600000000004</v>
      </c>
      <c r="K75" s="60">
        <v>0.99903600000000004</v>
      </c>
      <c r="L75" s="61">
        <v>2.4421900845482014E-2</v>
      </c>
      <c r="M75" s="60"/>
      <c r="N75" s="61"/>
    </row>
    <row r="76" spans="1:14" ht="76.5" x14ac:dyDescent="0.25">
      <c r="A76" s="15"/>
      <c r="B76" s="17">
        <v>3000564</v>
      </c>
      <c r="C76" s="17" t="s">
        <v>1455</v>
      </c>
      <c r="D76" s="17">
        <v>6</v>
      </c>
      <c r="E76" s="17" t="s">
        <v>399</v>
      </c>
      <c r="F76" s="17">
        <v>136</v>
      </c>
      <c r="G76" s="17" t="s">
        <v>140</v>
      </c>
      <c r="H76" s="17">
        <v>136</v>
      </c>
      <c r="I76" s="17" t="s">
        <v>480</v>
      </c>
      <c r="J76" s="59">
        <v>3.7000000000000005E-2</v>
      </c>
      <c r="K76" s="60">
        <v>3.6999999999999998E-2</v>
      </c>
      <c r="L76" s="61">
        <v>0</v>
      </c>
      <c r="M76" s="60"/>
      <c r="N76" s="61"/>
    </row>
    <row r="77" spans="1:14" ht="63.75" x14ac:dyDescent="0.25">
      <c r="A77" s="15"/>
      <c r="B77" s="17">
        <v>3000564</v>
      </c>
      <c r="C77" s="17" t="s">
        <v>1455</v>
      </c>
      <c r="D77" s="17">
        <v>6</v>
      </c>
      <c r="E77" s="17" t="s">
        <v>399</v>
      </c>
      <c r="F77" s="17">
        <v>137</v>
      </c>
      <c r="G77" s="17" t="s">
        <v>141</v>
      </c>
      <c r="H77" s="17">
        <v>137</v>
      </c>
      <c r="I77" s="17" t="s">
        <v>340</v>
      </c>
      <c r="J77" s="59">
        <v>3.6784949999999967</v>
      </c>
      <c r="K77" s="60">
        <v>3.778690999999998</v>
      </c>
      <c r="L77" s="61">
        <v>1.0566891800787062</v>
      </c>
      <c r="M77" s="60"/>
      <c r="N77" s="61"/>
    </row>
    <row r="78" spans="1:14" ht="51" x14ac:dyDescent="0.25">
      <c r="A78" s="15"/>
      <c r="B78" s="17">
        <v>3000564</v>
      </c>
      <c r="C78" s="17" t="s">
        <v>1455</v>
      </c>
      <c r="D78" s="17">
        <v>6</v>
      </c>
      <c r="E78" s="17" t="s">
        <v>399</v>
      </c>
      <c r="F78" s="17">
        <v>440</v>
      </c>
      <c r="G78" s="17" t="s">
        <v>201</v>
      </c>
      <c r="H78" s="17">
        <v>440</v>
      </c>
      <c r="I78" s="17" t="s">
        <v>341</v>
      </c>
      <c r="J78" s="59">
        <v>0.36513700000000027</v>
      </c>
      <c r="K78" s="60">
        <v>0.37013700000000027</v>
      </c>
      <c r="L78" s="61">
        <v>5.5369970285028103E-2</v>
      </c>
      <c r="M78" s="60"/>
      <c r="N78" s="61"/>
    </row>
    <row r="79" spans="1:14" ht="51" x14ac:dyDescent="0.25">
      <c r="A79" s="15"/>
      <c r="B79" s="17">
        <v>3000564</v>
      </c>
      <c r="C79" s="17" t="s">
        <v>1455</v>
      </c>
      <c r="D79" s="17">
        <v>6</v>
      </c>
      <c r="E79" s="17" t="s">
        <v>399</v>
      </c>
      <c r="F79" s="17">
        <v>441</v>
      </c>
      <c r="G79" s="17" t="s">
        <v>202</v>
      </c>
      <c r="H79" s="17">
        <v>441</v>
      </c>
      <c r="I79" s="17" t="s">
        <v>342</v>
      </c>
      <c r="J79" s="59">
        <v>0.43036199999999997</v>
      </c>
      <c r="K79" s="60">
        <v>0.32576300000000002</v>
      </c>
      <c r="L79" s="61">
        <v>0.1235901021209429</v>
      </c>
      <c r="M79" s="60"/>
      <c r="N79" s="61"/>
    </row>
    <row r="80" spans="1:14" ht="51" x14ac:dyDescent="0.25">
      <c r="A80" s="15"/>
      <c r="B80" s="17">
        <v>3000564</v>
      </c>
      <c r="C80" s="17" t="s">
        <v>1455</v>
      </c>
      <c r="D80" s="17">
        <v>6</v>
      </c>
      <c r="E80" s="17" t="s">
        <v>399</v>
      </c>
      <c r="F80" s="17">
        <v>442</v>
      </c>
      <c r="G80" s="17" t="s">
        <v>203</v>
      </c>
      <c r="H80" s="17">
        <v>442</v>
      </c>
      <c r="I80" s="17" t="s">
        <v>343</v>
      </c>
      <c r="J80" s="59">
        <v>0.46739900000000006</v>
      </c>
      <c r="K80" s="60">
        <v>0.46529399999999999</v>
      </c>
      <c r="L80" s="61">
        <v>0.39336930180434138</v>
      </c>
      <c r="M80" s="60"/>
      <c r="N80" s="61"/>
    </row>
    <row r="81" spans="1:14" ht="51" x14ac:dyDescent="0.25">
      <c r="A81" s="15"/>
      <c r="B81" s="17">
        <v>3000564</v>
      </c>
      <c r="C81" s="17" t="s">
        <v>1455</v>
      </c>
      <c r="D81" s="17">
        <v>6</v>
      </c>
      <c r="E81" s="17" t="s">
        <v>399</v>
      </c>
      <c r="F81" s="17">
        <v>443</v>
      </c>
      <c r="G81" s="17" t="s">
        <v>204</v>
      </c>
      <c r="H81" s="17">
        <v>443</v>
      </c>
      <c r="I81" s="17" t="s">
        <v>344</v>
      </c>
      <c r="J81" s="59">
        <v>0.31758399999999992</v>
      </c>
      <c r="K81" s="60">
        <v>0.29577600000000004</v>
      </c>
      <c r="L81" s="61">
        <v>2.8757210064213723E-2</v>
      </c>
      <c r="M81" s="60"/>
      <c r="N81" s="61"/>
    </row>
    <row r="82" spans="1:14" ht="51" x14ac:dyDescent="0.25">
      <c r="A82" s="15"/>
      <c r="B82" s="17">
        <v>3000564</v>
      </c>
      <c r="C82" s="17" t="s">
        <v>1455</v>
      </c>
      <c r="D82" s="17">
        <v>6</v>
      </c>
      <c r="E82" s="17" t="s">
        <v>399</v>
      </c>
      <c r="F82" s="17">
        <v>444</v>
      </c>
      <c r="G82" s="17" t="s">
        <v>205</v>
      </c>
      <c r="H82" s="17">
        <v>444</v>
      </c>
      <c r="I82" s="17" t="s">
        <v>345</v>
      </c>
      <c r="J82" s="59">
        <v>0.58301700000000023</v>
      </c>
      <c r="K82" s="60">
        <v>0.58475500000000014</v>
      </c>
      <c r="L82" s="61">
        <v>0.13639828181476332</v>
      </c>
      <c r="M82" s="60"/>
      <c r="N82" s="61"/>
    </row>
    <row r="83" spans="1:14" ht="51" x14ac:dyDescent="0.25">
      <c r="A83" s="15"/>
      <c r="B83" s="17">
        <v>3000564</v>
      </c>
      <c r="C83" s="17" t="s">
        <v>1455</v>
      </c>
      <c r="D83" s="17">
        <v>6</v>
      </c>
      <c r="E83" s="17" t="s">
        <v>399</v>
      </c>
      <c r="F83" s="17">
        <v>445</v>
      </c>
      <c r="G83" s="17" t="s">
        <v>206</v>
      </c>
      <c r="H83" s="17">
        <v>445</v>
      </c>
      <c r="I83" s="17" t="s">
        <v>346</v>
      </c>
      <c r="J83" s="59">
        <v>0.47439600000000021</v>
      </c>
      <c r="K83" s="60">
        <v>0.50469600000000026</v>
      </c>
      <c r="L83" s="61">
        <v>0.11735163048228969</v>
      </c>
      <c r="M83" s="60"/>
      <c r="N83" s="61"/>
    </row>
    <row r="84" spans="1:14" ht="51" x14ac:dyDescent="0.25">
      <c r="A84" s="15"/>
      <c r="B84" s="17">
        <v>3000564</v>
      </c>
      <c r="C84" s="17" t="s">
        <v>1455</v>
      </c>
      <c r="D84" s="17">
        <v>6</v>
      </c>
      <c r="E84" s="17" t="s">
        <v>399</v>
      </c>
      <c r="F84" s="17">
        <v>446</v>
      </c>
      <c r="G84" s="17" t="s">
        <v>207</v>
      </c>
      <c r="H84" s="17">
        <v>446</v>
      </c>
      <c r="I84" s="17" t="s">
        <v>347</v>
      </c>
      <c r="J84" s="59">
        <v>0.53225800000000012</v>
      </c>
      <c r="K84" s="60">
        <v>0.526258</v>
      </c>
      <c r="L84" s="61">
        <v>0.11178336943703471</v>
      </c>
      <c r="M84" s="60"/>
      <c r="N84" s="61"/>
    </row>
    <row r="85" spans="1:14" ht="51" x14ac:dyDescent="0.25">
      <c r="A85" s="15"/>
      <c r="B85" s="17">
        <v>3000564</v>
      </c>
      <c r="C85" s="17" t="s">
        <v>1455</v>
      </c>
      <c r="D85" s="17">
        <v>6</v>
      </c>
      <c r="E85" s="17" t="s">
        <v>399</v>
      </c>
      <c r="F85" s="17">
        <v>447</v>
      </c>
      <c r="G85" s="17" t="s">
        <v>208</v>
      </c>
      <c r="H85" s="17">
        <v>447</v>
      </c>
      <c r="I85" s="17" t="s">
        <v>348</v>
      </c>
      <c r="J85" s="59">
        <v>0.31095599999999995</v>
      </c>
      <c r="K85" s="60">
        <v>0.228571</v>
      </c>
      <c r="L85" s="61">
        <v>4.7770850418601185E-2</v>
      </c>
      <c r="M85" s="60"/>
      <c r="N85" s="61"/>
    </row>
    <row r="86" spans="1:14" ht="51" x14ac:dyDescent="0.25">
      <c r="A86" s="15"/>
      <c r="B86" s="17">
        <v>3000564</v>
      </c>
      <c r="C86" s="17" t="s">
        <v>1455</v>
      </c>
      <c r="D86" s="17">
        <v>6</v>
      </c>
      <c r="E86" s="17" t="s">
        <v>399</v>
      </c>
      <c r="F86" s="17">
        <v>448</v>
      </c>
      <c r="G86" s="17" t="s">
        <v>209</v>
      </c>
      <c r="H86" s="17">
        <v>448</v>
      </c>
      <c r="I86" s="17" t="s">
        <v>349</v>
      </c>
      <c r="J86" s="59">
        <v>0.2735800000000001</v>
      </c>
      <c r="K86" s="60">
        <v>0.26960400000000012</v>
      </c>
      <c r="L86" s="61">
        <v>6.8992359359981492E-2</v>
      </c>
      <c r="M86" s="60"/>
      <c r="N86" s="61"/>
    </row>
    <row r="87" spans="1:14" ht="51" x14ac:dyDescent="0.25">
      <c r="A87" s="15"/>
      <c r="B87" s="17">
        <v>3000564</v>
      </c>
      <c r="C87" s="17" t="s">
        <v>1455</v>
      </c>
      <c r="D87" s="17">
        <v>6</v>
      </c>
      <c r="E87" s="17" t="s">
        <v>399</v>
      </c>
      <c r="F87" s="17">
        <v>449</v>
      </c>
      <c r="G87" s="17" t="s">
        <v>210</v>
      </c>
      <c r="H87" s="17">
        <v>449</v>
      </c>
      <c r="I87" s="17" t="s">
        <v>350</v>
      </c>
      <c r="J87" s="59">
        <v>0.41471300000000016</v>
      </c>
      <c r="K87" s="60">
        <v>0.41471300000000016</v>
      </c>
      <c r="L87" s="61">
        <v>0.15802160167368129</v>
      </c>
      <c r="M87" s="60"/>
      <c r="N87" s="61"/>
    </row>
    <row r="88" spans="1:14" ht="51" x14ac:dyDescent="0.25">
      <c r="A88" s="15"/>
      <c r="B88" s="17">
        <v>3000564</v>
      </c>
      <c r="C88" s="17" t="s">
        <v>1455</v>
      </c>
      <c r="D88" s="17">
        <v>6</v>
      </c>
      <c r="E88" s="17" t="s">
        <v>399</v>
      </c>
      <c r="F88" s="17">
        <v>450</v>
      </c>
      <c r="G88" s="17" t="s">
        <v>211</v>
      </c>
      <c r="H88" s="17">
        <v>450</v>
      </c>
      <c r="I88" s="17" t="s">
        <v>351</v>
      </c>
      <c r="J88" s="59">
        <v>0.83545700000000001</v>
      </c>
      <c r="K88" s="60">
        <v>0.74362600000000023</v>
      </c>
      <c r="L88" s="61">
        <v>0.16100272419498651</v>
      </c>
      <c r="M88" s="60"/>
      <c r="N88" s="61"/>
    </row>
    <row r="89" spans="1:14" ht="51" x14ac:dyDescent="0.25">
      <c r="A89" s="15"/>
      <c r="B89" s="17">
        <v>3000564</v>
      </c>
      <c r="C89" s="17" t="s">
        <v>1455</v>
      </c>
      <c r="D89" s="17">
        <v>6</v>
      </c>
      <c r="E89" s="17" t="s">
        <v>399</v>
      </c>
      <c r="F89" s="17">
        <v>451</v>
      </c>
      <c r="G89" s="17" t="s">
        <v>212</v>
      </c>
      <c r="H89" s="17">
        <v>451</v>
      </c>
      <c r="I89" s="17" t="s">
        <v>352</v>
      </c>
      <c r="J89" s="59">
        <v>1.1993699999999992</v>
      </c>
      <c r="K89" s="60">
        <v>1.1993699999999998</v>
      </c>
      <c r="L89" s="61">
        <v>0.495692370866891</v>
      </c>
      <c r="M89" s="60"/>
      <c r="N89" s="61"/>
    </row>
    <row r="90" spans="1:14" ht="51" x14ac:dyDescent="0.25">
      <c r="A90" s="15"/>
      <c r="B90" s="17">
        <v>3000564</v>
      </c>
      <c r="C90" s="17" t="s">
        <v>1455</v>
      </c>
      <c r="D90" s="17">
        <v>6</v>
      </c>
      <c r="E90" s="17" t="s">
        <v>399</v>
      </c>
      <c r="F90" s="17">
        <v>452</v>
      </c>
      <c r="G90" s="17" t="s">
        <v>213</v>
      </c>
      <c r="H90" s="17">
        <v>452</v>
      </c>
      <c r="I90" s="17" t="s">
        <v>353</v>
      </c>
      <c r="J90" s="59">
        <v>0.69852099999999984</v>
      </c>
      <c r="K90" s="60">
        <v>0.69852099999999995</v>
      </c>
      <c r="L90" s="61">
        <v>0.32498106002458371</v>
      </c>
      <c r="M90" s="60"/>
      <c r="N90" s="61"/>
    </row>
    <row r="91" spans="1:14" ht="51" x14ac:dyDescent="0.25">
      <c r="A91" s="15"/>
      <c r="B91" s="17">
        <v>3000564</v>
      </c>
      <c r="C91" s="17" t="s">
        <v>1455</v>
      </c>
      <c r="D91" s="17">
        <v>6</v>
      </c>
      <c r="E91" s="17" t="s">
        <v>399</v>
      </c>
      <c r="F91" s="17">
        <v>453</v>
      </c>
      <c r="G91" s="17" t="s">
        <v>214</v>
      </c>
      <c r="H91" s="17">
        <v>453</v>
      </c>
      <c r="I91" s="17" t="s">
        <v>354</v>
      </c>
      <c r="J91" s="59">
        <v>0.210845</v>
      </c>
      <c r="K91" s="60">
        <v>0.51905900000000016</v>
      </c>
      <c r="L91" s="61">
        <v>0.23007619185227668</v>
      </c>
      <c r="M91" s="60"/>
      <c r="N91" s="61"/>
    </row>
    <row r="92" spans="1:14" ht="51" x14ac:dyDescent="0.25">
      <c r="A92" s="15"/>
      <c r="B92" s="17">
        <v>3000564</v>
      </c>
      <c r="C92" s="17" t="s">
        <v>1455</v>
      </c>
      <c r="D92" s="17">
        <v>6</v>
      </c>
      <c r="E92" s="17" t="s">
        <v>399</v>
      </c>
      <c r="F92" s="17">
        <v>454</v>
      </c>
      <c r="G92" s="17" t="s">
        <v>215</v>
      </c>
      <c r="H92" s="17">
        <v>454</v>
      </c>
      <c r="I92" s="17" t="s">
        <v>355</v>
      </c>
      <c r="J92" s="59">
        <v>3.0605E-2</v>
      </c>
      <c r="K92" s="60">
        <v>1.8179999999999998E-2</v>
      </c>
      <c r="L92" s="61">
        <v>8.3154998574173078E-3</v>
      </c>
      <c r="M92" s="60"/>
      <c r="N92" s="61"/>
    </row>
    <row r="93" spans="1:14" ht="51" x14ac:dyDescent="0.25">
      <c r="A93" s="15"/>
      <c r="B93" s="17">
        <v>3000564</v>
      </c>
      <c r="C93" s="17" t="s">
        <v>1455</v>
      </c>
      <c r="D93" s="17">
        <v>6</v>
      </c>
      <c r="E93" s="17" t="s">
        <v>399</v>
      </c>
      <c r="F93" s="17">
        <v>455</v>
      </c>
      <c r="G93" s="17" t="s">
        <v>216</v>
      </c>
      <c r="H93" s="17">
        <v>455</v>
      </c>
      <c r="I93" s="17" t="s">
        <v>356</v>
      </c>
      <c r="J93" s="59">
        <v>0.13380600000000001</v>
      </c>
      <c r="K93" s="60">
        <v>0.13677600000000004</v>
      </c>
      <c r="L93" s="61">
        <v>2.5176919880323112E-2</v>
      </c>
      <c r="M93" s="60"/>
      <c r="N93" s="61"/>
    </row>
    <row r="94" spans="1:14" ht="51" x14ac:dyDescent="0.25">
      <c r="A94" s="15"/>
      <c r="B94" s="17">
        <v>3000564</v>
      </c>
      <c r="C94" s="17" t="s">
        <v>1455</v>
      </c>
      <c r="D94" s="17">
        <v>6</v>
      </c>
      <c r="E94" s="17" t="s">
        <v>399</v>
      </c>
      <c r="F94" s="17">
        <v>456</v>
      </c>
      <c r="G94" s="17" t="s">
        <v>217</v>
      </c>
      <c r="H94" s="17">
        <v>456</v>
      </c>
      <c r="I94" s="17" t="s">
        <v>357</v>
      </c>
      <c r="J94" s="59">
        <v>5.5013000000000013E-2</v>
      </c>
      <c r="K94" s="60">
        <v>5.5013000000000013E-2</v>
      </c>
      <c r="L94" s="61">
        <v>9.9050799472024664E-3</v>
      </c>
      <c r="M94" s="60"/>
      <c r="N94" s="61"/>
    </row>
    <row r="95" spans="1:14" ht="51" x14ac:dyDescent="0.25">
      <c r="A95" s="15"/>
      <c r="B95" s="17">
        <v>3000564</v>
      </c>
      <c r="C95" s="17" t="s">
        <v>1455</v>
      </c>
      <c r="D95" s="17">
        <v>6</v>
      </c>
      <c r="E95" s="17" t="s">
        <v>399</v>
      </c>
      <c r="F95" s="17">
        <v>457</v>
      </c>
      <c r="G95" s="17" t="s">
        <v>218</v>
      </c>
      <c r="H95" s="17">
        <v>457</v>
      </c>
      <c r="I95" s="17" t="s">
        <v>358</v>
      </c>
      <c r="J95" s="59">
        <v>0.28986500000000015</v>
      </c>
      <c r="K95" s="60">
        <v>0.29463500000000009</v>
      </c>
      <c r="L95" s="61">
        <v>3.830972003925126E-2</v>
      </c>
      <c r="M95" s="60"/>
      <c r="N95" s="61"/>
    </row>
    <row r="96" spans="1:14" ht="51" x14ac:dyDescent="0.25">
      <c r="A96" s="15"/>
      <c r="B96" s="17">
        <v>3000564</v>
      </c>
      <c r="C96" s="17" t="s">
        <v>1455</v>
      </c>
      <c r="D96" s="17">
        <v>6</v>
      </c>
      <c r="E96" s="17" t="s">
        <v>399</v>
      </c>
      <c r="F96" s="17">
        <v>458</v>
      </c>
      <c r="G96" s="17" t="s">
        <v>219</v>
      </c>
      <c r="H96" s="17">
        <v>458</v>
      </c>
      <c r="I96" s="17" t="s">
        <v>359</v>
      </c>
      <c r="J96" s="59">
        <v>0.42576900000000012</v>
      </c>
      <c r="K96" s="60">
        <v>0.43834500000000032</v>
      </c>
      <c r="L96" s="61">
        <v>6.127124055637978E-2</v>
      </c>
      <c r="M96" s="60"/>
      <c r="N96" s="61"/>
    </row>
    <row r="97" spans="1:14" ht="51" x14ac:dyDescent="0.25">
      <c r="A97" s="15"/>
      <c r="B97" s="17">
        <v>3000564</v>
      </c>
      <c r="C97" s="17" t="s">
        <v>1455</v>
      </c>
      <c r="D97" s="17">
        <v>6</v>
      </c>
      <c r="E97" s="17" t="s">
        <v>399</v>
      </c>
      <c r="F97" s="17">
        <v>459</v>
      </c>
      <c r="G97" s="17" t="s">
        <v>220</v>
      </c>
      <c r="H97" s="17">
        <v>459</v>
      </c>
      <c r="I97" s="17" t="s">
        <v>360</v>
      </c>
      <c r="J97" s="59">
        <v>0.37936399999999987</v>
      </c>
      <c r="K97" s="60">
        <v>0.34819399999999995</v>
      </c>
      <c r="L97" s="61">
        <v>4.2928999755531549E-2</v>
      </c>
      <c r="M97" s="60"/>
      <c r="N97" s="61"/>
    </row>
    <row r="98" spans="1:14" ht="51" x14ac:dyDescent="0.25">
      <c r="A98" s="15"/>
      <c r="B98" s="17">
        <v>3000564</v>
      </c>
      <c r="C98" s="17" t="s">
        <v>1455</v>
      </c>
      <c r="D98" s="17">
        <v>6</v>
      </c>
      <c r="E98" s="17" t="s">
        <v>399</v>
      </c>
      <c r="F98" s="17">
        <v>460</v>
      </c>
      <c r="G98" s="17" t="s">
        <v>221</v>
      </c>
      <c r="H98" s="17">
        <v>460</v>
      </c>
      <c r="I98" s="17" t="s">
        <v>361</v>
      </c>
      <c r="J98" s="59">
        <v>0.11253100000000001</v>
      </c>
      <c r="K98" s="60">
        <v>0.11253099999999999</v>
      </c>
      <c r="L98" s="61">
        <v>2.0217820187099278E-2</v>
      </c>
      <c r="M98" s="60"/>
      <c r="N98" s="61"/>
    </row>
    <row r="99" spans="1:14" ht="51" x14ac:dyDescent="0.25">
      <c r="A99" s="15"/>
      <c r="B99" s="17">
        <v>3000564</v>
      </c>
      <c r="C99" s="17" t="s">
        <v>1455</v>
      </c>
      <c r="D99" s="17">
        <v>6</v>
      </c>
      <c r="E99" s="17" t="s">
        <v>399</v>
      </c>
      <c r="F99" s="17">
        <v>461</v>
      </c>
      <c r="G99" s="17" t="s">
        <v>222</v>
      </c>
      <c r="H99" s="17">
        <v>461</v>
      </c>
      <c r="I99" s="17" t="s">
        <v>362</v>
      </c>
      <c r="J99" s="59">
        <v>0.36582000000000003</v>
      </c>
      <c r="K99" s="60">
        <v>0.36581999999999998</v>
      </c>
      <c r="L99" s="61">
        <v>6.7203401122242212E-2</v>
      </c>
      <c r="M99" s="60"/>
      <c r="N99" s="61"/>
    </row>
    <row r="100" spans="1:14" ht="51" x14ac:dyDescent="0.25">
      <c r="A100" s="15"/>
      <c r="B100" s="17">
        <v>3000564</v>
      </c>
      <c r="C100" s="17" t="s">
        <v>1455</v>
      </c>
      <c r="D100" s="17">
        <v>6</v>
      </c>
      <c r="E100" s="17" t="s">
        <v>399</v>
      </c>
      <c r="F100" s="17">
        <v>462</v>
      </c>
      <c r="G100" s="17" t="s">
        <v>223</v>
      </c>
      <c r="H100" s="17">
        <v>462</v>
      </c>
      <c r="I100" s="17" t="s">
        <v>363</v>
      </c>
      <c r="J100" s="59">
        <v>0.12755300000000003</v>
      </c>
      <c r="K100" s="60">
        <v>9.8636000000000015E-2</v>
      </c>
      <c r="L100" s="61">
        <v>2.9807000566506758E-2</v>
      </c>
      <c r="M100" s="60"/>
      <c r="N100" s="61"/>
    </row>
    <row r="101" spans="1:14" ht="51" x14ac:dyDescent="0.25">
      <c r="A101" s="15"/>
      <c r="B101" s="17">
        <v>3000564</v>
      </c>
      <c r="C101" s="17" t="s">
        <v>1455</v>
      </c>
      <c r="D101" s="17">
        <v>6</v>
      </c>
      <c r="E101" s="17" t="s">
        <v>399</v>
      </c>
      <c r="F101" s="17">
        <v>463</v>
      </c>
      <c r="G101" s="17" t="s">
        <v>224</v>
      </c>
      <c r="H101" s="17">
        <v>463</v>
      </c>
      <c r="I101" s="17" t="s">
        <v>364</v>
      </c>
      <c r="J101" s="59">
        <v>1.3112709999999996</v>
      </c>
      <c r="K101" s="60">
        <v>1.322071</v>
      </c>
      <c r="L101" s="61">
        <v>0.40540620280262374</v>
      </c>
      <c r="M101" s="60"/>
      <c r="N101" s="61"/>
    </row>
    <row r="102" spans="1:14" ht="51" x14ac:dyDescent="0.25">
      <c r="A102" s="15"/>
      <c r="B102" s="17">
        <v>3000564</v>
      </c>
      <c r="C102" s="17" t="s">
        <v>1455</v>
      </c>
      <c r="D102" s="17">
        <v>6</v>
      </c>
      <c r="E102" s="17" t="s">
        <v>399</v>
      </c>
      <c r="F102" s="17">
        <v>464</v>
      </c>
      <c r="G102" s="17" t="s">
        <v>225</v>
      </c>
      <c r="H102" s="17">
        <v>464</v>
      </c>
      <c r="I102" s="17" t="s">
        <v>365</v>
      </c>
      <c r="J102" s="59">
        <v>0.40492900000000004</v>
      </c>
      <c r="K102" s="60">
        <v>0.16593900000000003</v>
      </c>
      <c r="L102" s="61">
        <v>4.075982041831594E-2</v>
      </c>
      <c r="M102" s="60"/>
      <c r="N102" s="61"/>
    </row>
    <row r="103" spans="1:14" ht="38.25" x14ac:dyDescent="0.25">
      <c r="A103" s="15"/>
      <c r="B103" s="17">
        <v>3000565</v>
      </c>
      <c r="C103" s="17" t="s">
        <v>1456</v>
      </c>
      <c r="D103" s="17">
        <v>429</v>
      </c>
      <c r="E103" s="17" t="s">
        <v>746</v>
      </c>
      <c r="F103" s="17">
        <v>10</v>
      </c>
      <c r="G103" s="17" t="s">
        <v>105</v>
      </c>
      <c r="H103" s="17">
        <v>10</v>
      </c>
      <c r="I103" s="17" t="s">
        <v>1502</v>
      </c>
      <c r="J103" s="59">
        <v>71.895776999999981</v>
      </c>
      <c r="K103" s="60">
        <v>5.5057770000000001</v>
      </c>
      <c r="L103" s="61">
        <v>0.30513245845213532</v>
      </c>
      <c r="M103" s="60"/>
      <c r="N103" s="61"/>
    </row>
    <row r="104" spans="1:14" ht="51" x14ac:dyDescent="0.25">
      <c r="A104" s="15"/>
      <c r="B104" s="17">
        <v>3000565</v>
      </c>
      <c r="C104" s="17" t="s">
        <v>1456</v>
      </c>
      <c r="D104" s="17">
        <v>429</v>
      </c>
      <c r="E104" s="17" t="s">
        <v>746</v>
      </c>
      <c r="F104" s="17">
        <v>10</v>
      </c>
      <c r="G104" s="17" t="s">
        <v>105</v>
      </c>
      <c r="H104" s="17">
        <v>26</v>
      </c>
      <c r="I104" s="17" t="s">
        <v>1503</v>
      </c>
      <c r="J104" s="59">
        <v>2.0000000000000004</v>
      </c>
      <c r="K104" s="60">
        <v>1.377027</v>
      </c>
      <c r="L104" s="61">
        <v>0.32803624868392944</v>
      </c>
      <c r="M104" s="60"/>
      <c r="N104" s="61"/>
    </row>
    <row r="105" spans="1:14" ht="51" x14ac:dyDescent="0.25">
      <c r="A105" s="15"/>
      <c r="B105" s="17">
        <v>3000565</v>
      </c>
      <c r="C105" s="17" t="s">
        <v>1456</v>
      </c>
      <c r="D105" s="17">
        <v>429</v>
      </c>
      <c r="E105" s="17" t="s">
        <v>746</v>
      </c>
      <c r="F105" s="17">
        <v>11</v>
      </c>
      <c r="G105" s="17" t="s">
        <v>106</v>
      </c>
      <c r="H105" s="17">
        <v>11</v>
      </c>
      <c r="I105" s="17" t="s">
        <v>336</v>
      </c>
      <c r="J105" s="59">
        <v>13.216140999999999</v>
      </c>
      <c r="K105" s="60">
        <v>18.114871000000001</v>
      </c>
      <c r="L105" s="61">
        <v>2.0410788468434475</v>
      </c>
      <c r="M105" s="60"/>
      <c r="N105" s="61"/>
    </row>
    <row r="106" spans="1:14" ht="63.75" x14ac:dyDescent="0.25">
      <c r="A106" s="15"/>
      <c r="B106" s="17">
        <v>3000565</v>
      </c>
      <c r="C106" s="17" t="s">
        <v>1456</v>
      </c>
      <c r="D106" s="17">
        <v>429</v>
      </c>
      <c r="E106" s="17" t="s">
        <v>746</v>
      </c>
      <c r="F106" s="17">
        <v>37</v>
      </c>
      <c r="G106" s="17" t="s">
        <v>119</v>
      </c>
      <c r="H106" s="17">
        <v>37</v>
      </c>
      <c r="I106" s="17" t="s">
        <v>1506</v>
      </c>
      <c r="J106" s="59">
        <v>1.0900000000000001</v>
      </c>
      <c r="K106" s="60">
        <v>1.0900000000000001</v>
      </c>
      <c r="L106" s="61">
        <v>0</v>
      </c>
      <c r="M106" s="60"/>
      <c r="N106" s="61"/>
    </row>
    <row r="107" spans="1:14" ht="76.5" x14ac:dyDescent="0.25">
      <c r="A107" s="15"/>
      <c r="B107" s="17">
        <v>3000565</v>
      </c>
      <c r="C107" s="17" t="s">
        <v>1456</v>
      </c>
      <c r="D107" s="17">
        <v>429</v>
      </c>
      <c r="E107" s="17" t="s">
        <v>746</v>
      </c>
      <c r="F107" s="17">
        <v>136</v>
      </c>
      <c r="G107" s="17" t="s">
        <v>140</v>
      </c>
      <c r="H107" s="17">
        <v>136</v>
      </c>
      <c r="I107" s="17" t="s">
        <v>480</v>
      </c>
      <c r="J107" s="59">
        <v>11.277944999999999</v>
      </c>
      <c r="K107" s="60">
        <v>11.277945000000001</v>
      </c>
      <c r="L107" s="61">
        <v>1.0201581051078392</v>
      </c>
      <c r="M107" s="60"/>
      <c r="N107" s="61"/>
    </row>
    <row r="108" spans="1:14" ht="63.75" x14ac:dyDescent="0.25">
      <c r="A108" s="15"/>
      <c r="B108" s="17">
        <v>3000565</v>
      </c>
      <c r="C108" s="17" t="s">
        <v>1456</v>
      </c>
      <c r="D108" s="17">
        <v>429</v>
      </c>
      <c r="E108" s="17" t="s">
        <v>746</v>
      </c>
      <c r="F108" s="17">
        <v>137</v>
      </c>
      <c r="G108" s="17" t="s">
        <v>141</v>
      </c>
      <c r="H108" s="17">
        <v>137</v>
      </c>
      <c r="I108" s="17" t="s">
        <v>340</v>
      </c>
      <c r="J108" s="59">
        <v>40.518730000000083</v>
      </c>
      <c r="K108" s="60">
        <v>42.035588000000047</v>
      </c>
      <c r="L108" s="61">
        <v>5.3992808304170694</v>
      </c>
      <c r="M108" s="60"/>
      <c r="N108" s="61"/>
    </row>
    <row r="109" spans="1:14" ht="51" x14ac:dyDescent="0.25">
      <c r="A109" s="15"/>
      <c r="B109" s="17">
        <v>3000565</v>
      </c>
      <c r="C109" s="17" t="s">
        <v>1456</v>
      </c>
      <c r="D109" s="17">
        <v>429</v>
      </c>
      <c r="E109" s="17" t="s">
        <v>746</v>
      </c>
      <c r="F109" s="17">
        <v>440</v>
      </c>
      <c r="G109" s="17" t="s">
        <v>201</v>
      </c>
      <c r="H109" s="17">
        <v>440</v>
      </c>
      <c r="I109" s="17" t="s">
        <v>341</v>
      </c>
      <c r="J109" s="59">
        <v>0.44003700000000007</v>
      </c>
      <c r="K109" s="60">
        <v>0.36965700000000012</v>
      </c>
      <c r="L109" s="61">
        <v>3.7048880585643928E-2</v>
      </c>
      <c r="M109" s="60"/>
      <c r="N109" s="61"/>
    </row>
    <row r="110" spans="1:14" ht="51" x14ac:dyDescent="0.25">
      <c r="A110" s="15"/>
      <c r="B110" s="17">
        <v>3000565</v>
      </c>
      <c r="C110" s="17" t="s">
        <v>1456</v>
      </c>
      <c r="D110" s="17">
        <v>429</v>
      </c>
      <c r="E110" s="17" t="s">
        <v>746</v>
      </c>
      <c r="F110" s="17">
        <v>441</v>
      </c>
      <c r="G110" s="17" t="s">
        <v>202</v>
      </c>
      <c r="H110" s="17">
        <v>441</v>
      </c>
      <c r="I110" s="17" t="s">
        <v>342</v>
      </c>
      <c r="J110" s="59">
        <v>0.24199700000000005</v>
      </c>
      <c r="K110" s="60">
        <v>0.15913000000000002</v>
      </c>
      <c r="L110" s="61">
        <v>1.6604519783868454E-2</v>
      </c>
      <c r="M110" s="60"/>
      <c r="N110" s="61"/>
    </row>
    <row r="111" spans="1:14" ht="51" x14ac:dyDescent="0.25">
      <c r="A111" s="15"/>
      <c r="B111" s="17">
        <v>3000565</v>
      </c>
      <c r="C111" s="17" t="s">
        <v>1456</v>
      </c>
      <c r="D111" s="17">
        <v>429</v>
      </c>
      <c r="E111" s="17" t="s">
        <v>746</v>
      </c>
      <c r="F111" s="17">
        <v>442</v>
      </c>
      <c r="G111" s="17" t="s">
        <v>203</v>
      </c>
      <c r="H111" s="17">
        <v>442</v>
      </c>
      <c r="I111" s="17" t="s">
        <v>343</v>
      </c>
      <c r="J111" s="59">
        <v>0.70865900000000015</v>
      </c>
      <c r="K111" s="60">
        <v>0.670624</v>
      </c>
      <c r="L111" s="61">
        <v>0.62172201062639942</v>
      </c>
      <c r="M111" s="60"/>
      <c r="N111" s="61"/>
    </row>
    <row r="112" spans="1:14" ht="51" x14ac:dyDescent="0.25">
      <c r="A112" s="15"/>
      <c r="B112" s="17">
        <v>3000565</v>
      </c>
      <c r="C112" s="17" t="s">
        <v>1456</v>
      </c>
      <c r="D112" s="17">
        <v>429</v>
      </c>
      <c r="E112" s="17" t="s">
        <v>746</v>
      </c>
      <c r="F112" s="17">
        <v>443</v>
      </c>
      <c r="G112" s="17" t="s">
        <v>204</v>
      </c>
      <c r="H112" s="17">
        <v>443</v>
      </c>
      <c r="I112" s="17" t="s">
        <v>344</v>
      </c>
      <c r="J112" s="59">
        <v>0.20828500000000008</v>
      </c>
      <c r="K112" s="60">
        <v>0.21628500000000006</v>
      </c>
      <c r="L112" s="61">
        <v>2.3050000439980067E-2</v>
      </c>
      <c r="M112" s="60"/>
      <c r="N112" s="61"/>
    </row>
    <row r="113" spans="1:14" ht="51" x14ac:dyDescent="0.25">
      <c r="A113" s="15"/>
      <c r="B113" s="17">
        <v>3000565</v>
      </c>
      <c r="C113" s="17" t="s">
        <v>1456</v>
      </c>
      <c r="D113" s="17">
        <v>429</v>
      </c>
      <c r="E113" s="17" t="s">
        <v>746</v>
      </c>
      <c r="F113" s="17">
        <v>444</v>
      </c>
      <c r="G113" s="17" t="s">
        <v>205</v>
      </c>
      <c r="H113" s="17">
        <v>444</v>
      </c>
      <c r="I113" s="17" t="s">
        <v>345</v>
      </c>
      <c r="J113" s="59">
        <v>0.65201299999999962</v>
      </c>
      <c r="K113" s="60">
        <v>0.62700500000000003</v>
      </c>
      <c r="L113" s="61">
        <v>0.12837461079470813</v>
      </c>
      <c r="M113" s="60"/>
      <c r="N113" s="61"/>
    </row>
    <row r="114" spans="1:14" ht="51" x14ac:dyDescent="0.25">
      <c r="A114" s="15"/>
      <c r="B114" s="17">
        <v>3000565</v>
      </c>
      <c r="C114" s="17" t="s">
        <v>1456</v>
      </c>
      <c r="D114" s="17">
        <v>429</v>
      </c>
      <c r="E114" s="17" t="s">
        <v>746</v>
      </c>
      <c r="F114" s="17">
        <v>445</v>
      </c>
      <c r="G114" s="17" t="s">
        <v>206</v>
      </c>
      <c r="H114" s="17">
        <v>445</v>
      </c>
      <c r="I114" s="17" t="s">
        <v>346</v>
      </c>
      <c r="J114" s="59">
        <v>0.54024099999999986</v>
      </c>
      <c r="K114" s="60">
        <v>0.35061000000000003</v>
      </c>
      <c r="L114" s="61">
        <v>0.16687107835605275</v>
      </c>
      <c r="M114" s="60"/>
      <c r="N114" s="61"/>
    </row>
    <row r="115" spans="1:14" ht="51" x14ac:dyDescent="0.25">
      <c r="A115" s="15"/>
      <c r="B115" s="17">
        <v>3000565</v>
      </c>
      <c r="C115" s="17" t="s">
        <v>1456</v>
      </c>
      <c r="D115" s="17">
        <v>429</v>
      </c>
      <c r="E115" s="17" t="s">
        <v>746</v>
      </c>
      <c r="F115" s="17">
        <v>446</v>
      </c>
      <c r="G115" s="17" t="s">
        <v>207</v>
      </c>
      <c r="H115" s="17">
        <v>446</v>
      </c>
      <c r="I115" s="17" t="s">
        <v>347</v>
      </c>
      <c r="J115" s="59">
        <v>0.47494500000000017</v>
      </c>
      <c r="K115" s="60">
        <v>0.48504500000000023</v>
      </c>
      <c r="L115" s="61">
        <v>7.6567588053876534E-2</v>
      </c>
      <c r="M115" s="60"/>
      <c r="N115" s="61"/>
    </row>
    <row r="116" spans="1:14" ht="51" x14ac:dyDescent="0.25">
      <c r="A116" s="15"/>
      <c r="B116" s="17">
        <v>3000565</v>
      </c>
      <c r="C116" s="17" t="s">
        <v>1456</v>
      </c>
      <c r="D116" s="17">
        <v>429</v>
      </c>
      <c r="E116" s="17" t="s">
        <v>746</v>
      </c>
      <c r="F116" s="17">
        <v>447</v>
      </c>
      <c r="G116" s="17" t="s">
        <v>208</v>
      </c>
      <c r="H116" s="17">
        <v>447</v>
      </c>
      <c r="I116" s="17" t="s">
        <v>348</v>
      </c>
      <c r="J116" s="59">
        <v>0.32678799999999997</v>
      </c>
      <c r="K116" s="60">
        <v>0.30379499999999998</v>
      </c>
      <c r="L116" s="61">
        <v>4.7449730031075887E-2</v>
      </c>
      <c r="M116" s="60"/>
      <c r="N116" s="61"/>
    </row>
    <row r="117" spans="1:14" ht="51" x14ac:dyDescent="0.25">
      <c r="A117" s="15"/>
      <c r="B117" s="17">
        <v>3000565</v>
      </c>
      <c r="C117" s="17" t="s">
        <v>1456</v>
      </c>
      <c r="D117" s="17">
        <v>429</v>
      </c>
      <c r="E117" s="17" t="s">
        <v>746</v>
      </c>
      <c r="F117" s="17">
        <v>448</v>
      </c>
      <c r="G117" s="17" t="s">
        <v>209</v>
      </c>
      <c r="H117" s="17">
        <v>448</v>
      </c>
      <c r="I117" s="17" t="s">
        <v>349</v>
      </c>
      <c r="J117" s="59">
        <v>0.16544700000000001</v>
      </c>
      <c r="K117" s="60">
        <v>0.12134700000000001</v>
      </c>
      <c r="L117" s="61">
        <v>1.2885000265669078E-2</v>
      </c>
      <c r="M117" s="60"/>
      <c r="N117" s="61"/>
    </row>
    <row r="118" spans="1:14" ht="51" x14ac:dyDescent="0.25">
      <c r="A118" s="15"/>
      <c r="B118" s="17">
        <v>3000565</v>
      </c>
      <c r="C118" s="17" t="s">
        <v>1456</v>
      </c>
      <c r="D118" s="17">
        <v>429</v>
      </c>
      <c r="E118" s="17" t="s">
        <v>746</v>
      </c>
      <c r="F118" s="17">
        <v>449</v>
      </c>
      <c r="G118" s="17" t="s">
        <v>210</v>
      </c>
      <c r="H118" s="17">
        <v>449</v>
      </c>
      <c r="I118" s="17" t="s">
        <v>350</v>
      </c>
      <c r="J118" s="59">
        <v>0.2943710000000001</v>
      </c>
      <c r="K118" s="60">
        <v>0.28531600000000013</v>
      </c>
      <c r="L118" s="61">
        <v>7.7590002110810019E-3</v>
      </c>
      <c r="M118" s="60"/>
      <c r="N118" s="61"/>
    </row>
    <row r="119" spans="1:14" ht="51" x14ac:dyDescent="0.25">
      <c r="A119" s="15"/>
      <c r="B119" s="17">
        <v>3000565</v>
      </c>
      <c r="C119" s="17" t="s">
        <v>1456</v>
      </c>
      <c r="D119" s="17">
        <v>429</v>
      </c>
      <c r="E119" s="17" t="s">
        <v>746</v>
      </c>
      <c r="F119" s="17">
        <v>450</v>
      </c>
      <c r="G119" s="17" t="s">
        <v>211</v>
      </c>
      <c r="H119" s="17">
        <v>450</v>
      </c>
      <c r="I119" s="17" t="s">
        <v>351</v>
      </c>
      <c r="J119" s="59">
        <v>0.42104600000000009</v>
      </c>
      <c r="K119" s="60">
        <v>0.39740200000000009</v>
      </c>
      <c r="L119" s="61">
        <v>4.202270956011489E-2</v>
      </c>
      <c r="M119" s="60"/>
      <c r="N119" s="61"/>
    </row>
    <row r="120" spans="1:14" ht="51" x14ac:dyDescent="0.25">
      <c r="A120" s="15"/>
      <c r="B120" s="17">
        <v>3000565</v>
      </c>
      <c r="C120" s="17" t="s">
        <v>1456</v>
      </c>
      <c r="D120" s="17">
        <v>429</v>
      </c>
      <c r="E120" s="17" t="s">
        <v>746</v>
      </c>
      <c r="F120" s="17">
        <v>451</v>
      </c>
      <c r="G120" s="17" t="s">
        <v>212</v>
      </c>
      <c r="H120" s="17">
        <v>451</v>
      </c>
      <c r="I120" s="17" t="s">
        <v>352</v>
      </c>
      <c r="J120" s="59">
        <v>0.43773600000000018</v>
      </c>
      <c r="K120" s="60">
        <v>0.44741900000000023</v>
      </c>
      <c r="L120" s="61">
        <v>9.0270558706833981E-2</v>
      </c>
      <c r="M120" s="60"/>
      <c r="N120" s="61"/>
    </row>
    <row r="121" spans="1:14" ht="51" x14ac:dyDescent="0.25">
      <c r="A121" s="15"/>
      <c r="B121" s="17">
        <v>3000565</v>
      </c>
      <c r="C121" s="17" t="s">
        <v>1456</v>
      </c>
      <c r="D121" s="17">
        <v>429</v>
      </c>
      <c r="E121" s="17" t="s">
        <v>746</v>
      </c>
      <c r="F121" s="17">
        <v>452</v>
      </c>
      <c r="G121" s="17" t="s">
        <v>213</v>
      </c>
      <c r="H121" s="17">
        <v>452</v>
      </c>
      <c r="I121" s="17" t="s">
        <v>353</v>
      </c>
      <c r="J121" s="59">
        <v>0.33576099999999998</v>
      </c>
      <c r="K121" s="60">
        <v>0.33576100000000003</v>
      </c>
      <c r="L121" s="61">
        <v>6.8383799749426544E-2</v>
      </c>
      <c r="M121" s="60"/>
      <c r="N121" s="61"/>
    </row>
    <row r="122" spans="1:14" ht="51" x14ac:dyDescent="0.25">
      <c r="A122" s="15"/>
      <c r="B122" s="17">
        <v>3000565</v>
      </c>
      <c r="C122" s="17" t="s">
        <v>1456</v>
      </c>
      <c r="D122" s="17">
        <v>429</v>
      </c>
      <c r="E122" s="17" t="s">
        <v>746</v>
      </c>
      <c r="F122" s="17">
        <v>453</v>
      </c>
      <c r="G122" s="17" t="s">
        <v>214</v>
      </c>
      <c r="H122" s="17">
        <v>453</v>
      </c>
      <c r="I122" s="17" t="s">
        <v>354</v>
      </c>
      <c r="J122" s="59">
        <v>0.14810000000000001</v>
      </c>
      <c r="K122" s="60">
        <v>0.17290000000000003</v>
      </c>
      <c r="L122" s="61">
        <v>2.1155259979423136E-2</v>
      </c>
      <c r="M122" s="60"/>
      <c r="N122" s="61"/>
    </row>
    <row r="123" spans="1:14" ht="51" x14ac:dyDescent="0.25">
      <c r="A123" s="15"/>
      <c r="B123" s="17">
        <v>3000565</v>
      </c>
      <c r="C123" s="17" t="s">
        <v>1456</v>
      </c>
      <c r="D123" s="17">
        <v>429</v>
      </c>
      <c r="E123" s="17" t="s">
        <v>746</v>
      </c>
      <c r="F123" s="17">
        <v>454</v>
      </c>
      <c r="G123" s="17" t="s">
        <v>215</v>
      </c>
      <c r="H123" s="17">
        <v>454</v>
      </c>
      <c r="I123" s="17" t="s">
        <v>355</v>
      </c>
      <c r="J123" s="59">
        <v>0.10172300000000001</v>
      </c>
      <c r="K123" s="60">
        <v>9.7068000000000002E-2</v>
      </c>
      <c r="L123" s="61">
        <v>1.6860000447195489E-2</v>
      </c>
      <c r="M123" s="60"/>
      <c r="N123" s="61"/>
    </row>
    <row r="124" spans="1:14" ht="51" x14ac:dyDescent="0.25">
      <c r="A124" s="15"/>
      <c r="B124" s="17">
        <v>3000565</v>
      </c>
      <c r="C124" s="17" t="s">
        <v>1456</v>
      </c>
      <c r="D124" s="17">
        <v>429</v>
      </c>
      <c r="E124" s="17" t="s">
        <v>746</v>
      </c>
      <c r="F124" s="17">
        <v>455</v>
      </c>
      <c r="G124" s="17" t="s">
        <v>216</v>
      </c>
      <c r="H124" s="17">
        <v>455</v>
      </c>
      <c r="I124" s="17" t="s">
        <v>356</v>
      </c>
      <c r="J124" s="59">
        <v>6.4982000000000012E-2</v>
      </c>
      <c r="K124" s="60">
        <v>6.4431999999999989E-2</v>
      </c>
      <c r="L124" s="61">
        <v>6.3039999804459512E-3</v>
      </c>
      <c r="M124" s="60"/>
      <c r="N124" s="61"/>
    </row>
    <row r="125" spans="1:14" ht="51" x14ac:dyDescent="0.25">
      <c r="A125" s="15"/>
      <c r="B125" s="17">
        <v>3000565</v>
      </c>
      <c r="C125" s="17" t="s">
        <v>1456</v>
      </c>
      <c r="D125" s="17">
        <v>429</v>
      </c>
      <c r="E125" s="17" t="s">
        <v>746</v>
      </c>
      <c r="F125" s="17">
        <v>456</v>
      </c>
      <c r="G125" s="17" t="s">
        <v>217</v>
      </c>
      <c r="H125" s="17">
        <v>456</v>
      </c>
      <c r="I125" s="17" t="s">
        <v>357</v>
      </c>
      <c r="J125" s="59">
        <v>0.33616500000000005</v>
      </c>
      <c r="K125" s="60">
        <v>0.32516499999999993</v>
      </c>
      <c r="L125" s="61">
        <v>7.0039499187259935E-3</v>
      </c>
      <c r="M125" s="60"/>
      <c r="N125" s="61"/>
    </row>
    <row r="126" spans="1:14" ht="51" x14ac:dyDescent="0.25">
      <c r="A126" s="15"/>
      <c r="B126" s="17">
        <v>3000565</v>
      </c>
      <c r="C126" s="17" t="s">
        <v>1456</v>
      </c>
      <c r="D126" s="17">
        <v>429</v>
      </c>
      <c r="E126" s="17" t="s">
        <v>746</v>
      </c>
      <c r="F126" s="17">
        <v>457</v>
      </c>
      <c r="G126" s="17" t="s">
        <v>218</v>
      </c>
      <c r="H126" s="17">
        <v>457</v>
      </c>
      <c r="I126" s="17" t="s">
        <v>358</v>
      </c>
      <c r="J126" s="59">
        <v>0.16279700000000008</v>
      </c>
      <c r="K126" s="60">
        <v>0.18799700000000005</v>
      </c>
      <c r="L126" s="61">
        <v>2.253961015958339E-2</v>
      </c>
      <c r="M126" s="60"/>
      <c r="N126" s="61"/>
    </row>
    <row r="127" spans="1:14" ht="51" x14ac:dyDescent="0.25">
      <c r="A127" s="15"/>
      <c r="B127" s="17">
        <v>3000565</v>
      </c>
      <c r="C127" s="17" t="s">
        <v>1456</v>
      </c>
      <c r="D127" s="17">
        <v>429</v>
      </c>
      <c r="E127" s="17" t="s">
        <v>746</v>
      </c>
      <c r="F127" s="17">
        <v>458</v>
      </c>
      <c r="G127" s="17" t="s">
        <v>219</v>
      </c>
      <c r="H127" s="17">
        <v>458</v>
      </c>
      <c r="I127" s="17" t="s">
        <v>359</v>
      </c>
      <c r="J127" s="59">
        <v>0.40857299999999996</v>
      </c>
      <c r="K127" s="60">
        <v>0.40857300000000019</v>
      </c>
      <c r="L127" s="61">
        <v>2.3883119778474793E-2</v>
      </c>
      <c r="M127" s="60"/>
      <c r="N127" s="61"/>
    </row>
    <row r="128" spans="1:14" ht="51" x14ac:dyDescent="0.25">
      <c r="A128" s="15"/>
      <c r="B128" s="17">
        <v>3000565</v>
      </c>
      <c r="C128" s="17" t="s">
        <v>1456</v>
      </c>
      <c r="D128" s="17">
        <v>429</v>
      </c>
      <c r="E128" s="17" t="s">
        <v>746</v>
      </c>
      <c r="F128" s="17">
        <v>459</v>
      </c>
      <c r="G128" s="17" t="s">
        <v>220</v>
      </c>
      <c r="H128" s="17">
        <v>459</v>
      </c>
      <c r="I128" s="17" t="s">
        <v>360</v>
      </c>
      <c r="J128" s="59">
        <v>0.17959799999999992</v>
      </c>
      <c r="K128" s="60">
        <v>0.18359799999999998</v>
      </c>
      <c r="L128" s="61">
        <v>2.12940001511015E-2</v>
      </c>
      <c r="M128" s="60"/>
      <c r="N128" s="61"/>
    </row>
    <row r="129" spans="1:14" ht="51" x14ac:dyDescent="0.25">
      <c r="A129" s="15"/>
      <c r="B129" s="17">
        <v>3000565</v>
      </c>
      <c r="C129" s="17" t="s">
        <v>1456</v>
      </c>
      <c r="D129" s="17">
        <v>429</v>
      </c>
      <c r="E129" s="17" t="s">
        <v>746</v>
      </c>
      <c r="F129" s="17">
        <v>460</v>
      </c>
      <c r="G129" s="17" t="s">
        <v>221</v>
      </c>
      <c r="H129" s="17">
        <v>460</v>
      </c>
      <c r="I129" s="17" t="s">
        <v>361</v>
      </c>
      <c r="J129" s="59">
        <v>5.1704E-2</v>
      </c>
      <c r="K129" s="60">
        <v>5.0384000000000005E-2</v>
      </c>
      <c r="L129" s="61">
        <v>1.0568659796263091E-2</v>
      </c>
      <c r="M129" s="60"/>
      <c r="N129" s="61"/>
    </row>
    <row r="130" spans="1:14" ht="51" x14ac:dyDescent="0.25">
      <c r="A130" s="15"/>
      <c r="B130" s="17">
        <v>3000565</v>
      </c>
      <c r="C130" s="17" t="s">
        <v>1456</v>
      </c>
      <c r="D130" s="17">
        <v>429</v>
      </c>
      <c r="E130" s="17" t="s">
        <v>746</v>
      </c>
      <c r="F130" s="17">
        <v>461</v>
      </c>
      <c r="G130" s="17" t="s">
        <v>222</v>
      </c>
      <c r="H130" s="17">
        <v>461</v>
      </c>
      <c r="I130" s="17" t="s">
        <v>362</v>
      </c>
      <c r="J130" s="59">
        <v>0.18617900000000004</v>
      </c>
      <c r="K130" s="60">
        <v>0.18617900000000007</v>
      </c>
      <c r="L130" s="61">
        <v>1.3480000197887421E-2</v>
      </c>
      <c r="M130" s="60"/>
      <c r="N130" s="61"/>
    </row>
    <row r="131" spans="1:14" ht="51" x14ac:dyDescent="0.25">
      <c r="A131" s="15"/>
      <c r="B131" s="17">
        <v>3000565</v>
      </c>
      <c r="C131" s="17" t="s">
        <v>1456</v>
      </c>
      <c r="D131" s="17">
        <v>429</v>
      </c>
      <c r="E131" s="17" t="s">
        <v>746</v>
      </c>
      <c r="F131" s="17">
        <v>462</v>
      </c>
      <c r="G131" s="17" t="s">
        <v>223</v>
      </c>
      <c r="H131" s="17">
        <v>462</v>
      </c>
      <c r="I131" s="17" t="s">
        <v>363</v>
      </c>
      <c r="J131" s="59">
        <v>0.13646100000000003</v>
      </c>
      <c r="K131" s="60">
        <v>0.13827200000000003</v>
      </c>
      <c r="L131" s="61">
        <v>5.0507999898400158E-2</v>
      </c>
      <c r="M131" s="60"/>
      <c r="N131" s="61"/>
    </row>
    <row r="132" spans="1:14" ht="51" x14ac:dyDescent="0.25">
      <c r="A132" s="15"/>
      <c r="B132" s="17">
        <v>3000565</v>
      </c>
      <c r="C132" s="17" t="s">
        <v>1456</v>
      </c>
      <c r="D132" s="17">
        <v>429</v>
      </c>
      <c r="E132" s="17" t="s">
        <v>746</v>
      </c>
      <c r="F132" s="17">
        <v>463</v>
      </c>
      <c r="G132" s="17" t="s">
        <v>224</v>
      </c>
      <c r="H132" s="17">
        <v>463</v>
      </c>
      <c r="I132" s="17" t="s">
        <v>364</v>
      </c>
      <c r="J132" s="59">
        <v>0.323272</v>
      </c>
      <c r="K132" s="60">
        <v>0.32327199999999995</v>
      </c>
      <c r="L132" s="61">
        <v>8.4964480192866176E-2</v>
      </c>
      <c r="M132" s="60"/>
      <c r="N132" s="61"/>
    </row>
    <row r="133" spans="1:14" ht="51" x14ac:dyDescent="0.25">
      <c r="A133" s="15"/>
      <c r="B133" s="17">
        <v>3000565</v>
      </c>
      <c r="C133" s="17" t="s">
        <v>1456</v>
      </c>
      <c r="D133" s="17">
        <v>429</v>
      </c>
      <c r="E133" s="17" t="s">
        <v>746</v>
      </c>
      <c r="F133" s="17">
        <v>464</v>
      </c>
      <c r="G133" s="17" t="s">
        <v>225</v>
      </c>
      <c r="H133" s="17">
        <v>464</v>
      </c>
      <c r="I133" s="17" t="s">
        <v>365</v>
      </c>
      <c r="J133" s="59">
        <v>0.18418900000000002</v>
      </c>
      <c r="K133" s="60">
        <v>0.41265400000000008</v>
      </c>
      <c r="L133" s="61">
        <v>0.10800019028829411</v>
      </c>
      <c r="M133" s="60"/>
      <c r="N133" s="61"/>
    </row>
    <row r="134" spans="1:14" ht="39" thickBot="1" x14ac:dyDescent="0.3">
      <c r="A134" s="21"/>
      <c r="B134" s="23">
        <v>3000565</v>
      </c>
      <c r="C134" s="23" t="s">
        <v>1456</v>
      </c>
      <c r="D134" s="23">
        <v>429</v>
      </c>
      <c r="E134" s="23" t="s">
        <v>746</v>
      </c>
      <c r="F134" s="23">
        <v>999</v>
      </c>
      <c r="G134" s="23" t="s">
        <v>335</v>
      </c>
      <c r="H134" s="23">
        <v>999</v>
      </c>
      <c r="I134" s="23" t="s">
        <v>366</v>
      </c>
      <c r="J134" s="62">
        <v>0</v>
      </c>
      <c r="K134" s="63">
        <v>0.02</v>
      </c>
      <c r="L134" s="64">
        <v>7.8745002392679453E-3</v>
      </c>
      <c r="M134" s="63"/>
      <c r="N134" s="64"/>
    </row>
  </sheetData>
  <mergeCells count="12">
    <mergeCell ref="A3:I3"/>
    <mergeCell ref="J3:L3"/>
    <mergeCell ref="M3:N3"/>
    <mergeCell ref="L4:L5"/>
    <mergeCell ref="F4:G5"/>
    <mergeCell ref="H4:I5"/>
    <mergeCell ref="A4:C5"/>
    <mergeCell ref="M4:M5"/>
    <mergeCell ref="J4:J5"/>
    <mergeCell ref="N4:N5"/>
    <mergeCell ref="K4:K5"/>
    <mergeCell ref="D4:E5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2"/>
  <dimension ref="A1:P92"/>
  <sheetViews>
    <sheetView workbookViewId="0">
      <selection activeCell="L6" sqref="L6:P9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4" width="13.5703125" customWidth="1"/>
    <col min="15" max="16" width="14" customWidth="1"/>
  </cols>
  <sheetData>
    <row r="1" spans="1:16" ht="15.75" x14ac:dyDescent="0.25">
      <c r="A1" s="39">
        <v>68</v>
      </c>
      <c r="B1" s="40" t="s">
        <v>228</v>
      </c>
      <c r="C1" s="40" t="s">
        <v>38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1510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51" x14ac:dyDescent="0.25">
      <c r="A6" s="15"/>
      <c r="B6" s="17">
        <v>5003306</v>
      </c>
      <c r="C6" s="17" t="s">
        <v>1511</v>
      </c>
      <c r="D6" s="17">
        <v>3000564</v>
      </c>
      <c r="E6" s="17" t="s">
        <v>1455</v>
      </c>
      <c r="F6" s="17">
        <v>6</v>
      </c>
      <c r="G6" s="17" t="s">
        <v>399</v>
      </c>
      <c r="H6" s="17">
        <v>11</v>
      </c>
      <c r="I6" s="17" t="s">
        <v>106</v>
      </c>
      <c r="J6" s="17">
        <v>11</v>
      </c>
      <c r="K6" s="17" t="s">
        <v>336</v>
      </c>
      <c r="L6" s="59">
        <v>3.5463239999999998</v>
      </c>
      <c r="M6" s="60">
        <v>2.8628290000000001</v>
      </c>
      <c r="N6" s="61">
        <v>0.49375289201270789</v>
      </c>
      <c r="O6" s="60">
        <v>0</v>
      </c>
      <c r="P6" s="61">
        <v>0</v>
      </c>
    </row>
    <row r="7" spans="1:16" ht="89.25" x14ac:dyDescent="0.25">
      <c r="A7" s="15"/>
      <c r="B7" s="17">
        <v>5003306</v>
      </c>
      <c r="C7" s="17" t="s">
        <v>1511</v>
      </c>
      <c r="D7" s="17">
        <v>3000564</v>
      </c>
      <c r="E7" s="17" t="s">
        <v>1455</v>
      </c>
      <c r="F7" s="17">
        <v>6</v>
      </c>
      <c r="G7" s="17" t="s">
        <v>399</v>
      </c>
      <c r="H7" s="17">
        <v>11</v>
      </c>
      <c r="I7" s="17" t="s">
        <v>106</v>
      </c>
      <c r="J7" s="17">
        <v>124</v>
      </c>
      <c r="K7" s="17" t="s">
        <v>337</v>
      </c>
      <c r="L7" s="59">
        <v>0.99903600000000004</v>
      </c>
      <c r="M7" s="60">
        <v>0.99903600000000004</v>
      </c>
      <c r="N7" s="61">
        <v>2.4421900845482014E-2</v>
      </c>
      <c r="O7" s="60">
        <v>0</v>
      </c>
      <c r="P7" s="61">
        <v>0</v>
      </c>
    </row>
    <row r="8" spans="1:16" ht="76.5" x14ac:dyDescent="0.25">
      <c r="A8" s="15"/>
      <c r="B8" s="17">
        <v>5003306</v>
      </c>
      <c r="C8" s="17" t="s">
        <v>1511</v>
      </c>
      <c r="D8" s="17">
        <v>3000564</v>
      </c>
      <c r="E8" s="17" t="s">
        <v>1455</v>
      </c>
      <c r="F8" s="17">
        <v>6</v>
      </c>
      <c r="G8" s="17" t="s">
        <v>399</v>
      </c>
      <c r="H8" s="17">
        <v>136</v>
      </c>
      <c r="I8" s="17" t="s">
        <v>140</v>
      </c>
      <c r="J8" s="17">
        <v>136</v>
      </c>
      <c r="K8" s="17" t="s">
        <v>480</v>
      </c>
      <c r="L8" s="59">
        <v>2.9000000000000001E-2</v>
      </c>
      <c r="M8" s="60">
        <v>0</v>
      </c>
      <c r="N8" s="61">
        <v>0</v>
      </c>
      <c r="O8" s="60">
        <v>0</v>
      </c>
      <c r="P8" s="61">
        <v>0</v>
      </c>
    </row>
    <row r="9" spans="1:16" ht="63.75" x14ac:dyDescent="0.25">
      <c r="A9" s="15"/>
      <c r="B9" s="17">
        <v>5003306</v>
      </c>
      <c r="C9" s="17" t="s">
        <v>1511</v>
      </c>
      <c r="D9" s="17">
        <v>3000564</v>
      </c>
      <c r="E9" s="17" t="s">
        <v>1455</v>
      </c>
      <c r="F9" s="17">
        <v>6</v>
      </c>
      <c r="G9" s="17" t="s">
        <v>399</v>
      </c>
      <c r="H9" s="17">
        <v>137</v>
      </c>
      <c r="I9" s="17" t="s">
        <v>141</v>
      </c>
      <c r="J9" s="17">
        <v>137</v>
      </c>
      <c r="K9" s="17" t="s">
        <v>340</v>
      </c>
      <c r="L9" s="59">
        <v>0.87209099999999984</v>
      </c>
      <c r="M9" s="60">
        <v>0.79309099999999988</v>
      </c>
      <c r="N9" s="61">
        <v>0.26270705173192255</v>
      </c>
      <c r="O9" s="60">
        <v>0</v>
      </c>
      <c r="P9" s="61">
        <v>0</v>
      </c>
    </row>
    <row r="10" spans="1:16" ht="51" x14ac:dyDescent="0.25">
      <c r="A10" s="15"/>
      <c r="B10" s="17">
        <v>5003306</v>
      </c>
      <c r="C10" s="17" t="s">
        <v>1511</v>
      </c>
      <c r="D10" s="17">
        <v>3000564</v>
      </c>
      <c r="E10" s="17" t="s">
        <v>1455</v>
      </c>
      <c r="F10" s="17">
        <v>6</v>
      </c>
      <c r="G10" s="17" t="s">
        <v>399</v>
      </c>
      <c r="H10" s="17">
        <v>440</v>
      </c>
      <c r="I10" s="17" t="s">
        <v>201</v>
      </c>
      <c r="J10" s="17">
        <v>440</v>
      </c>
      <c r="K10" s="17" t="s">
        <v>341</v>
      </c>
      <c r="L10" s="59">
        <v>0.13874700000000001</v>
      </c>
      <c r="M10" s="60">
        <v>0.13674700000000001</v>
      </c>
      <c r="N10" s="61">
        <v>3.2159270200281753E-2</v>
      </c>
      <c r="O10" s="60">
        <v>6900</v>
      </c>
      <c r="P10" s="61">
        <v>0</v>
      </c>
    </row>
    <row r="11" spans="1:16" ht="51" x14ac:dyDescent="0.25">
      <c r="A11" s="15"/>
      <c r="B11" s="17">
        <v>5003306</v>
      </c>
      <c r="C11" s="17" t="s">
        <v>1511</v>
      </c>
      <c r="D11" s="17">
        <v>3000564</v>
      </c>
      <c r="E11" s="17" t="s">
        <v>1455</v>
      </c>
      <c r="F11" s="17">
        <v>6</v>
      </c>
      <c r="G11" s="17" t="s">
        <v>399</v>
      </c>
      <c r="H11" s="17">
        <v>441</v>
      </c>
      <c r="I11" s="17" t="s">
        <v>202</v>
      </c>
      <c r="J11" s="17">
        <v>441</v>
      </c>
      <c r="K11" s="17" t="s">
        <v>342</v>
      </c>
      <c r="L11" s="59">
        <v>0.24898800000000004</v>
      </c>
      <c r="M11" s="60">
        <v>0.20329000000000005</v>
      </c>
      <c r="N11" s="61">
        <v>8.5387001534400042E-2</v>
      </c>
      <c r="O11" s="60">
        <v>1100</v>
      </c>
      <c r="P11" s="61">
        <v>0</v>
      </c>
    </row>
    <row r="12" spans="1:16" ht="51" x14ac:dyDescent="0.25">
      <c r="A12" s="15"/>
      <c r="B12" s="17">
        <v>5003306</v>
      </c>
      <c r="C12" s="17" t="s">
        <v>1511</v>
      </c>
      <c r="D12" s="17">
        <v>3000564</v>
      </c>
      <c r="E12" s="17" t="s">
        <v>1455</v>
      </c>
      <c r="F12" s="17">
        <v>6</v>
      </c>
      <c r="G12" s="17" t="s">
        <v>399</v>
      </c>
      <c r="H12" s="17">
        <v>442</v>
      </c>
      <c r="I12" s="17" t="s">
        <v>203</v>
      </c>
      <c r="J12" s="17">
        <v>442</v>
      </c>
      <c r="K12" s="17" t="s">
        <v>343</v>
      </c>
      <c r="L12" s="59">
        <v>4.6058999999999996E-2</v>
      </c>
      <c r="M12" s="60">
        <v>4.3954E-2</v>
      </c>
      <c r="N12" s="61">
        <v>1.5264099813066423E-2</v>
      </c>
      <c r="O12" s="60">
        <v>553</v>
      </c>
      <c r="P12" s="61">
        <v>0</v>
      </c>
    </row>
    <row r="13" spans="1:16" ht="51" x14ac:dyDescent="0.25">
      <c r="A13" s="15"/>
      <c r="B13" s="17">
        <v>5003306</v>
      </c>
      <c r="C13" s="17" t="s">
        <v>1511</v>
      </c>
      <c r="D13" s="17">
        <v>3000564</v>
      </c>
      <c r="E13" s="17" t="s">
        <v>1455</v>
      </c>
      <c r="F13" s="17">
        <v>6</v>
      </c>
      <c r="G13" s="17" t="s">
        <v>399</v>
      </c>
      <c r="H13" s="17">
        <v>443</v>
      </c>
      <c r="I13" s="17" t="s">
        <v>204</v>
      </c>
      <c r="J13" s="17">
        <v>443</v>
      </c>
      <c r="K13" s="17" t="s">
        <v>344</v>
      </c>
      <c r="L13" s="59">
        <v>0.13861500000000004</v>
      </c>
      <c r="M13" s="60">
        <v>0.156113</v>
      </c>
      <c r="N13" s="61">
        <v>1.8143999972380698E-2</v>
      </c>
      <c r="O13" s="60">
        <v>125</v>
      </c>
      <c r="P13" s="61">
        <v>0</v>
      </c>
    </row>
    <row r="14" spans="1:16" ht="51" x14ac:dyDescent="0.25">
      <c r="A14" s="15"/>
      <c r="B14" s="17">
        <v>5003306</v>
      </c>
      <c r="C14" s="17" t="s">
        <v>1511</v>
      </c>
      <c r="D14" s="17">
        <v>3000564</v>
      </c>
      <c r="E14" s="17" t="s">
        <v>1455</v>
      </c>
      <c r="F14" s="17">
        <v>6</v>
      </c>
      <c r="G14" s="17" t="s">
        <v>399</v>
      </c>
      <c r="H14" s="17">
        <v>444</v>
      </c>
      <c r="I14" s="17" t="s">
        <v>205</v>
      </c>
      <c r="J14" s="17">
        <v>444</v>
      </c>
      <c r="K14" s="17" t="s">
        <v>345</v>
      </c>
      <c r="L14" s="59">
        <v>0.39477800000000013</v>
      </c>
      <c r="M14" s="60">
        <v>0.39477800000000007</v>
      </c>
      <c r="N14" s="61">
        <v>6.0640059236902744E-2</v>
      </c>
      <c r="O14" s="60">
        <v>4260</v>
      </c>
      <c r="P14" s="61">
        <v>0</v>
      </c>
    </row>
    <row r="15" spans="1:16" ht="51" x14ac:dyDescent="0.25">
      <c r="A15" s="15"/>
      <c r="B15" s="17">
        <v>5003306</v>
      </c>
      <c r="C15" s="17" t="s">
        <v>1511</v>
      </c>
      <c r="D15" s="17">
        <v>3000564</v>
      </c>
      <c r="E15" s="17" t="s">
        <v>1455</v>
      </c>
      <c r="F15" s="17">
        <v>6</v>
      </c>
      <c r="G15" s="17" t="s">
        <v>399</v>
      </c>
      <c r="H15" s="17">
        <v>445</v>
      </c>
      <c r="I15" s="17" t="s">
        <v>206</v>
      </c>
      <c r="J15" s="17">
        <v>445</v>
      </c>
      <c r="K15" s="17" t="s">
        <v>346</v>
      </c>
      <c r="L15" s="59">
        <v>0.139289</v>
      </c>
      <c r="M15" s="60">
        <v>0.13558900000000002</v>
      </c>
      <c r="N15" s="61">
        <v>3.9562900296004955E-2</v>
      </c>
      <c r="O15" s="60">
        <v>25586</v>
      </c>
      <c r="P15" s="61">
        <v>0</v>
      </c>
    </row>
    <row r="16" spans="1:16" ht="51" x14ac:dyDescent="0.25">
      <c r="A16" s="15"/>
      <c r="B16" s="17">
        <v>5003306</v>
      </c>
      <c r="C16" s="17" t="s">
        <v>1511</v>
      </c>
      <c r="D16" s="17">
        <v>3000564</v>
      </c>
      <c r="E16" s="17" t="s">
        <v>1455</v>
      </c>
      <c r="F16" s="17">
        <v>6</v>
      </c>
      <c r="G16" s="17" t="s">
        <v>399</v>
      </c>
      <c r="H16" s="17">
        <v>446</v>
      </c>
      <c r="I16" s="17" t="s">
        <v>207</v>
      </c>
      <c r="J16" s="17">
        <v>446</v>
      </c>
      <c r="K16" s="17" t="s">
        <v>347</v>
      </c>
      <c r="L16" s="59">
        <v>0.16234699999999996</v>
      </c>
      <c r="M16" s="60">
        <v>0.15634700000000001</v>
      </c>
      <c r="N16" s="61">
        <v>2.8203939451486804E-2</v>
      </c>
      <c r="O16" s="60">
        <v>830</v>
      </c>
      <c r="P16" s="61">
        <v>0</v>
      </c>
    </row>
    <row r="17" spans="1:16" ht="51" x14ac:dyDescent="0.25">
      <c r="A17" s="15"/>
      <c r="B17" s="17">
        <v>5003306</v>
      </c>
      <c r="C17" s="17" t="s">
        <v>1511</v>
      </c>
      <c r="D17" s="17">
        <v>3000564</v>
      </c>
      <c r="E17" s="17" t="s">
        <v>1455</v>
      </c>
      <c r="F17" s="17">
        <v>6</v>
      </c>
      <c r="G17" s="17" t="s">
        <v>399</v>
      </c>
      <c r="H17" s="17">
        <v>447</v>
      </c>
      <c r="I17" s="17" t="s">
        <v>208</v>
      </c>
      <c r="J17" s="17">
        <v>447</v>
      </c>
      <c r="K17" s="17" t="s">
        <v>348</v>
      </c>
      <c r="L17" s="59">
        <v>0.17089199999999999</v>
      </c>
      <c r="M17" s="60">
        <v>9.1567000000000023E-2</v>
      </c>
      <c r="N17" s="61">
        <v>4.1616050468292087E-2</v>
      </c>
      <c r="O17" s="60">
        <v>1120</v>
      </c>
      <c r="P17" s="61">
        <v>0</v>
      </c>
    </row>
    <row r="18" spans="1:16" ht="51" x14ac:dyDescent="0.25">
      <c r="A18" s="15"/>
      <c r="B18" s="17">
        <v>5003306</v>
      </c>
      <c r="C18" s="17" t="s">
        <v>1511</v>
      </c>
      <c r="D18" s="17">
        <v>3000564</v>
      </c>
      <c r="E18" s="17" t="s">
        <v>1455</v>
      </c>
      <c r="F18" s="17">
        <v>6</v>
      </c>
      <c r="G18" s="17" t="s">
        <v>399</v>
      </c>
      <c r="H18" s="17">
        <v>448</v>
      </c>
      <c r="I18" s="17" t="s">
        <v>209</v>
      </c>
      <c r="J18" s="17">
        <v>448</v>
      </c>
      <c r="K18" s="17" t="s">
        <v>349</v>
      </c>
      <c r="L18" s="59">
        <v>0.12180800000000001</v>
      </c>
      <c r="M18" s="60">
        <v>0.12079200000000004</v>
      </c>
      <c r="N18" s="61">
        <v>4.0687409564270638E-2</v>
      </c>
      <c r="O18" s="60">
        <v>1875</v>
      </c>
      <c r="P18" s="61">
        <v>0</v>
      </c>
    </row>
    <row r="19" spans="1:16" ht="51" x14ac:dyDescent="0.25">
      <c r="A19" s="15"/>
      <c r="B19" s="17">
        <v>5003306</v>
      </c>
      <c r="C19" s="17" t="s">
        <v>1511</v>
      </c>
      <c r="D19" s="17">
        <v>3000564</v>
      </c>
      <c r="E19" s="17" t="s">
        <v>1455</v>
      </c>
      <c r="F19" s="17">
        <v>6</v>
      </c>
      <c r="G19" s="17" t="s">
        <v>399</v>
      </c>
      <c r="H19" s="17">
        <v>449</v>
      </c>
      <c r="I19" s="17" t="s">
        <v>210</v>
      </c>
      <c r="J19" s="17">
        <v>449</v>
      </c>
      <c r="K19" s="17" t="s">
        <v>350</v>
      </c>
      <c r="L19" s="59">
        <v>0.19707500000000006</v>
      </c>
      <c r="M19" s="60">
        <v>0.20357500000000003</v>
      </c>
      <c r="N19" s="61">
        <v>6.4717001165263355E-2</v>
      </c>
      <c r="O19" s="60">
        <v>7041</v>
      </c>
      <c r="P19" s="61">
        <v>0</v>
      </c>
    </row>
    <row r="20" spans="1:16" ht="51" x14ac:dyDescent="0.25">
      <c r="A20" s="15"/>
      <c r="B20" s="17">
        <v>5003306</v>
      </c>
      <c r="C20" s="17" t="s">
        <v>1511</v>
      </c>
      <c r="D20" s="17">
        <v>3000564</v>
      </c>
      <c r="E20" s="17" t="s">
        <v>1455</v>
      </c>
      <c r="F20" s="17">
        <v>6</v>
      </c>
      <c r="G20" s="17" t="s">
        <v>399</v>
      </c>
      <c r="H20" s="17">
        <v>450</v>
      </c>
      <c r="I20" s="17" t="s">
        <v>211</v>
      </c>
      <c r="J20" s="17">
        <v>450</v>
      </c>
      <c r="K20" s="17" t="s">
        <v>351</v>
      </c>
      <c r="L20" s="59">
        <v>0.57468999999999992</v>
      </c>
      <c r="M20" s="60">
        <v>0.57140199999999997</v>
      </c>
      <c r="N20" s="61">
        <v>0.14255053381202742</v>
      </c>
      <c r="O20" s="60">
        <v>13750</v>
      </c>
      <c r="P20" s="61">
        <v>0</v>
      </c>
    </row>
    <row r="21" spans="1:16" ht="51" x14ac:dyDescent="0.25">
      <c r="A21" s="15"/>
      <c r="B21" s="17">
        <v>5003306</v>
      </c>
      <c r="C21" s="17" t="s">
        <v>1511</v>
      </c>
      <c r="D21" s="17">
        <v>3000564</v>
      </c>
      <c r="E21" s="17" t="s">
        <v>1455</v>
      </c>
      <c r="F21" s="17">
        <v>6</v>
      </c>
      <c r="G21" s="17" t="s">
        <v>399</v>
      </c>
      <c r="H21" s="17">
        <v>451</v>
      </c>
      <c r="I21" s="17" t="s">
        <v>212</v>
      </c>
      <c r="J21" s="17">
        <v>451</v>
      </c>
      <c r="K21" s="17" t="s">
        <v>352</v>
      </c>
      <c r="L21" s="59">
        <v>0.36456500000000014</v>
      </c>
      <c r="M21" s="60">
        <v>0.36036499999999999</v>
      </c>
      <c r="N21" s="61">
        <v>0.12946447017020546</v>
      </c>
      <c r="O21" s="60">
        <v>10336</v>
      </c>
      <c r="P21" s="61">
        <v>0</v>
      </c>
    </row>
    <row r="22" spans="1:16" ht="51" x14ac:dyDescent="0.25">
      <c r="A22" s="15"/>
      <c r="B22" s="17">
        <v>5003306</v>
      </c>
      <c r="C22" s="17" t="s">
        <v>1511</v>
      </c>
      <c r="D22" s="17">
        <v>3000564</v>
      </c>
      <c r="E22" s="17" t="s">
        <v>1455</v>
      </c>
      <c r="F22" s="17">
        <v>6</v>
      </c>
      <c r="G22" s="17" t="s">
        <v>399</v>
      </c>
      <c r="H22" s="17">
        <v>452</v>
      </c>
      <c r="I22" s="17" t="s">
        <v>213</v>
      </c>
      <c r="J22" s="17">
        <v>452</v>
      </c>
      <c r="K22" s="17" t="s">
        <v>353</v>
      </c>
      <c r="L22" s="59">
        <v>5.8187999999999997E-2</v>
      </c>
      <c r="M22" s="60">
        <v>5.8387999999999995E-2</v>
      </c>
      <c r="N22" s="61">
        <v>7.280000252649188E-3</v>
      </c>
      <c r="O22" s="60">
        <v>0</v>
      </c>
      <c r="P22" s="61">
        <v>0</v>
      </c>
    </row>
    <row r="23" spans="1:16" ht="51" x14ac:dyDescent="0.25">
      <c r="A23" s="15"/>
      <c r="B23" s="17">
        <v>5003306</v>
      </c>
      <c r="C23" s="17" t="s">
        <v>1511</v>
      </c>
      <c r="D23" s="17">
        <v>3000564</v>
      </c>
      <c r="E23" s="17" t="s">
        <v>1455</v>
      </c>
      <c r="F23" s="17">
        <v>6</v>
      </c>
      <c r="G23" s="17" t="s">
        <v>399</v>
      </c>
      <c r="H23" s="17">
        <v>453</v>
      </c>
      <c r="I23" s="17" t="s">
        <v>214</v>
      </c>
      <c r="J23" s="17">
        <v>453</v>
      </c>
      <c r="K23" s="17" t="s">
        <v>354</v>
      </c>
      <c r="L23" s="59">
        <v>9.0868000000000018E-2</v>
      </c>
      <c r="M23" s="60">
        <v>9.0868000000000004E-2</v>
      </c>
      <c r="N23" s="61">
        <v>5.2310599327029195E-2</v>
      </c>
      <c r="O23" s="60">
        <v>1610</v>
      </c>
      <c r="P23" s="61">
        <v>0</v>
      </c>
    </row>
    <row r="24" spans="1:16" ht="51" x14ac:dyDescent="0.25">
      <c r="A24" s="15"/>
      <c r="B24" s="17">
        <v>5003306</v>
      </c>
      <c r="C24" s="17" t="s">
        <v>1511</v>
      </c>
      <c r="D24" s="17">
        <v>3000564</v>
      </c>
      <c r="E24" s="17" t="s">
        <v>1455</v>
      </c>
      <c r="F24" s="17">
        <v>6</v>
      </c>
      <c r="G24" s="17" t="s">
        <v>399</v>
      </c>
      <c r="H24" s="17">
        <v>454</v>
      </c>
      <c r="I24" s="17" t="s">
        <v>215</v>
      </c>
      <c r="J24" s="17">
        <v>454</v>
      </c>
      <c r="K24" s="17" t="s">
        <v>355</v>
      </c>
      <c r="L24" s="59">
        <v>2.6504999999999997E-2</v>
      </c>
      <c r="M24" s="60">
        <v>1.4080000000000001E-2</v>
      </c>
      <c r="N24" s="61">
        <v>4.404999825055711E-3</v>
      </c>
      <c r="O24" s="60">
        <v>4200</v>
      </c>
      <c r="P24" s="61">
        <v>0</v>
      </c>
    </row>
    <row r="25" spans="1:16" ht="51" x14ac:dyDescent="0.25">
      <c r="A25" s="15"/>
      <c r="B25" s="17">
        <v>5003306</v>
      </c>
      <c r="C25" s="17" t="s">
        <v>1511</v>
      </c>
      <c r="D25" s="17">
        <v>3000564</v>
      </c>
      <c r="E25" s="17" t="s">
        <v>1455</v>
      </c>
      <c r="F25" s="17">
        <v>6</v>
      </c>
      <c r="G25" s="17" t="s">
        <v>399</v>
      </c>
      <c r="H25" s="17">
        <v>455</v>
      </c>
      <c r="I25" s="17" t="s">
        <v>216</v>
      </c>
      <c r="J25" s="17">
        <v>455</v>
      </c>
      <c r="K25" s="17" t="s">
        <v>356</v>
      </c>
      <c r="L25" s="59">
        <v>8.3856E-2</v>
      </c>
      <c r="M25" s="60">
        <v>8.9775000000000008E-2</v>
      </c>
      <c r="N25" s="61">
        <v>1.8803899816703051E-2</v>
      </c>
      <c r="O25" s="60">
        <v>0</v>
      </c>
      <c r="P25" s="61">
        <v>0</v>
      </c>
    </row>
    <row r="26" spans="1:16" ht="51" x14ac:dyDescent="0.25">
      <c r="A26" s="15"/>
      <c r="B26" s="17">
        <v>5003306</v>
      </c>
      <c r="C26" s="17" t="s">
        <v>1511</v>
      </c>
      <c r="D26" s="17">
        <v>3000564</v>
      </c>
      <c r="E26" s="17" t="s">
        <v>1455</v>
      </c>
      <c r="F26" s="17">
        <v>6</v>
      </c>
      <c r="G26" s="17" t="s">
        <v>399</v>
      </c>
      <c r="H26" s="17">
        <v>456</v>
      </c>
      <c r="I26" s="17" t="s">
        <v>217</v>
      </c>
      <c r="J26" s="17">
        <v>456</v>
      </c>
      <c r="K26" s="17" t="s">
        <v>357</v>
      </c>
      <c r="L26" s="59">
        <v>3.9383000000000001E-2</v>
      </c>
      <c r="M26" s="60">
        <v>2.9729999999999999E-2</v>
      </c>
      <c r="N26" s="61">
        <v>8.951879950473085E-3</v>
      </c>
      <c r="O26" s="60">
        <v>0</v>
      </c>
      <c r="P26" s="61">
        <v>0</v>
      </c>
    </row>
    <row r="27" spans="1:16" ht="51" x14ac:dyDescent="0.25">
      <c r="A27" s="15"/>
      <c r="B27" s="17">
        <v>5003306</v>
      </c>
      <c r="C27" s="17" t="s">
        <v>1511</v>
      </c>
      <c r="D27" s="17">
        <v>3000564</v>
      </c>
      <c r="E27" s="17" t="s">
        <v>1455</v>
      </c>
      <c r="F27" s="17">
        <v>6</v>
      </c>
      <c r="G27" s="17" t="s">
        <v>399</v>
      </c>
      <c r="H27" s="17">
        <v>457</v>
      </c>
      <c r="I27" s="17" t="s">
        <v>218</v>
      </c>
      <c r="J27" s="17">
        <v>457</v>
      </c>
      <c r="K27" s="17" t="s">
        <v>358</v>
      </c>
      <c r="L27" s="59">
        <v>9.6260000000000012E-2</v>
      </c>
      <c r="M27" s="60">
        <v>9.716000000000001E-2</v>
      </c>
      <c r="N27" s="61">
        <v>9.1529402852756903E-3</v>
      </c>
      <c r="O27" s="60">
        <v>0</v>
      </c>
      <c r="P27" s="61">
        <v>0</v>
      </c>
    </row>
    <row r="28" spans="1:16" ht="51" x14ac:dyDescent="0.25">
      <c r="A28" s="15"/>
      <c r="B28" s="17">
        <v>5003306</v>
      </c>
      <c r="C28" s="17" t="s">
        <v>1511</v>
      </c>
      <c r="D28" s="17">
        <v>3000564</v>
      </c>
      <c r="E28" s="17" t="s">
        <v>1455</v>
      </c>
      <c r="F28" s="17">
        <v>6</v>
      </c>
      <c r="G28" s="17" t="s">
        <v>399</v>
      </c>
      <c r="H28" s="17">
        <v>458</v>
      </c>
      <c r="I28" s="17" t="s">
        <v>219</v>
      </c>
      <c r="J28" s="17">
        <v>458</v>
      </c>
      <c r="K28" s="17" t="s">
        <v>359</v>
      </c>
      <c r="L28" s="59">
        <v>0.15068200000000009</v>
      </c>
      <c r="M28" s="60">
        <v>0.15068200000000007</v>
      </c>
      <c r="N28" s="61">
        <v>9.1326000983826816E-3</v>
      </c>
      <c r="O28" s="60">
        <v>300</v>
      </c>
      <c r="P28" s="61">
        <v>0</v>
      </c>
    </row>
    <row r="29" spans="1:16" ht="51" x14ac:dyDescent="0.25">
      <c r="A29" s="15"/>
      <c r="B29" s="17">
        <v>5003306</v>
      </c>
      <c r="C29" s="17" t="s">
        <v>1511</v>
      </c>
      <c r="D29" s="17">
        <v>3000564</v>
      </c>
      <c r="E29" s="17" t="s">
        <v>1455</v>
      </c>
      <c r="F29" s="17">
        <v>6</v>
      </c>
      <c r="G29" s="17" t="s">
        <v>399</v>
      </c>
      <c r="H29" s="17">
        <v>459</v>
      </c>
      <c r="I29" s="17" t="s">
        <v>220</v>
      </c>
      <c r="J29" s="17">
        <v>459</v>
      </c>
      <c r="K29" s="17" t="s">
        <v>360</v>
      </c>
      <c r="L29" s="59">
        <v>0.131492</v>
      </c>
      <c r="M29" s="60">
        <v>0.131492</v>
      </c>
      <c r="N29" s="61">
        <v>2.9199999808042776E-2</v>
      </c>
      <c r="O29" s="60">
        <v>0</v>
      </c>
      <c r="P29" s="61">
        <v>0</v>
      </c>
    </row>
    <row r="30" spans="1:16" ht="51" x14ac:dyDescent="0.25">
      <c r="A30" s="15"/>
      <c r="B30" s="17">
        <v>5003306</v>
      </c>
      <c r="C30" s="17" t="s">
        <v>1511</v>
      </c>
      <c r="D30" s="17">
        <v>3000564</v>
      </c>
      <c r="E30" s="17" t="s">
        <v>1455</v>
      </c>
      <c r="F30" s="17">
        <v>6</v>
      </c>
      <c r="G30" s="17" t="s">
        <v>399</v>
      </c>
      <c r="H30" s="17">
        <v>460</v>
      </c>
      <c r="I30" s="17" t="s">
        <v>221</v>
      </c>
      <c r="J30" s="17">
        <v>460</v>
      </c>
      <c r="K30" s="17" t="s">
        <v>361</v>
      </c>
      <c r="L30" s="59">
        <v>9.9730999999999986E-2</v>
      </c>
      <c r="M30" s="60">
        <v>9.4327000000000008E-2</v>
      </c>
      <c r="N30" s="61">
        <v>1.7912600073032081E-2</v>
      </c>
      <c r="O30" s="60">
        <v>850</v>
      </c>
      <c r="P30" s="61">
        <v>0</v>
      </c>
    </row>
    <row r="31" spans="1:16" ht="51" x14ac:dyDescent="0.25">
      <c r="A31" s="15"/>
      <c r="B31" s="17">
        <v>5003306</v>
      </c>
      <c r="C31" s="17" t="s">
        <v>1511</v>
      </c>
      <c r="D31" s="17">
        <v>3000564</v>
      </c>
      <c r="E31" s="17" t="s">
        <v>1455</v>
      </c>
      <c r="F31" s="17">
        <v>6</v>
      </c>
      <c r="G31" s="17" t="s">
        <v>399</v>
      </c>
      <c r="H31" s="17">
        <v>461</v>
      </c>
      <c r="I31" s="17" t="s">
        <v>222</v>
      </c>
      <c r="J31" s="17">
        <v>461</v>
      </c>
      <c r="K31" s="17" t="s">
        <v>362</v>
      </c>
      <c r="L31" s="59">
        <v>0.14271400000000001</v>
      </c>
      <c r="M31" s="60">
        <v>0.14271399999999998</v>
      </c>
      <c r="N31" s="61">
        <v>4.9723001080565155E-2</v>
      </c>
      <c r="O31" s="60">
        <v>1326</v>
      </c>
      <c r="P31" s="61">
        <v>0</v>
      </c>
    </row>
    <row r="32" spans="1:16" ht="51" x14ac:dyDescent="0.25">
      <c r="A32" s="15"/>
      <c r="B32" s="17">
        <v>5003306</v>
      </c>
      <c r="C32" s="17" t="s">
        <v>1511</v>
      </c>
      <c r="D32" s="17">
        <v>3000564</v>
      </c>
      <c r="E32" s="17" t="s">
        <v>1455</v>
      </c>
      <c r="F32" s="17">
        <v>6</v>
      </c>
      <c r="G32" s="17" t="s">
        <v>399</v>
      </c>
      <c r="H32" s="17">
        <v>462</v>
      </c>
      <c r="I32" s="17" t="s">
        <v>223</v>
      </c>
      <c r="J32" s="17">
        <v>462</v>
      </c>
      <c r="K32" s="17" t="s">
        <v>363</v>
      </c>
      <c r="L32" s="59">
        <v>3.3561000000000007E-2</v>
      </c>
      <c r="M32" s="60">
        <v>1.2757000000000004E-2</v>
      </c>
      <c r="N32" s="61">
        <v>4.5000002137385309E-4</v>
      </c>
      <c r="O32" s="60">
        <v>0</v>
      </c>
      <c r="P32" s="61">
        <v>0</v>
      </c>
    </row>
    <row r="33" spans="1:16" ht="51" x14ac:dyDescent="0.25">
      <c r="A33" s="15"/>
      <c r="B33" s="17">
        <v>5003306</v>
      </c>
      <c r="C33" s="17" t="s">
        <v>1511</v>
      </c>
      <c r="D33" s="17">
        <v>3000564</v>
      </c>
      <c r="E33" s="17" t="s">
        <v>1455</v>
      </c>
      <c r="F33" s="17">
        <v>6</v>
      </c>
      <c r="G33" s="17" t="s">
        <v>399</v>
      </c>
      <c r="H33" s="17">
        <v>463</v>
      </c>
      <c r="I33" s="17" t="s">
        <v>224</v>
      </c>
      <c r="J33" s="17">
        <v>463</v>
      </c>
      <c r="K33" s="17" t="s">
        <v>364</v>
      </c>
      <c r="L33" s="59">
        <v>0.97976099999999966</v>
      </c>
      <c r="M33" s="60">
        <v>0.99056099999999969</v>
      </c>
      <c r="N33" s="61">
        <v>0.36292620346830518</v>
      </c>
      <c r="O33" s="60">
        <v>40</v>
      </c>
      <c r="P33" s="61">
        <v>0</v>
      </c>
    </row>
    <row r="34" spans="1:16" ht="51" x14ac:dyDescent="0.25">
      <c r="A34" s="15"/>
      <c r="B34" s="17">
        <v>5003306</v>
      </c>
      <c r="C34" s="17" t="s">
        <v>1511</v>
      </c>
      <c r="D34" s="17">
        <v>3000564</v>
      </c>
      <c r="E34" s="17" t="s">
        <v>1455</v>
      </c>
      <c r="F34" s="17">
        <v>6</v>
      </c>
      <c r="G34" s="17" t="s">
        <v>399</v>
      </c>
      <c r="H34" s="17">
        <v>464</v>
      </c>
      <c r="I34" s="17" t="s">
        <v>225</v>
      </c>
      <c r="J34" s="17">
        <v>464</v>
      </c>
      <c r="K34" s="17" t="s">
        <v>365</v>
      </c>
      <c r="L34" s="59">
        <v>0.33053800000000005</v>
      </c>
      <c r="M34" s="60">
        <v>9.6548000000000009E-2</v>
      </c>
      <c r="N34" s="61">
        <v>1.8022549818851985E-2</v>
      </c>
      <c r="O34" s="60">
        <v>1350</v>
      </c>
      <c r="P34" s="61">
        <v>0</v>
      </c>
    </row>
    <row r="35" spans="1:16" ht="51" x14ac:dyDescent="0.25">
      <c r="A35" s="15"/>
      <c r="B35" s="17">
        <v>5003384</v>
      </c>
      <c r="C35" s="17" t="s">
        <v>1472</v>
      </c>
      <c r="D35" s="17">
        <v>3000516</v>
      </c>
      <c r="E35" s="17" t="s">
        <v>1448</v>
      </c>
      <c r="F35" s="17">
        <v>505</v>
      </c>
      <c r="G35" s="17" t="s">
        <v>1460</v>
      </c>
      <c r="H35" s="17">
        <v>10</v>
      </c>
      <c r="I35" s="17" t="s">
        <v>105</v>
      </c>
      <c r="J35" s="17">
        <v>26</v>
      </c>
      <c r="K35" s="17" t="s">
        <v>1503</v>
      </c>
      <c r="L35" s="59">
        <v>2.8122180000000006</v>
      </c>
      <c r="M35" s="60">
        <v>7.5086820000000003</v>
      </c>
      <c r="N35" s="61">
        <v>4.2285608275269624</v>
      </c>
      <c r="O35" s="60">
        <v>0</v>
      </c>
      <c r="P35" s="61">
        <v>0</v>
      </c>
    </row>
    <row r="36" spans="1:16" ht="38.25" x14ac:dyDescent="0.25">
      <c r="A36" s="15"/>
      <c r="B36" s="17">
        <v>5004266</v>
      </c>
      <c r="C36" s="17" t="s">
        <v>1480</v>
      </c>
      <c r="D36" s="17">
        <v>3000565</v>
      </c>
      <c r="E36" s="17" t="s">
        <v>1456</v>
      </c>
      <c r="F36" s="17">
        <v>46</v>
      </c>
      <c r="G36" s="17" t="s">
        <v>856</v>
      </c>
      <c r="H36" s="17">
        <v>10</v>
      </c>
      <c r="I36" s="17" t="s">
        <v>105</v>
      </c>
      <c r="J36" s="17">
        <v>10</v>
      </c>
      <c r="K36" s="17" t="s">
        <v>1502</v>
      </c>
      <c r="L36" s="59">
        <v>69.557518000000002</v>
      </c>
      <c r="M36" s="60">
        <v>1.557518</v>
      </c>
      <c r="N36" s="61">
        <v>0.14025846868753433</v>
      </c>
      <c r="O36" s="60">
        <v>0</v>
      </c>
      <c r="P36" s="61">
        <v>0</v>
      </c>
    </row>
    <row r="37" spans="1:16" ht="51" x14ac:dyDescent="0.25">
      <c r="A37" s="15"/>
      <c r="B37" s="17">
        <v>5004266</v>
      </c>
      <c r="C37" s="17" t="s">
        <v>1480</v>
      </c>
      <c r="D37" s="17">
        <v>3000565</v>
      </c>
      <c r="E37" s="17" t="s">
        <v>1456</v>
      </c>
      <c r="F37" s="17">
        <v>46</v>
      </c>
      <c r="G37" s="17" t="s">
        <v>856</v>
      </c>
      <c r="H37" s="17">
        <v>10</v>
      </c>
      <c r="I37" s="17" t="s">
        <v>105</v>
      </c>
      <c r="J37" s="17">
        <v>26</v>
      </c>
      <c r="K37" s="17" t="s">
        <v>1503</v>
      </c>
      <c r="L37" s="59">
        <v>1</v>
      </c>
      <c r="M37" s="60">
        <v>0.693581</v>
      </c>
      <c r="N37" s="61">
        <v>0.29033130034804344</v>
      </c>
      <c r="O37" s="60">
        <v>0</v>
      </c>
      <c r="P37" s="61">
        <v>0</v>
      </c>
    </row>
    <row r="38" spans="1:16" ht="51" x14ac:dyDescent="0.25">
      <c r="A38" s="15"/>
      <c r="B38" s="17">
        <v>5004278</v>
      </c>
      <c r="C38" s="17" t="s">
        <v>1467</v>
      </c>
      <c r="D38" s="17">
        <v>3000450</v>
      </c>
      <c r="E38" s="17" t="s">
        <v>1446</v>
      </c>
      <c r="F38" s="17">
        <v>86</v>
      </c>
      <c r="G38" s="17" t="s">
        <v>464</v>
      </c>
      <c r="H38" s="17">
        <v>10</v>
      </c>
      <c r="I38" s="17" t="s">
        <v>105</v>
      </c>
      <c r="J38" s="17">
        <v>10</v>
      </c>
      <c r="K38" s="17" t="s">
        <v>1502</v>
      </c>
      <c r="L38" s="59">
        <v>0</v>
      </c>
      <c r="M38" s="60">
        <v>5.9777999999999998E-2</v>
      </c>
      <c r="N38" s="61">
        <v>0</v>
      </c>
      <c r="O38" s="60">
        <v>0</v>
      </c>
      <c r="P38" s="61">
        <v>0</v>
      </c>
    </row>
    <row r="39" spans="1:16" ht="51" x14ac:dyDescent="0.25">
      <c r="A39" s="15"/>
      <c r="B39" s="17">
        <v>5004278</v>
      </c>
      <c r="C39" s="17" t="s">
        <v>1467</v>
      </c>
      <c r="D39" s="17">
        <v>3000450</v>
      </c>
      <c r="E39" s="17" t="s">
        <v>1446</v>
      </c>
      <c r="F39" s="17">
        <v>86</v>
      </c>
      <c r="G39" s="17" t="s">
        <v>464</v>
      </c>
      <c r="H39" s="17">
        <v>10</v>
      </c>
      <c r="I39" s="17" t="s">
        <v>105</v>
      </c>
      <c r="J39" s="17">
        <v>26</v>
      </c>
      <c r="K39" s="17" t="s">
        <v>1503</v>
      </c>
      <c r="L39" s="59">
        <v>6.7603789999999995</v>
      </c>
      <c r="M39" s="60">
        <v>15.751371999999998</v>
      </c>
      <c r="N39" s="61">
        <v>5.1868722422514111</v>
      </c>
      <c r="O39" s="60">
        <v>0</v>
      </c>
      <c r="P39" s="61">
        <v>0</v>
      </c>
    </row>
    <row r="40" spans="1:16" ht="51" x14ac:dyDescent="0.25">
      <c r="A40" s="15"/>
      <c r="B40" s="17">
        <v>5004278</v>
      </c>
      <c r="C40" s="17" t="s">
        <v>1467</v>
      </c>
      <c r="D40" s="17">
        <v>3000450</v>
      </c>
      <c r="E40" s="17" t="s">
        <v>1446</v>
      </c>
      <c r="F40" s="17">
        <v>86</v>
      </c>
      <c r="G40" s="17" t="s">
        <v>464</v>
      </c>
      <c r="H40" s="17">
        <v>11</v>
      </c>
      <c r="I40" s="17" t="s">
        <v>106</v>
      </c>
      <c r="J40" s="17">
        <v>11</v>
      </c>
      <c r="K40" s="17" t="s">
        <v>336</v>
      </c>
      <c r="L40" s="59">
        <v>1.0870179999999998</v>
      </c>
      <c r="M40" s="60">
        <v>1.0765179999999999</v>
      </c>
      <c r="N40" s="61">
        <v>0.88824058204045286</v>
      </c>
      <c r="O40" s="60">
        <v>0</v>
      </c>
      <c r="P40" s="61">
        <v>0</v>
      </c>
    </row>
    <row r="41" spans="1:16" ht="114.75" x14ac:dyDescent="0.25">
      <c r="A41" s="15"/>
      <c r="B41" s="17">
        <v>5004278</v>
      </c>
      <c r="C41" s="17" t="s">
        <v>1467</v>
      </c>
      <c r="D41" s="17">
        <v>3000450</v>
      </c>
      <c r="E41" s="17" t="s">
        <v>1446</v>
      </c>
      <c r="F41" s="17">
        <v>86</v>
      </c>
      <c r="G41" s="17" t="s">
        <v>464</v>
      </c>
      <c r="H41" s="17">
        <v>25</v>
      </c>
      <c r="I41" s="17" t="s">
        <v>113</v>
      </c>
      <c r="J41" s="17">
        <v>25</v>
      </c>
      <c r="K41" s="17" t="s">
        <v>1505</v>
      </c>
      <c r="L41" s="59">
        <v>2.2723959999999996</v>
      </c>
      <c r="M41" s="60">
        <v>2.2595429999999999</v>
      </c>
      <c r="N41" s="61">
        <v>0.76043903641766519</v>
      </c>
      <c r="O41" s="60">
        <v>0</v>
      </c>
      <c r="P41" s="61">
        <v>0</v>
      </c>
    </row>
    <row r="42" spans="1:16" ht="63.75" x14ac:dyDescent="0.25">
      <c r="A42" s="15"/>
      <c r="B42" s="17">
        <v>5004278</v>
      </c>
      <c r="C42" s="17" t="s">
        <v>1467</v>
      </c>
      <c r="D42" s="17">
        <v>3000450</v>
      </c>
      <c r="E42" s="17" t="s">
        <v>1446</v>
      </c>
      <c r="F42" s="17">
        <v>86</v>
      </c>
      <c r="G42" s="17" t="s">
        <v>464</v>
      </c>
      <c r="H42" s="17">
        <v>37</v>
      </c>
      <c r="I42" s="17" t="s">
        <v>119</v>
      </c>
      <c r="J42" s="17">
        <v>37</v>
      </c>
      <c r="K42" s="17" t="s">
        <v>1506</v>
      </c>
      <c r="L42" s="59">
        <v>0.38839200000000002</v>
      </c>
      <c r="M42" s="60">
        <v>0.38839200000000002</v>
      </c>
      <c r="N42" s="61">
        <v>0.11453963932581246</v>
      </c>
      <c r="O42" s="60">
        <v>0</v>
      </c>
      <c r="P42" s="61">
        <v>0</v>
      </c>
    </row>
    <row r="43" spans="1:16" ht="63.75" x14ac:dyDescent="0.25">
      <c r="A43" s="15"/>
      <c r="B43" s="17">
        <v>5004278</v>
      </c>
      <c r="C43" s="17" t="s">
        <v>1467</v>
      </c>
      <c r="D43" s="17">
        <v>3000450</v>
      </c>
      <c r="E43" s="17" t="s">
        <v>1446</v>
      </c>
      <c r="F43" s="17">
        <v>86</v>
      </c>
      <c r="G43" s="17" t="s">
        <v>464</v>
      </c>
      <c r="H43" s="17">
        <v>137</v>
      </c>
      <c r="I43" s="17" t="s">
        <v>141</v>
      </c>
      <c r="J43" s="17">
        <v>137</v>
      </c>
      <c r="K43" s="17" t="s">
        <v>340</v>
      </c>
      <c r="L43" s="59">
        <v>0.50948900000000008</v>
      </c>
      <c r="M43" s="60">
        <v>0.62161699999999998</v>
      </c>
      <c r="N43" s="61">
        <v>0.18029754084273009</v>
      </c>
      <c r="O43" s="60">
        <v>4500</v>
      </c>
      <c r="P43" s="61">
        <v>0</v>
      </c>
    </row>
    <row r="44" spans="1:16" ht="51" x14ac:dyDescent="0.25">
      <c r="A44" s="15"/>
      <c r="B44" s="17">
        <v>5004278</v>
      </c>
      <c r="C44" s="17" t="s">
        <v>1467</v>
      </c>
      <c r="D44" s="17">
        <v>3000450</v>
      </c>
      <c r="E44" s="17" t="s">
        <v>1446</v>
      </c>
      <c r="F44" s="17">
        <v>86</v>
      </c>
      <c r="G44" s="17" t="s">
        <v>464</v>
      </c>
      <c r="H44" s="17">
        <v>440</v>
      </c>
      <c r="I44" s="17" t="s">
        <v>201</v>
      </c>
      <c r="J44" s="17">
        <v>440</v>
      </c>
      <c r="K44" s="17" t="s">
        <v>341</v>
      </c>
      <c r="L44" s="59">
        <v>0.65286699999999986</v>
      </c>
      <c r="M44" s="60">
        <v>0.62324500000000005</v>
      </c>
      <c r="N44" s="61">
        <v>0.27698177831189241</v>
      </c>
      <c r="O44" s="60">
        <v>300</v>
      </c>
      <c r="P44" s="61">
        <v>0</v>
      </c>
    </row>
    <row r="45" spans="1:16" ht="51" x14ac:dyDescent="0.25">
      <c r="A45" s="15"/>
      <c r="B45" s="17">
        <v>5004278</v>
      </c>
      <c r="C45" s="17" t="s">
        <v>1467</v>
      </c>
      <c r="D45" s="17">
        <v>3000450</v>
      </c>
      <c r="E45" s="17" t="s">
        <v>1446</v>
      </c>
      <c r="F45" s="17">
        <v>86</v>
      </c>
      <c r="G45" s="17" t="s">
        <v>464</v>
      </c>
      <c r="H45" s="17">
        <v>441</v>
      </c>
      <c r="I45" s="17" t="s">
        <v>202</v>
      </c>
      <c r="J45" s="17">
        <v>441</v>
      </c>
      <c r="K45" s="17" t="s">
        <v>342</v>
      </c>
      <c r="L45" s="59">
        <v>1.9011149999999999</v>
      </c>
      <c r="M45" s="60">
        <v>1.7826119999999999</v>
      </c>
      <c r="N45" s="61">
        <v>0.54928439100331161</v>
      </c>
      <c r="O45" s="60">
        <v>400</v>
      </c>
      <c r="P45" s="61">
        <v>0</v>
      </c>
    </row>
    <row r="46" spans="1:16" ht="51" x14ac:dyDescent="0.25">
      <c r="A46" s="15"/>
      <c r="B46" s="17">
        <v>5004278</v>
      </c>
      <c r="C46" s="17" t="s">
        <v>1467</v>
      </c>
      <c r="D46" s="17">
        <v>3000450</v>
      </c>
      <c r="E46" s="17" t="s">
        <v>1446</v>
      </c>
      <c r="F46" s="17">
        <v>86</v>
      </c>
      <c r="G46" s="17" t="s">
        <v>464</v>
      </c>
      <c r="H46" s="17">
        <v>442</v>
      </c>
      <c r="I46" s="17" t="s">
        <v>203</v>
      </c>
      <c r="J46" s="17">
        <v>442</v>
      </c>
      <c r="K46" s="17" t="s">
        <v>343</v>
      </c>
      <c r="L46" s="59">
        <v>0.73272199999999987</v>
      </c>
      <c r="M46" s="60">
        <v>0.73272199999999987</v>
      </c>
      <c r="N46" s="61">
        <v>0.37942735906108283</v>
      </c>
      <c r="O46" s="60">
        <v>200</v>
      </c>
      <c r="P46" s="61">
        <v>0</v>
      </c>
    </row>
    <row r="47" spans="1:16" ht="51" x14ac:dyDescent="0.25">
      <c r="A47" s="15"/>
      <c r="B47" s="17">
        <v>5004278</v>
      </c>
      <c r="C47" s="17" t="s">
        <v>1467</v>
      </c>
      <c r="D47" s="17">
        <v>3000450</v>
      </c>
      <c r="E47" s="17" t="s">
        <v>1446</v>
      </c>
      <c r="F47" s="17">
        <v>86</v>
      </c>
      <c r="G47" s="17" t="s">
        <v>464</v>
      </c>
      <c r="H47" s="17">
        <v>443</v>
      </c>
      <c r="I47" s="17" t="s">
        <v>204</v>
      </c>
      <c r="J47" s="17">
        <v>443</v>
      </c>
      <c r="K47" s="17" t="s">
        <v>344</v>
      </c>
      <c r="L47" s="59">
        <v>1.1362110000000003</v>
      </c>
      <c r="M47" s="60">
        <v>1.1216880000000005</v>
      </c>
      <c r="N47" s="61">
        <v>0.30044178857497172</v>
      </c>
      <c r="O47" s="60">
        <v>270</v>
      </c>
      <c r="P47" s="61">
        <v>0</v>
      </c>
    </row>
    <row r="48" spans="1:16" ht="51" x14ac:dyDescent="0.25">
      <c r="A48" s="15"/>
      <c r="B48" s="17">
        <v>5004278</v>
      </c>
      <c r="C48" s="17" t="s">
        <v>1467</v>
      </c>
      <c r="D48" s="17">
        <v>3000450</v>
      </c>
      <c r="E48" s="17" t="s">
        <v>1446</v>
      </c>
      <c r="F48" s="17">
        <v>86</v>
      </c>
      <c r="G48" s="17" t="s">
        <v>464</v>
      </c>
      <c r="H48" s="17">
        <v>444</v>
      </c>
      <c r="I48" s="17" t="s">
        <v>205</v>
      </c>
      <c r="J48" s="17">
        <v>444</v>
      </c>
      <c r="K48" s="17" t="s">
        <v>345</v>
      </c>
      <c r="L48" s="59">
        <v>1.0919539999999996</v>
      </c>
      <c r="M48" s="60">
        <v>1.0881539999999992</v>
      </c>
      <c r="N48" s="61">
        <v>0.30549091396096628</v>
      </c>
      <c r="O48" s="60">
        <v>7642</v>
      </c>
      <c r="P48" s="61">
        <v>0</v>
      </c>
    </row>
    <row r="49" spans="1:16" ht="51" x14ac:dyDescent="0.25">
      <c r="A49" s="15"/>
      <c r="B49" s="17">
        <v>5004278</v>
      </c>
      <c r="C49" s="17" t="s">
        <v>1467</v>
      </c>
      <c r="D49" s="17">
        <v>3000450</v>
      </c>
      <c r="E49" s="17" t="s">
        <v>1446</v>
      </c>
      <c r="F49" s="17">
        <v>86</v>
      </c>
      <c r="G49" s="17" t="s">
        <v>464</v>
      </c>
      <c r="H49" s="17">
        <v>445</v>
      </c>
      <c r="I49" s="17" t="s">
        <v>206</v>
      </c>
      <c r="J49" s="17">
        <v>445</v>
      </c>
      <c r="K49" s="17" t="s">
        <v>346</v>
      </c>
      <c r="L49" s="59">
        <v>1.5121769999999997</v>
      </c>
      <c r="M49" s="60">
        <v>1.5196269999999998</v>
      </c>
      <c r="N49" s="61">
        <v>0.62248021086270455</v>
      </c>
      <c r="O49" s="60">
        <v>312</v>
      </c>
      <c r="P49" s="61">
        <v>0</v>
      </c>
    </row>
    <row r="50" spans="1:16" ht="51" x14ac:dyDescent="0.25">
      <c r="A50" s="15"/>
      <c r="B50" s="17">
        <v>5004278</v>
      </c>
      <c r="C50" s="17" t="s">
        <v>1467</v>
      </c>
      <c r="D50" s="17">
        <v>3000450</v>
      </c>
      <c r="E50" s="17" t="s">
        <v>1446</v>
      </c>
      <c r="F50" s="17">
        <v>86</v>
      </c>
      <c r="G50" s="17" t="s">
        <v>464</v>
      </c>
      <c r="H50" s="17">
        <v>446</v>
      </c>
      <c r="I50" s="17" t="s">
        <v>207</v>
      </c>
      <c r="J50" s="17">
        <v>446</v>
      </c>
      <c r="K50" s="17" t="s">
        <v>347</v>
      </c>
      <c r="L50" s="59">
        <v>1.1820469999999994</v>
      </c>
      <c r="M50" s="60">
        <v>1.1820469999999998</v>
      </c>
      <c r="N50" s="61">
        <v>0.37326433932321379</v>
      </c>
      <c r="O50" s="60">
        <v>71</v>
      </c>
      <c r="P50" s="61">
        <v>0</v>
      </c>
    </row>
    <row r="51" spans="1:16" ht="51" x14ac:dyDescent="0.25">
      <c r="A51" s="15"/>
      <c r="B51" s="17">
        <v>5004278</v>
      </c>
      <c r="C51" s="17" t="s">
        <v>1467</v>
      </c>
      <c r="D51" s="17">
        <v>3000450</v>
      </c>
      <c r="E51" s="17" t="s">
        <v>1446</v>
      </c>
      <c r="F51" s="17">
        <v>86</v>
      </c>
      <c r="G51" s="17" t="s">
        <v>464</v>
      </c>
      <c r="H51" s="17">
        <v>447</v>
      </c>
      <c r="I51" s="17" t="s">
        <v>208</v>
      </c>
      <c r="J51" s="17">
        <v>447</v>
      </c>
      <c r="K51" s="17" t="s">
        <v>348</v>
      </c>
      <c r="L51" s="59">
        <v>1.3106359999999997</v>
      </c>
      <c r="M51" s="60">
        <v>1.3124019999999992</v>
      </c>
      <c r="N51" s="61">
        <v>0.47099165469990112</v>
      </c>
      <c r="O51" s="60">
        <v>2832</v>
      </c>
      <c r="P51" s="61">
        <v>0</v>
      </c>
    </row>
    <row r="52" spans="1:16" ht="51" x14ac:dyDescent="0.25">
      <c r="A52" s="15"/>
      <c r="B52" s="17">
        <v>5004278</v>
      </c>
      <c r="C52" s="17" t="s">
        <v>1467</v>
      </c>
      <c r="D52" s="17">
        <v>3000450</v>
      </c>
      <c r="E52" s="17" t="s">
        <v>1446</v>
      </c>
      <c r="F52" s="17">
        <v>86</v>
      </c>
      <c r="G52" s="17" t="s">
        <v>464</v>
      </c>
      <c r="H52" s="17">
        <v>448</v>
      </c>
      <c r="I52" s="17" t="s">
        <v>209</v>
      </c>
      <c r="J52" s="17">
        <v>448</v>
      </c>
      <c r="K52" s="17" t="s">
        <v>349</v>
      </c>
      <c r="L52" s="59">
        <v>1.0480480000000001</v>
      </c>
      <c r="M52" s="60">
        <v>1.0480480000000001</v>
      </c>
      <c r="N52" s="61">
        <v>0.19307610727264546</v>
      </c>
      <c r="O52" s="60">
        <v>725</v>
      </c>
      <c r="P52" s="61">
        <v>0</v>
      </c>
    </row>
    <row r="53" spans="1:16" ht="51" x14ac:dyDescent="0.25">
      <c r="A53" s="15"/>
      <c r="B53" s="17">
        <v>5004278</v>
      </c>
      <c r="C53" s="17" t="s">
        <v>1467</v>
      </c>
      <c r="D53" s="17">
        <v>3000450</v>
      </c>
      <c r="E53" s="17" t="s">
        <v>1446</v>
      </c>
      <c r="F53" s="17">
        <v>86</v>
      </c>
      <c r="G53" s="17" t="s">
        <v>464</v>
      </c>
      <c r="H53" s="17">
        <v>449</v>
      </c>
      <c r="I53" s="17" t="s">
        <v>210</v>
      </c>
      <c r="J53" s="17">
        <v>449</v>
      </c>
      <c r="K53" s="17" t="s">
        <v>350</v>
      </c>
      <c r="L53" s="59">
        <v>0.59094200000000019</v>
      </c>
      <c r="M53" s="60">
        <v>0.59831800000000013</v>
      </c>
      <c r="N53" s="61">
        <v>0.20286070416477742</v>
      </c>
      <c r="O53" s="60">
        <v>12131</v>
      </c>
      <c r="P53" s="61">
        <v>0</v>
      </c>
    </row>
    <row r="54" spans="1:16" ht="51" x14ac:dyDescent="0.25">
      <c r="A54" s="15"/>
      <c r="B54" s="17">
        <v>5004278</v>
      </c>
      <c r="C54" s="17" t="s">
        <v>1467</v>
      </c>
      <c r="D54" s="17">
        <v>3000450</v>
      </c>
      <c r="E54" s="17" t="s">
        <v>1446</v>
      </c>
      <c r="F54" s="17">
        <v>86</v>
      </c>
      <c r="G54" s="17" t="s">
        <v>464</v>
      </c>
      <c r="H54" s="17">
        <v>450</v>
      </c>
      <c r="I54" s="17" t="s">
        <v>211</v>
      </c>
      <c r="J54" s="17">
        <v>450</v>
      </c>
      <c r="K54" s="17" t="s">
        <v>351</v>
      </c>
      <c r="L54" s="59">
        <v>1.0282689999999999</v>
      </c>
      <c r="M54" s="60">
        <v>1.0878119999999993</v>
      </c>
      <c r="N54" s="61">
        <v>0.27696996202575974</v>
      </c>
      <c r="O54" s="60">
        <v>4710</v>
      </c>
      <c r="P54" s="61">
        <v>0</v>
      </c>
    </row>
    <row r="55" spans="1:16" ht="51" x14ac:dyDescent="0.25">
      <c r="A55" s="15"/>
      <c r="B55" s="17">
        <v>5004278</v>
      </c>
      <c r="C55" s="17" t="s">
        <v>1467</v>
      </c>
      <c r="D55" s="17">
        <v>3000450</v>
      </c>
      <c r="E55" s="17" t="s">
        <v>1446</v>
      </c>
      <c r="F55" s="17">
        <v>86</v>
      </c>
      <c r="G55" s="17" t="s">
        <v>464</v>
      </c>
      <c r="H55" s="17">
        <v>451</v>
      </c>
      <c r="I55" s="17" t="s">
        <v>212</v>
      </c>
      <c r="J55" s="17">
        <v>451</v>
      </c>
      <c r="K55" s="17" t="s">
        <v>352</v>
      </c>
      <c r="L55" s="59">
        <v>1.01722</v>
      </c>
      <c r="M55" s="60">
        <v>1.0142199999999999</v>
      </c>
      <c r="N55" s="61">
        <v>0.35090478538768366</v>
      </c>
      <c r="O55" s="60">
        <v>1624</v>
      </c>
      <c r="P55" s="61">
        <v>0</v>
      </c>
    </row>
    <row r="56" spans="1:16" ht="51" x14ac:dyDescent="0.25">
      <c r="A56" s="15"/>
      <c r="B56" s="17">
        <v>5004278</v>
      </c>
      <c r="C56" s="17" t="s">
        <v>1467</v>
      </c>
      <c r="D56" s="17">
        <v>3000450</v>
      </c>
      <c r="E56" s="17" t="s">
        <v>1446</v>
      </c>
      <c r="F56" s="17">
        <v>86</v>
      </c>
      <c r="G56" s="17" t="s">
        <v>464</v>
      </c>
      <c r="H56" s="17">
        <v>452</v>
      </c>
      <c r="I56" s="17" t="s">
        <v>213</v>
      </c>
      <c r="J56" s="17">
        <v>452</v>
      </c>
      <c r="K56" s="17" t="s">
        <v>353</v>
      </c>
      <c r="L56" s="59">
        <v>0.69384499999999993</v>
      </c>
      <c r="M56" s="60">
        <v>0.68298500000000006</v>
      </c>
      <c r="N56" s="61">
        <v>0.31658174925541971</v>
      </c>
      <c r="O56" s="60">
        <v>0</v>
      </c>
      <c r="P56" s="61">
        <v>0</v>
      </c>
    </row>
    <row r="57" spans="1:16" ht="51" x14ac:dyDescent="0.25">
      <c r="A57" s="15"/>
      <c r="B57" s="17">
        <v>5004278</v>
      </c>
      <c r="C57" s="17" t="s">
        <v>1467</v>
      </c>
      <c r="D57" s="17">
        <v>3000450</v>
      </c>
      <c r="E57" s="17" t="s">
        <v>1446</v>
      </c>
      <c r="F57" s="17">
        <v>86</v>
      </c>
      <c r="G57" s="17" t="s">
        <v>464</v>
      </c>
      <c r="H57" s="17">
        <v>453</v>
      </c>
      <c r="I57" s="17" t="s">
        <v>214</v>
      </c>
      <c r="J57" s="17">
        <v>453</v>
      </c>
      <c r="K57" s="17" t="s">
        <v>354</v>
      </c>
      <c r="L57" s="59">
        <v>1.7320460000000004</v>
      </c>
      <c r="M57" s="60">
        <v>1.7241210000000002</v>
      </c>
      <c r="N57" s="61">
        <v>0.64670711848884821</v>
      </c>
      <c r="O57" s="60">
        <v>0</v>
      </c>
      <c r="P57" s="61">
        <v>0</v>
      </c>
    </row>
    <row r="58" spans="1:16" ht="51" x14ac:dyDescent="0.25">
      <c r="A58" s="15"/>
      <c r="B58" s="17">
        <v>5004278</v>
      </c>
      <c r="C58" s="17" t="s">
        <v>1467</v>
      </c>
      <c r="D58" s="17">
        <v>3000450</v>
      </c>
      <c r="E58" s="17" t="s">
        <v>1446</v>
      </c>
      <c r="F58" s="17">
        <v>86</v>
      </c>
      <c r="G58" s="17" t="s">
        <v>464</v>
      </c>
      <c r="H58" s="17">
        <v>454</v>
      </c>
      <c r="I58" s="17" t="s">
        <v>215</v>
      </c>
      <c r="J58" s="17">
        <v>454</v>
      </c>
      <c r="K58" s="17" t="s">
        <v>355</v>
      </c>
      <c r="L58" s="59">
        <v>0.50213699999999983</v>
      </c>
      <c r="M58" s="60">
        <v>0.50213699999999983</v>
      </c>
      <c r="N58" s="61">
        <v>0.24257459180080332</v>
      </c>
      <c r="O58" s="60">
        <v>0</v>
      </c>
      <c r="P58" s="61">
        <v>0</v>
      </c>
    </row>
    <row r="59" spans="1:16" ht="51" x14ac:dyDescent="0.25">
      <c r="A59" s="15"/>
      <c r="B59" s="17">
        <v>5004278</v>
      </c>
      <c r="C59" s="17" t="s">
        <v>1467</v>
      </c>
      <c r="D59" s="17">
        <v>3000450</v>
      </c>
      <c r="E59" s="17" t="s">
        <v>1446</v>
      </c>
      <c r="F59" s="17">
        <v>86</v>
      </c>
      <c r="G59" s="17" t="s">
        <v>464</v>
      </c>
      <c r="H59" s="17">
        <v>455</v>
      </c>
      <c r="I59" s="17" t="s">
        <v>216</v>
      </c>
      <c r="J59" s="17">
        <v>455</v>
      </c>
      <c r="K59" s="17" t="s">
        <v>356</v>
      </c>
      <c r="L59" s="59">
        <v>0.3291420000000001</v>
      </c>
      <c r="M59" s="60">
        <v>0.32763600000000009</v>
      </c>
      <c r="N59" s="61">
        <v>0.11545919055788545</v>
      </c>
      <c r="O59" s="60">
        <v>400</v>
      </c>
      <c r="P59" s="61">
        <v>0</v>
      </c>
    </row>
    <row r="60" spans="1:16" ht="51" x14ac:dyDescent="0.25">
      <c r="A60" s="15"/>
      <c r="B60" s="17">
        <v>5004278</v>
      </c>
      <c r="C60" s="17" t="s">
        <v>1467</v>
      </c>
      <c r="D60" s="17">
        <v>3000450</v>
      </c>
      <c r="E60" s="17" t="s">
        <v>1446</v>
      </c>
      <c r="F60" s="17">
        <v>86</v>
      </c>
      <c r="G60" s="17" t="s">
        <v>464</v>
      </c>
      <c r="H60" s="17">
        <v>456</v>
      </c>
      <c r="I60" s="17" t="s">
        <v>217</v>
      </c>
      <c r="J60" s="17">
        <v>456</v>
      </c>
      <c r="K60" s="17" t="s">
        <v>357</v>
      </c>
      <c r="L60" s="59">
        <v>0.44447099999999995</v>
      </c>
      <c r="M60" s="60">
        <v>0.46939100000000006</v>
      </c>
      <c r="N60" s="61">
        <v>0.20730036234817817</v>
      </c>
      <c r="O60" s="60">
        <v>0</v>
      </c>
      <c r="P60" s="61">
        <v>0</v>
      </c>
    </row>
    <row r="61" spans="1:16" ht="51" x14ac:dyDescent="0.25">
      <c r="A61" s="15"/>
      <c r="B61" s="17">
        <v>5004278</v>
      </c>
      <c r="C61" s="17" t="s">
        <v>1467</v>
      </c>
      <c r="D61" s="17">
        <v>3000450</v>
      </c>
      <c r="E61" s="17" t="s">
        <v>1446</v>
      </c>
      <c r="F61" s="17">
        <v>86</v>
      </c>
      <c r="G61" s="17" t="s">
        <v>464</v>
      </c>
      <c r="H61" s="17">
        <v>457</v>
      </c>
      <c r="I61" s="17" t="s">
        <v>218</v>
      </c>
      <c r="J61" s="17">
        <v>457</v>
      </c>
      <c r="K61" s="17" t="s">
        <v>358</v>
      </c>
      <c r="L61" s="59">
        <v>1.163133</v>
      </c>
      <c r="M61" s="60">
        <v>1.1634530000000001</v>
      </c>
      <c r="N61" s="61">
        <v>0.52455703578743851</v>
      </c>
      <c r="O61" s="60">
        <v>0</v>
      </c>
      <c r="P61" s="61">
        <v>0</v>
      </c>
    </row>
    <row r="62" spans="1:16" ht="51" x14ac:dyDescent="0.25">
      <c r="A62" s="15"/>
      <c r="B62" s="17">
        <v>5004278</v>
      </c>
      <c r="C62" s="17" t="s">
        <v>1467</v>
      </c>
      <c r="D62" s="17">
        <v>3000450</v>
      </c>
      <c r="E62" s="17" t="s">
        <v>1446</v>
      </c>
      <c r="F62" s="17">
        <v>86</v>
      </c>
      <c r="G62" s="17" t="s">
        <v>464</v>
      </c>
      <c r="H62" s="17">
        <v>458</v>
      </c>
      <c r="I62" s="17" t="s">
        <v>219</v>
      </c>
      <c r="J62" s="17">
        <v>458</v>
      </c>
      <c r="K62" s="17" t="s">
        <v>359</v>
      </c>
      <c r="L62" s="59">
        <v>2.7163829999999987</v>
      </c>
      <c r="M62" s="60">
        <v>2.7216629999999995</v>
      </c>
      <c r="N62" s="61">
        <v>0.95240334027039353</v>
      </c>
      <c r="O62" s="60">
        <v>3</v>
      </c>
      <c r="P62" s="61">
        <v>0</v>
      </c>
    </row>
    <row r="63" spans="1:16" ht="51" x14ac:dyDescent="0.25">
      <c r="A63" s="15"/>
      <c r="B63" s="17">
        <v>5004278</v>
      </c>
      <c r="C63" s="17" t="s">
        <v>1467</v>
      </c>
      <c r="D63" s="17">
        <v>3000450</v>
      </c>
      <c r="E63" s="17" t="s">
        <v>1446</v>
      </c>
      <c r="F63" s="17">
        <v>86</v>
      </c>
      <c r="G63" s="17" t="s">
        <v>464</v>
      </c>
      <c r="H63" s="17">
        <v>459</v>
      </c>
      <c r="I63" s="17" t="s">
        <v>220</v>
      </c>
      <c r="J63" s="17">
        <v>459</v>
      </c>
      <c r="K63" s="17" t="s">
        <v>360</v>
      </c>
      <c r="L63" s="59">
        <v>1.4455460000000002</v>
      </c>
      <c r="M63" s="60">
        <v>1.4398989999999998</v>
      </c>
      <c r="N63" s="61">
        <v>0.57669566630647751</v>
      </c>
      <c r="O63" s="60">
        <v>0</v>
      </c>
      <c r="P63" s="61">
        <v>0</v>
      </c>
    </row>
    <row r="64" spans="1:16" ht="51" x14ac:dyDescent="0.25">
      <c r="A64" s="15"/>
      <c r="B64" s="17">
        <v>5004278</v>
      </c>
      <c r="C64" s="17" t="s">
        <v>1467</v>
      </c>
      <c r="D64" s="17">
        <v>3000450</v>
      </c>
      <c r="E64" s="17" t="s">
        <v>1446</v>
      </c>
      <c r="F64" s="17">
        <v>86</v>
      </c>
      <c r="G64" s="17" t="s">
        <v>464</v>
      </c>
      <c r="H64" s="17">
        <v>460</v>
      </c>
      <c r="I64" s="17" t="s">
        <v>221</v>
      </c>
      <c r="J64" s="17">
        <v>460</v>
      </c>
      <c r="K64" s="17" t="s">
        <v>361</v>
      </c>
      <c r="L64" s="59">
        <v>0.33937599999999996</v>
      </c>
      <c r="M64" s="60">
        <v>0.34069600000000005</v>
      </c>
      <c r="N64" s="61">
        <v>0.10916712292237207</v>
      </c>
      <c r="O64" s="60">
        <v>300</v>
      </c>
      <c r="P64" s="61">
        <v>0</v>
      </c>
    </row>
    <row r="65" spans="1:16" ht="51" x14ac:dyDescent="0.25">
      <c r="A65" s="15"/>
      <c r="B65" s="17">
        <v>5004278</v>
      </c>
      <c r="C65" s="17" t="s">
        <v>1467</v>
      </c>
      <c r="D65" s="17">
        <v>3000450</v>
      </c>
      <c r="E65" s="17" t="s">
        <v>1446</v>
      </c>
      <c r="F65" s="17">
        <v>86</v>
      </c>
      <c r="G65" s="17" t="s">
        <v>464</v>
      </c>
      <c r="H65" s="17">
        <v>461</v>
      </c>
      <c r="I65" s="17" t="s">
        <v>222</v>
      </c>
      <c r="J65" s="17">
        <v>461</v>
      </c>
      <c r="K65" s="17" t="s">
        <v>362</v>
      </c>
      <c r="L65" s="59">
        <v>0.3285070000000001</v>
      </c>
      <c r="M65" s="60">
        <v>0.32850699999999999</v>
      </c>
      <c r="N65" s="61">
        <v>0.11726440106576774</v>
      </c>
      <c r="O65" s="60">
        <v>900</v>
      </c>
      <c r="P65" s="61">
        <v>0</v>
      </c>
    </row>
    <row r="66" spans="1:16" ht="51" x14ac:dyDescent="0.25">
      <c r="A66" s="15"/>
      <c r="B66" s="17">
        <v>5004278</v>
      </c>
      <c r="C66" s="17" t="s">
        <v>1467</v>
      </c>
      <c r="D66" s="17">
        <v>3000450</v>
      </c>
      <c r="E66" s="17" t="s">
        <v>1446</v>
      </c>
      <c r="F66" s="17">
        <v>86</v>
      </c>
      <c r="G66" s="17" t="s">
        <v>464</v>
      </c>
      <c r="H66" s="17">
        <v>462</v>
      </c>
      <c r="I66" s="17" t="s">
        <v>223</v>
      </c>
      <c r="J66" s="17">
        <v>462</v>
      </c>
      <c r="K66" s="17" t="s">
        <v>363</v>
      </c>
      <c r="L66" s="59">
        <v>1.1440889999999995</v>
      </c>
      <c r="M66" s="60">
        <v>1.0999269999999997</v>
      </c>
      <c r="N66" s="61">
        <v>0.4586035562097095</v>
      </c>
      <c r="O66" s="60">
        <v>16</v>
      </c>
      <c r="P66" s="61">
        <v>0</v>
      </c>
    </row>
    <row r="67" spans="1:16" ht="51" x14ac:dyDescent="0.25">
      <c r="A67" s="15"/>
      <c r="B67" s="17">
        <v>5004278</v>
      </c>
      <c r="C67" s="17" t="s">
        <v>1467</v>
      </c>
      <c r="D67" s="17">
        <v>3000450</v>
      </c>
      <c r="E67" s="17" t="s">
        <v>1446</v>
      </c>
      <c r="F67" s="17">
        <v>86</v>
      </c>
      <c r="G67" s="17" t="s">
        <v>464</v>
      </c>
      <c r="H67" s="17">
        <v>463</v>
      </c>
      <c r="I67" s="17" t="s">
        <v>224</v>
      </c>
      <c r="J67" s="17">
        <v>463</v>
      </c>
      <c r="K67" s="17" t="s">
        <v>364</v>
      </c>
      <c r="L67" s="59">
        <v>0.85443900000000006</v>
      </c>
      <c r="M67" s="60">
        <v>0.85443900000000006</v>
      </c>
      <c r="N67" s="61">
        <v>0.28405977012880612</v>
      </c>
      <c r="O67" s="60">
        <v>2</v>
      </c>
      <c r="P67" s="61">
        <v>0</v>
      </c>
    </row>
    <row r="68" spans="1:16" ht="51" x14ac:dyDescent="0.25">
      <c r="A68" s="15"/>
      <c r="B68" s="17">
        <v>5004278</v>
      </c>
      <c r="C68" s="17" t="s">
        <v>1467</v>
      </c>
      <c r="D68" s="17">
        <v>3000450</v>
      </c>
      <c r="E68" s="17" t="s">
        <v>1446</v>
      </c>
      <c r="F68" s="17">
        <v>86</v>
      </c>
      <c r="G68" s="17" t="s">
        <v>464</v>
      </c>
      <c r="H68" s="17">
        <v>464</v>
      </c>
      <c r="I68" s="17" t="s">
        <v>225</v>
      </c>
      <c r="J68" s="17">
        <v>464</v>
      </c>
      <c r="K68" s="17" t="s">
        <v>365</v>
      </c>
      <c r="L68" s="59">
        <v>0.33059900000000003</v>
      </c>
      <c r="M68" s="60">
        <v>0.33388200000000001</v>
      </c>
      <c r="N68" s="61">
        <v>0.11875198354027816</v>
      </c>
      <c r="O68" s="60">
        <v>4875</v>
      </c>
      <c r="P68" s="61">
        <v>0</v>
      </c>
    </row>
    <row r="69" spans="1:16" ht="38.25" x14ac:dyDescent="0.25">
      <c r="A69" s="15"/>
      <c r="B69" s="17">
        <v>5004474</v>
      </c>
      <c r="C69" s="17" t="s">
        <v>1482</v>
      </c>
      <c r="D69" s="17">
        <v>3000565</v>
      </c>
      <c r="E69" s="17" t="s">
        <v>1456</v>
      </c>
      <c r="F69" s="17">
        <v>536</v>
      </c>
      <c r="G69" s="17" t="s">
        <v>1494</v>
      </c>
      <c r="H69" s="17">
        <v>10</v>
      </c>
      <c r="I69" s="17" t="s">
        <v>105</v>
      </c>
      <c r="J69" s="17">
        <v>10</v>
      </c>
      <c r="K69" s="17" t="s">
        <v>1502</v>
      </c>
      <c r="L69" s="59">
        <v>2.3382589999999999</v>
      </c>
      <c r="M69" s="60">
        <v>3.9482590000000006</v>
      </c>
      <c r="N69" s="61">
        <v>0.16487398976460099</v>
      </c>
      <c r="O69" s="60">
        <v>581</v>
      </c>
      <c r="P69" s="61">
        <v>0</v>
      </c>
    </row>
    <row r="70" spans="1:16" ht="51" x14ac:dyDescent="0.25">
      <c r="A70" s="15"/>
      <c r="B70" s="17">
        <v>5004474</v>
      </c>
      <c r="C70" s="17" t="s">
        <v>1482</v>
      </c>
      <c r="D70" s="17">
        <v>3000565</v>
      </c>
      <c r="E70" s="17" t="s">
        <v>1456</v>
      </c>
      <c r="F70" s="17">
        <v>536</v>
      </c>
      <c r="G70" s="17" t="s">
        <v>1494</v>
      </c>
      <c r="H70" s="17">
        <v>10</v>
      </c>
      <c r="I70" s="17" t="s">
        <v>105</v>
      </c>
      <c r="J70" s="17">
        <v>26</v>
      </c>
      <c r="K70" s="17" t="s">
        <v>1503</v>
      </c>
      <c r="L70" s="59">
        <v>0.99999999999999989</v>
      </c>
      <c r="M70" s="60">
        <v>0.683446</v>
      </c>
      <c r="N70" s="61">
        <v>3.7704948335886002E-2</v>
      </c>
      <c r="O70" s="60">
        <v>0</v>
      </c>
      <c r="P70" s="61">
        <v>0</v>
      </c>
    </row>
    <row r="71" spans="1:16" ht="51" x14ac:dyDescent="0.25">
      <c r="A71" s="15"/>
      <c r="B71" s="17">
        <v>5004474</v>
      </c>
      <c r="C71" s="17" t="s">
        <v>1482</v>
      </c>
      <c r="D71" s="17">
        <v>3000565</v>
      </c>
      <c r="E71" s="17" t="s">
        <v>1456</v>
      </c>
      <c r="F71" s="17">
        <v>536</v>
      </c>
      <c r="G71" s="17" t="s">
        <v>1494</v>
      </c>
      <c r="H71" s="17">
        <v>440</v>
      </c>
      <c r="I71" s="17" t="s">
        <v>201</v>
      </c>
      <c r="J71" s="17">
        <v>440</v>
      </c>
      <c r="K71" s="17" t="s">
        <v>341</v>
      </c>
      <c r="L71" s="59">
        <v>1E-3</v>
      </c>
      <c r="M71" s="60">
        <v>1E-3</v>
      </c>
      <c r="N71" s="61">
        <v>0</v>
      </c>
      <c r="O71" s="60">
        <v>0</v>
      </c>
      <c r="P71" s="61">
        <v>0</v>
      </c>
    </row>
    <row r="72" spans="1:16" ht="51" x14ac:dyDescent="0.25">
      <c r="A72" s="15"/>
      <c r="B72" s="17">
        <v>5004474</v>
      </c>
      <c r="C72" s="17" t="s">
        <v>1482</v>
      </c>
      <c r="D72" s="17">
        <v>3000565</v>
      </c>
      <c r="E72" s="17" t="s">
        <v>1456</v>
      </c>
      <c r="F72" s="17">
        <v>536</v>
      </c>
      <c r="G72" s="17" t="s">
        <v>1494</v>
      </c>
      <c r="H72" s="17">
        <v>441</v>
      </c>
      <c r="I72" s="17" t="s">
        <v>202</v>
      </c>
      <c r="J72" s="17">
        <v>441</v>
      </c>
      <c r="K72" s="17" t="s">
        <v>342</v>
      </c>
      <c r="L72" s="59">
        <v>1E-3</v>
      </c>
      <c r="M72" s="60">
        <v>1E-3</v>
      </c>
      <c r="N72" s="61">
        <v>0</v>
      </c>
      <c r="O72" s="60">
        <v>0</v>
      </c>
      <c r="P72" s="61">
        <v>0</v>
      </c>
    </row>
    <row r="73" spans="1:16" ht="51" x14ac:dyDescent="0.25">
      <c r="A73" s="15"/>
      <c r="B73" s="17">
        <v>5004474</v>
      </c>
      <c r="C73" s="17" t="s">
        <v>1482</v>
      </c>
      <c r="D73" s="17">
        <v>3000565</v>
      </c>
      <c r="E73" s="17" t="s">
        <v>1456</v>
      </c>
      <c r="F73" s="17">
        <v>536</v>
      </c>
      <c r="G73" s="17" t="s">
        <v>1494</v>
      </c>
      <c r="H73" s="17">
        <v>442</v>
      </c>
      <c r="I73" s="17" t="s">
        <v>203</v>
      </c>
      <c r="J73" s="17">
        <v>442</v>
      </c>
      <c r="K73" s="17" t="s">
        <v>343</v>
      </c>
      <c r="L73" s="59">
        <v>3.0000000000000001E-3</v>
      </c>
      <c r="M73" s="60">
        <v>3.0000000000000001E-3</v>
      </c>
      <c r="N73" s="61">
        <v>8.800000068731606E-5</v>
      </c>
      <c r="O73" s="60">
        <v>0</v>
      </c>
      <c r="P73" s="61">
        <v>0</v>
      </c>
    </row>
    <row r="74" spans="1:16" ht="51" x14ac:dyDescent="0.25">
      <c r="A74" s="15"/>
      <c r="B74" s="17">
        <v>5004474</v>
      </c>
      <c r="C74" s="17" t="s">
        <v>1482</v>
      </c>
      <c r="D74" s="17">
        <v>3000565</v>
      </c>
      <c r="E74" s="17" t="s">
        <v>1456</v>
      </c>
      <c r="F74" s="17">
        <v>536</v>
      </c>
      <c r="G74" s="17" t="s">
        <v>1494</v>
      </c>
      <c r="H74" s="17">
        <v>443</v>
      </c>
      <c r="I74" s="17" t="s">
        <v>204</v>
      </c>
      <c r="J74" s="17">
        <v>443</v>
      </c>
      <c r="K74" s="17" t="s">
        <v>344</v>
      </c>
      <c r="L74" s="59">
        <v>1E-3</v>
      </c>
      <c r="M74" s="60">
        <v>0</v>
      </c>
      <c r="N74" s="61">
        <v>0</v>
      </c>
      <c r="O74" s="60">
        <v>0</v>
      </c>
      <c r="P74" s="61">
        <v>0</v>
      </c>
    </row>
    <row r="75" spans="1:16" ht="51" x14ac:dyDescent="0.25">
      <c r="A75" s="15"/>
      <c r="B75" s="17">
        <v>5004474</v>
      </c>
      <c r="C75" s="17" t="s">
        <v>1482</v>
      </c>
      <c r="D75" s="17">
        <v>3000565</v>
      </c>
      <c r="E75" s="17" t="s">
        <v>1456</v>
      </c>
      <c r="F75" s="17">
        <v>536</v>
      </c>
      <c r="G75" s="17" t="s">
        <v>1494</v>
      </c>
      <c r="H75" s="17">
        <v>444</v>
      </c>
      <c r="I75" s="17" t="s">
        <v>205</v>
      </c>
      <c r="J75" s="17">
        <v>444</v>
      </c>
      <c r="K75" s="17" t="s">
        <v>345</v>
      </c>
      <c r="L75" s="59">
        <v>1E-3</v>
      </c>
      <c r="M75" s="60">
        <v>1E-3</v>
      </c>
      <c r="N75" s="61">
        <v>0</v>
      </c>
      <c r="O75" s="60">
        <v>41</v>
      </c>
      <c r="P75" s="61">
        <v>0</v>
      </c>
    </row>
    <row r="76" spans="1:16" ht="51" x14ac:dyDescent="0.25">
      <c r="A76" s="15"/>
      <c r="B76" s="17">
        <v>5004474</v>
      </c>
      <c r="C76" s="17" t="s">
        <v>1482</v>
      </c>
      <c r="D76" s="17">
        <v>3000565</v>
      </c>
      <c r="E76" s="17" t="s">
        <v>1456</v>
      </c>
      <c r="F76" s="17">
        <v>536</v>
      </c>
      <c r="G76" s="17" t="s">
        <v>1494</v>
      </c>
      <c r="H76" s="17">
        <v>445</v>
      </c>
      <c r="I76" s="17" t="s">
        <v>206</v>
      </c>
      <c r="J76" s="17">
        <v>445</v>
      </c>
      <c r="K76" s="17" t="s">
        <v>346</v>
      </c>
      <c r="L76" s="59">
        <v>5.8699999999999996E-4</v>
      </c>
      <c r="M76" s="60">
        <v>5.8699999999999996E-4</v>
      </c>
      <c r="N76" s="61">
        <v>0</v>
      </c>
      <c r="O76" s="60">
        <v>0</v>
      </c>
      <c r="P76" s="61">
        <v>0</v>
      </c>
    </row>
    <row r="77" spans="1:16" ht="51" x14ac:dyDescent="0.25">
      <c r="A77" s="15"/>
      <c r="B77" s="17">
        <v>5004474</v>
      </c>
      <c r="C77" s="17" t="s">
        <v>1482</v>
      </c>
      <c r="D77" s="17">
        <v>3000565</v>
      </c>
      <c r="E77" s="17" t="s">
        <v>1456</v>
      </c>
      <c r="F77" s="17">
        <v>536</v>
      </c>
      <c r="G77" s="17" t="s">
        <v>1494</v>
      </c>
      <c r="H77" s="17">
        <v>446</v>
      </c>
      <c r="I77" s="17" t="s">
        <v>207</v>
      </c>
      <c r="J77" s="17">
        <v>446</v>
      </c>
      <c r="K77" s="17" t="s">
        <v>347</v>
      </c>
      <c r="L77" s="59">
        <v>1E-3</v>
      </c>
      <c r="M77" s="60">
        <v>1E-3</v>
      </c>
      <c r="N77" s="61">
        <v>0</v>
      </c>
      <c r="O77" s="60">
        <v>0</v>
      </c>
      <c r="P77" s="61">
        <v>0</v>
      </c>
    </row>
    <row r="78" spans="1:16" ht="51" x14ac:dyDescent="0.25">
      <c r="A78" s="15"/>
      <c r="B78" s="17">
        <v>5004474</v>
      </c>
      <c r="C78" s="17" t="s">
        <v>1482</v>
      </c>
      <c r="D78" s="17">
        <v>3000565</v>
      </c>
      <c r="E78" s="17" t="s">
        <v>1456</v>
      </c>
      <c r="F78" s="17">
        <v>536</v>
      </c>
      <c r="G78" s="17" t="s">
        <v>1494</v>
      </c>
      <c r="H78" s="17">
        <v>447</v>
      </c>
      <c r="I78" s="17" t="s">
        <v>208</v>
      </c>
      <c r="J78" s="17">
        <v>447</v>
      </c>
      <c r="K78" s="17" t="s">
        <v>348</v>
      </c>
      <c r="L78" s="59">
        <v>1.0989999999999999E-3</v>
      </c>
      <c r="M78" s="60">
        <v>1.0989999999999999E-3</v>
      </c>
      <c r="N78" s="61">
        <v>0</v>
      </c>
      <c r="O78" s="60">
        <v>0</v>
      </c>
      <c r="P78" s="61">
        <v>0</v>
      </c>
    </row>
    <row r="79" spans="1:16" ht="51" x14ac:dyDescent="0.25">
      <c r="A79" s="15"/>
      <c r="B79" s="17">
        <v>5004474</v>
      </c>
      <c r="C79" s="17" t="s">
        <v>1482</v>
      </c>
      <c r="D79" s="17">
        <v>3000565</v>
      </c>
      <c r="E79" s="17" t="s">
        <v>1456</v>
      </c>
      <c r="F79" s="17">
        <v>536</v>
      </c>
      <c r="G79" s="17" t="s">
        <v>1494</v>
      </c>
      <c r="H79" s="17">
        <v>448</v>
      </c>
      <c r="I79" s="17" t="s">
        <v>209</v>
      </c>
      <c r="J79" s="17">
        <v>448</v>
      </c>
      <c r="K79" s="17" t="s">
        <v>349</v>
      </c>
      <c r="L79" s="59">
        <v>7.6499999999999995E-4</v>
      </c>
      <c r="M79" s="60">
        <v>7.6499999999999995E-4</v>
      </c>
      <c r="N79" s="61">
        <v>0</v>
      </c>
      <c r="O79" s="60">
        <v>0</v>
      </c>
      <c r="P79" s="61">
        <v>0</v>
      </c>
    </row>
    <row r="80" spans="1:16" ht="51" x14ac:dyDescent="0.25">
      <c r="A80" s="15"/>
      <c r="B80" s="17">
        <v>5004474</v>
      </c>
      <c r="C80" s="17" t="s">
        <v>1482</v>
      </c>
      <c r="D80" s="17">
        <v>3000565</v>
      </c>
      <c r="E80" s="17" t="s">
        <v>1456</v>
      </c>
      <c r="F80" s="17">
        <v>536</v>
      </c>
      <c r="G80" s="17" t="s">
        <v>1494</v>
      </c>
      <c r="H80" s="17">
        <v>449</v>
      </c>
      <c r="I80" s="17" t="s">
        <v>210</v>
      </c>
      <c r="J80" s="17">
        <v>449</v>
      </c>
      <c r="K80" s="17" t="s">
        <v>350</v>
      </c>
      <c r="L80" s="59">
        <v>1E-3</v>
      </c>
      <c r="M80" s="60">
        <v>1E-3</v>
      </c>
      <c r="N80" s="61">
        <v>0</v>
      </c>
      <c r="O80" s="60">
        <v>28</v>
      </c>
      <c r="P80" s="61">
        <v>0</v>
      </c>
    </row>
    <row r="81" spans="1:16" ht="51" x14ac:dyDescent="0.25">
      <c r="A81" s="15"/>
      <c r="B81" s="17">
        <v>5004474</v>
      </c>
      <c r="C81" s="17" t="s">
        <v>1482</v>
      </c>
      <c r="D81" s="17">
        <v>3000565</v>
      </c>
      <c r="E81" s="17" t="s">
        <v>1456</v>
      </c>
      <c r="F81" s="17">
        <v>536</v>
      </c>
      <c r="G81" s="17" t="s">
        <v>1494</v>
      </c>
      <c r="H81" s="17">
        <v>450</v>
      </c>
      <c r="I81" s="17" t="s">
        <v>211</v>
      </c>
      <c r="J81" s="17">
        <v>450</v>
      </c>
      <c r="K81" s="17" t="s">
        <v>351</v>
      </c>
      <c r="L81" s="59">
        <v>1.1000000000000001E-3</v>
      </c>
      <c r="M81" s="60">
        <v>1.1000000000000001E-3</v>
      </c>
      <c r="N81" s="61">
        <v>0</v>
      </c>
      <c r="O81" s="60">
        <v>0</v>
      </c>
      <c r="P81" s="61">
        <v>0</v>
      </c>
    </row>
    <row r="82" spans="1:16" ht="51" x14ac:dyDescent="0.25">
      <c r="A82" s="15"/>
      <c r="B82" s="17">
        <v>5004474</v>
      </c>
      <c r="C82" s="17" t="s">
        <v>1482</v>
      </c>
      <c r="D82" s="17">
        <v>3000565</v>
      </c>
      <c r="E82" s="17" t="s">
        <v>1456</v>
      </c>
      <c r="F82" s="17">
        <v>536</v>
      </c>
      <c r="G82" s="17" t="s">
        <v>1494</v>
      </c>
      <c r="H82" s="17">
        <v>451</v>
      </c>
      <c r="I82" s="17" t="s">
        <v>212</v>
      </c>
      <c r="J82" s="17">
        <v>451</v>
      </c>
      <c r="K82" s="17" t="s">
        <v>352</v>
      </c>
      <c r="L82" s="59">
        <v>1.2210000000000001E-3</v>
      </c>
      <c r="M82" s="60">
        <v>1.2210000000000001E-3</v>
      </c>
      <c r="N82" s="61">
        <v>0</v>
      </c>
      <c r="O82" s="60">
        <v>0</v>
      </c>
      <c r="P82" s="61">
        <v>0</v>
      </c>
    </row>
    <row r="83" spans="1:16" ht="51" x14ac:dyDescent="0.25">
      <c r="A83" s="15"/>
      <c r="B83" s="17">
        <v>5004474</v>
      </c>
      <c r="C83" s="17" t="s">
        <v>1482</v>
      </c>
      <c r="D83" s="17">
        <v>3000565</v>
      </c>
      <c r="E83" s="17" t="s">
        <v>1456</v>
      </c>
      <c r="F83" s="17">
        <v>536</v>
      </c>
      <c r="G83" s="17" t="s">
        <v>1494</v>
      </c>
      <c r="H83" s="17">
        <v>452</v>
      </c>
      <c r="I83" s="17" t="s">
        <v>213</v>
      </c>
      <c r="J83" s="17">
        <v>452</v>
      </c>
      <c r="K83" s="17" t="s">
        <v>353</v>
      </c>
      <c r="L83" s="59">
        <v>1E-3</v>
      </c>
      <c r="M83" s="60">
        <v>1E-3</v>
      </c>
      <c r="N83" s="61">
        <v>0</v>
      </c>
      <c r="O83" s="60">
        <v>0</v>
      </c>
      <c r="P83" s="61">
        <v>0</v>
      </c>
    </row>
    <row r="84" spans="1:16" ht="51" x14ac:dyDescent="0.25">
      <c r="A84" s="15"/>
      <c r="B84" s="17">
        <v>5004474</v>
      </c>
      <c r="C84" s="17" t="s">
        <v>1482</v>
      </c>
      <c r="D84" s="17">
        <v>3000565</v>
      </c>
      <c r="E84" s="17" t="s">
        <v>1456</v>
      </c>
      <c r="F84" s="17">
        <v>536</v>
      </c>
      <c r="G84" s="17" t="s">
        <v>1494</v>
      </c>
      <c r="H84" s="17">
        <v>454</v>
      </c>
      <c r="I84" s="17" t="s">
        <v>215</v>
      </c>
      <c r="J84" s="17">
        <v>454</v>
      </c>
      <c r="K84" s="17" t="s">
        <v>355</v>
      </c>
      <c r="L84" s="59">
        <v>1E-3</v>
      </c>
      <c r="M84" s="60">
        <v>1E-3</v>
      </c>
      <c r="N84" s="61">
        <v>0</v>
      </c>
      <c r="O84" s="60">
        <v>0</v>
      </c>
      <c r="P84" s="61">
        <v>0</v>
      </c>
    </row>
    <row r="85" spans="1:16" ht="51" x14ac:dyDescent="0.25">
      <c r="A85" s="15"/>
      <c r="B85" s="17">
        <v>5004474</v>
      </c>
      <c r="C85" s="17" t="s">
        <v>1482</v>
      </c>
      <c r="D85" s="17">
        <v>3000565</v>
      </c>
      <c r="E85" s="17" t="s">
        <v>1456</v>
      </c>
      <c r="F85" s="17">
        <v>536</v>
      </c>
      <c r="G85" s="17" t="s">
        <v>1494</v>
      </c>
      <c r="H85" s="17">
        <v>455</v>
      </c>
      <c r="I85" s="17" t="s">
        <v>216</v>
      </c>
      <c r="J85" s="17">
        <v>455</v>
      </c>
      <c r="K85" s="17" t="s">
        <v>356</v>
      </c>
      <c r="L85" s="59">
        <v>1E-3</v>
      </c>
      <c r="M85" s="60">
        <v>1E-3</v>
      </c>
      <c r="N85" s="61">
        <v>0</v>
      </c>
      <c r="O85" s="60">
        <v>0</v>
      </c>
      <c r="P85" s="61">
        <v>0</v>
      </c>
    </row>
    <row r="86" spans="1:16" ht="51" x14ac:dyDescent="0.25">
      <c r="A86" s="15"/>
      <c r="B86" s="17">
        <v>5004474</v>
      </c>
      <c r="C86" s="17" t="s">
        <v>1482</v>
      </c>
      <c r="D86" s="17">
        <v>3000565</v>
      </c>
      <c r="E86" s="17" t="s">
        <v>1456</v>
      </c>
      <c r="F86" s="17">
        <v>536</v>
      </c>
      <c r="G86" s="17" t="s">
        <v>1494</v>
      </c>
      <c r="H86" s="17">
        <v>456</v>
      </c>
      <c r="I86" s="17" t="s">
        <v>217</v>
      </c>
      <c r="J86" s="17">
        <v>456</v>
      </c>
      <c r="K86" s="17" t="s">
        <v>357</v>
      </c>
      <c r="L86" s="59">
        <v>1.0999999999999999E-2</v>
      </c>
      <c r="M86" s="60">
        <v>0</v>
      </c>
      <c r="N86" s="61">
        <v>0</v>
      </c>
      <c r="O86" s="60">
        <v>0</v>
      </c>
      <c r="P86" s="61">
        <v>0</v>
      </c>
    </row>
    <row r="87" spans="1:16" ht="51" x14ac:dyDescent="0.25">
      <c r="A87" s="15"/>
      <c r="B87" s="17">
        <v>5004474</v>
      </c>
      <c r="C87" s="17" t="s">
        <v>1482</v>
      </c>
      <c r="D87" s="17">
        <v>3000565</v>
      </c>
      <c r="E87" s="17" t="s">
        <v>1456</v>
      </c>
      <c r="F87" s="17">
        <v>536</v>
      </c>
      <c r="G87" s="17" t="s">
        <v>1494</v>
      </c>
      <c r="H87" s="17">
        <v>457</v>
      </c>
      <c r="I87" s="17" t="s">
        <v>218</v>
      </c>
      <c r="J87" s="17">
        <v>457</v>
      </c>
      <c r="K87" s="17" t="s">
        <v>358</v>
      </c>
      <c r="L87" s="59">
        <v>1.774E-3</v>
      </c>
      <c r="M87" s="60">
        <v>1.774E-3</v>
      </c>
      <c r="N87" s="61">
        <v>0</v>
      </c>
      <c r="O87" s="60">
        <v>0</v>
      </c>
      <c r="P87" s="61">
        <v>0</v>
      </c>
    </row>
    <row r="88" spans="1:16" ht="51" x14ac:dyDescent="0.25">
      <c r="A88" s="15"/>
      <c r="B88" s="17">
        <v>5004474</v>
      </c>
      <c r="C88" s="17" t="s">
        <v>1482</v>
      </c>
      <c r="D88" s="17">
        <v>3000565</v>
      </c>
      <c r="E88" s="17" t="s">
        <v>1456</v>
      </c>
      <c r="F88" s="17">
        <v>536</v>
      </c>
      <c r="G88" s="17" t="s">
        <v>1494</v>
      </c>
      <c r="H88" s="17">
        <v>459</v>
      </c>
      <c r="I88" s="17" t="s">
        <v>220</v>
      </c>
      <c r="J88" s="17">
        <v>459</v>
      </c>
      <c r="K88" s="17" t="s">
        <v>360</v>
      </c>
      <c r="L88" s="59">
        <v>1E-3</v>
      </c>
      <c r="M88" s="60">
        <v>1E-3</v>
      </c>
      <c r="N88" s="61">
        <v>0</v>
      </c>
      <c r="O88" s="60">
        <v>0</v>
      </c>
      <c r="P88" s="61">
        <v>0</v>
      </c>
    </row>
    <row r="89" spans="1:16" ht="51" x14ac:dyDescent="0.25">
      <c r="A89" s="15"/>
      <c r="B89" s="17">
        <v>5004474</v>
      </c>
      <c r="C89" s="17" t="s">
        <v>1482</v>
      </c>
      <c r="D89" s="17">
        <v>3000565</v>
      </c>
      <c r="E89" s="17" t="s">
        <v>1456</v>
      </c>
      <c r="F89" s="17">
        <v>536</v>
      </c>
      <c r="G89" s="17" t="s">
        <v>1494</v>
      </c>
      <c r="H89" s="17">
        <v>460</v>
      </c>
      <c r="I89" s="17" t="s">
        <v>221</v>
      </c>
      <c r="J89" s="17">
        <v>460</v>
      </c>
      <c r="K89" s="17" t="s">
        <v>361</v>
      </c>
      <c r="L89" s="59">
        <v>1.32E-3</v>
      </c>
      <c r="M89" s="60">
        <v>0</v>
      </c>
      <c r="N89" s="61">
        <v>0</v>
      </c>
      <c r="O89" s="60">
        <v>0</v>
      </c>
      <c r="P89" s="61">
        <v>0</v>
      </c>
    </row>
    <row r="90" spans="1:16" ht="51" x14ac:dyDescent="0.25">
      <c r="A90" s="15"/>
      <c r="B90" s="17">
        <v>5004474</v>
      </c>
      <c r="C90" s="17" t="s">
        <v>1482</v>
      </c>
      <c r="D90" s="17">
        <v>3000565</v>
      </c>
      <c r="E90" s="17" t="s">
        <v>1456</v>
      </c>
      <c r="F90" s="17">
        <v>536</v>
      </c>
      <c r="G90" s="17" t="s">
        <v>1494</v>
      </c>
      <c r="H90" s="17">
        <v>461</v>
      </c>
      <c r="I90" s="17" t="s">
        <v>222</v>
      </c>
      <c r="J90" s="17">
        <v>461</v>
      </c>
      <c r="K90" s="17" t="s">
        <v>362</v>
      </c>
      <c r="L90" s="59">
        <v>1.0055E-2</v>
      </c>
      <c r="M90" s="60">
        <v>1.0055E-2</v>
      </c>
      <c r="N90" s="61">
        <v>0</v>
      </c>
      <c r="O90" s="60">
        <v>0</v>
      </c>
      <c r="P90" s="61">
        <v>0</v>
      </c>
    </row>
    <row r="91" spans="1:16" ht="51" x14ac:dyDescent="0.25">
      <c r="A91" s="15"/>
      <c r="B91" s="17">
        <v>5004474</v>
      </c>
      <c r="C91" s="17" t="s">
        <v>1482</v>
      </c>
      <c r="D91" s="17">
        <v>3000565</v>
      </c>
      <c r="E91" s="17" t="s">
        <v>1456</v>
      </c>
      <c r="F91" s="17">
        <v>536</v>
      </c>
      <c r="G91" s="17" t="s">
        <v>1494</v>
      </c>
      <c r="H91" s="17">
        <v>462</v>
      </c>
      <c r="I91" s="17" t="s">
        <v>223</v>
      </c>
      <c r="J91" s="17">
        <v>462</v>
      </c>
      <c r="K91" s="17" t="s">
        <v>363</v>
      </c>
      <c r="L91" s="59">
        <v>1.062E-3</v>
      </c>
      <c r="M91" s="60">
        <v>1.062E-3</v>
      </c>
      <c r="N91" s="61">
        <v>0</v>
      </c>
      <c r="O91" s="60">
        <v>0</v>
      </c>
      <c r="P91" s="61">
        <v>0</v>
      </c>
    </row>
    <row r="92" spans="1:16" ht="51.75" thickBot="1" x14ac:dyDescent="0.3">
      <c r="A92" s="21"/>
      <c r="B92" s="23">
        <v>5004474</v>
      </c>
      <c r="C92" s="23" t="s">
        <v>1482</v>
      </c>
      <c r="D92" s="23">
        <v>3000565</v>
      </c>
      <c r="E92" s="23" t="s">
        <v>1456</v>
      </c>
      <c r="F92" s="23">
        <v>536</v>
      </c>
      <c r="G92" s="23" t="s">
        <v>1494</v>
      </c>
      <c r="H92" s="23">
        <v>464</v>
      </c>
      <c r="I92" s="23" t="s">
        <v>225</v>
      </c>
      <c r="J92" s="23">
        <v>464</v>
      </c>
      <c r="K92" s="23" t="s">
        <v>365</v>
      </c>
      <c r="L92" s="62">
        <v>1E-3</v>
      </c>
      <c r="M92" s="63">
        <v>1E-3</v>
      </c>
      <c r="N92" s="64">
        <v>0</v>
      </c>
      <c r="O92" s="63">
        <v>0</v>
      </c>
      <c r="P92" s="64">
        <v>0</v>
      </c>
    </row>
  </sheetData>
  <mergeCells count="13">
    <mergeCell ref="A3:K3"/>
    <mergeCell ref="L3:N3"/>
    <mergeCell ref="O3:P3"/>
    <mergeCell ref="N4:N5"/>
    <mergeCell ref="H4:I5"/>
    <mergeCell ref="J4:K5"/>
    <mergeCell ref="A4:C5"/>
    <mergeCell ref="O4:O5"/>
    <mergeCell ref="L4:L5"/>
    <mergeCell ref="D4:E5"/>
    <mergeCell ref="P4:P5"/>
    <mergeCell ref="M4:M5"/>
    <mergeCell ref="F4:G5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/>
  <dimension ref="A1:K100"/>
  <sheetViews>
    <sheetView workbookViewId="0">
      <selection activeCell="A2" sqref="A2:K20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72</v>
      </c>
      <c r="B1" s="41" t="s">
        <v>228</v>
      </c>
      <c r="C1" s="40" t="s">
        <v>39</v>
      </c>
      <c r="D1" s="40"/>
      <c r="E1" s="40"/>
      <c r="F1" s="40"/>
      <c r="G1" s="40"/>
    </row>
    <row r="2" spans="1:11" ht="15.75" thickBot="1" x14ac:dyDescent="0.3">
      <c r="A2" s="2" t="s">
        <v>1514</v>
      </c>
      <c r="I2" s="1" t="s">
        <v>1528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131.39445799999999</v>
      </c>
      <c r="E6" s="13">
        <f ca="1">SUM(E7:OFFSET(E7,50,0))</f>
        <v>215.34762300000003</v>
      </c>
      <c r="F6" s="13">
        <f ca="1">SUM(F7:OFFSET(F7,50,0))</f>
        <v>96.584436926983187</v>
      </c>
      <c r="G6" s="14">
        <f ca="1">IFERROR(F6/E6,0)</f>
        <v>0.44850477373034747</v>
      </c>
      <c r="J6" s="6" t="s">
        <v>369</v>
      </c>
      <c r="K6" s="65" t="s">
        <v>370</v>
      </c>
    </row>
    <row r="7" spans="1:11" x14ac:dyDescent="0.25">
      <c r="A7" s="15"/>
      <c r="B7" s="44">
        <v>2</v>
      </c>
      <c r="C7" s="17" t="s">
        <v>241</v>
      </c>
      <c r="D7" s="18">
        <v>0</v>
      </c>
      <c r="E7" s="19">
        <v>0.49675000000000002</v>
      </c>
      <c r="F7" s="19">
        <v>4.1724669048562646E-2</v>
      </c>
      <c r="G7" s="20">
        <f t="shared" ref="G7:G20" si="0">IFERROR(F7/E7,0)</f>
        <v>8.3995307596502561E-2</v>
      </c>
      <c r="I7" t="s">
        <v>261</v>
      </c>
      <c r="J7" s="6">
        <v>16.24603301459797</v>
      </c>
      <c r="K7" s="65">
        <v>0.55785825905303876</v>
      </c>
    </row>
    <row r="8" spans="1:11" x14ac:dyDescent="0.25">
      <c r="A8" s="15"/>
      <c r="B8" s="44">
        <v>3</v>
      </c>
      <c r="C8" s="17" t="s">
        <v>242</v>
      </c>
      <c r="D8" s="18">
        <v>0</v>
      </c>
      <c r="E8" s="19">
        <v>1.6167000000000001E-2</v>
      </c>
      <c r="F8" s="19">
        <v>0</v>
      </c>
      <c r="G8" s="20">
        <f t="shared" si="0"/>
        <v>0</v>
      </c>
      <c r="I8" t="s">
        <v>260</v>
      </c>
      <c r="J8" s="6">
        <v>8.4253321532160044</v>
      </c>
      <c r="K8" s="65">
        <v>0.50434598322165458</v>
      </c>
    </row>
    <row r="9" spans="1:11" x14ac:dyDescent="0.25">
      <c r="A9" s="15"/>
      <c r="B9" s="44">
        <v>5</v>
      </c>
      <c r="C9" s="17" t="s">
        <v>244</v>
      </c>
      <c r="D9" s="18">
        <v>11.413265000000001</v>
      </c>
      <c r="E9" s="19">
        <v>21.326225999999998</v>
      </c>
      <c r="F9" s="19">
        <v>10.5343956109391</v>
      </c>
      <c r="G9" s="20">
        <f t="shared" si="0"/>
        <v>0.49396436157710705</v>
      </c>
      <c r="I9" t="s">
        <v>244</v>
      </c>
      <c r="J9" s="6">
        <v>10.5343956109391</v>
      </c>
      <c r="K9" s="65">
        <v>0.49396436157710705</v>
      </c>
    </row>
    <row r="10" spans="1:11" x14ac:dyDescent="0.25">
      <c r="A10" s="15"/>
      <c r="B10" s="44">
        <v>8</v>
      </c>
      <c r="C10" s="17" t="s">
        <v>247</v>
      </c>
      <c r="D10" s="18">
        <v>2.7608980000000001</v>
      </c>
      <c r="E10" s="19">
        <v>0.53</v>
      </c>
      <c r="F10" s="19">
        <v>0.1808808958157897</v>
      </c>
      <c r="G10" s="20">
        <f t="shared" si="0"/>
        <v>0.34128470908639563</v>
      </c>
      <c r="I10" t="s">
        <v>249</v>
      </c>
      <c r="J10" s="6">
        <v>29.464444542003946</v>
      </c>
      <c r="K10" s="65">
        <v>0.47204350793212174</v>
      </c>
    </row>
    <row r="11" spans="1:11" x14ac:dyDescent="0.25">
      <c r="A11" s="15"/>
      <c r="B11" s="44">
        <v>9</v>
      </c>
      <c r="C11" s="17" t="s">
        <v>248</v>
      </c>
      <c r="D11" s="18">
        <v>0</v>
      </c>
      <c r="E11" s="19">
        <v>4.1200000000000004E-3</v>
      </c>
      <c r="F11" s="19">
        <v>1.6199999954551458E-3</v>
      </c>
      <c r="G11" s="20">
        <f t="shared" si="0"/>
        <v>0.39320388239202564</v>
      </c>
      <c r="I11" t="s">
        <v>264</v>
      </c>
      <c r="J11" s="6">
        <v>15.248184940905048</v>
      </c>
      <c r="K11" s="65">
        <v>0.45329004797553951</v>
      </c>
    </row>
    <row r="12" spans="1:11" x14ac:dyDescent="0.25">
      <c r="A12" s="15"/>
      <c r="B12" s="44">
        <v>10</v>
      </c>
      <c r="C12" s="17" t="s">
        <v>249</v>
      </c>
      <c r="D12" s="18">
        <v>30.968235999999997</v>
      </c>
      <c r="E12" s="19">
        <v>62.418916999999993</v>
      </c>
      <c r="F12" s="19">
        <v>29.464444542003946</v>
      </c>
      <c r="G12" s="20">
        <f t="shared" si="0"/>
        <v>0.47204350793212174</v>
      </c>
      <c r="I12" t="s">
        <v>248</v>
      </c>
      <c r="J12" s="6">
        <v>1.6199999954551458E-3</v>
      </c>
      <c r="K12" s="65">
        <v>0.39320388239202564</v>
      </c>
    </row>
    <row r="13" spans="1:11" x14ac:dyDescent="0.25">
      <c r="A13" s="15"/>
      <c r="B13" s="44">
        <v>12</v>
      </c>
      <c r="C13" s="17" t="s">
        <v>251</v>
      </c>
      <c r="D13" s="18">
        <v>3.2998099999999995</v>
      </c>
      <c r="E13" s="19">
        <v>19.637342</v>
      </c>
      <c r="F13" s="19">
        <v>6.0520474808308791</v>
      </c>
      <c r="G13" s="20">
        <f t="shared" si="0"/>
        <v>0.3081907663894064</v>
      </c>
      <c r="I13" t="s">
        <v>254</v>
      </c>
      <c r="J13" s="6">
        <v>3.9666561396661564</v>
      </c>
      <c r="K13" s="65">
        <v>0.34986803527756605</v>
      </c>
    </row>
    <row r="14" spans="1:11" x14ac:dyDescent="0.25">
      <c r="A14" s="15"/>
      <c r="B14" s="44">
        <v>13</v>
      </c>
      <c r="C14" s="17" t="s">
        <v>252</v>
      </c>
      <c r="D14" s="18">
        <v>0</v>
      </c>
      <c r="E14" s="19">
        <v>0.54289900000000002</v>
      </c>
      <c r="F14" s="19">
        <v>7.7347089536488056E-2</v>
      </c>
      <c r="G14" s="20">
        <f t="shared" si="0"/>
        <v>0.1424704955000618</v>
      </c>
      <c r="I14" t="s">
        <v>247</v>
      </c>
      <c r="J14" s="6">
        <v>0.1808808958157897</v>
      </c>
      <c r="K14" s="65">
        <v>0.34128470908639563</v>
      </c>
    </row>
    <row r="15" spans="1:11" x14ac:dyDescent="0.25">
      <c r="A15" s="15"/>
      <c r="B15" s="44">
        <v>15</v>
      </c>
      <c r="C15" s="17" t="s">
        <v>254</v>
      </c>
      <c r="D15" s="18">
        <v>67.149766</v>
      </c>
      <c r="E15" s="19">
        <v>11.337577999999999</v>
      </c>
      <c r="F15" s="19">
        <v>3.9666561396661564</v>
      </c>
      <c r="G15" s="20">
        <f t="shared" si="0"/>
        <v>0.34986803527756605</v>
      </c>
      <c r="I15" t="s">
        <v>258</v>
      </c>
      <c r="J15" s="6">
        <v>6.3023906310118036</v>
      </c>
      <c r="K15" s="65">
        <v>0.3365749745054013</v>
      </c>
    </row>
    <row r="16" spans="1:11" x14ac:dyDescent="0.25">
      <c r="A16" s="15"/>
      <c r="B16" s="44">
        <v>16</v>
      </c>
      <c r="C16" s="17" t="s">
        <v>255</v>
      </c>
      <c r="D16" s="18">
        <v>0</v>
      </c>
      <c r="E16" s="19">
        <v>0.84602499999999992</v>
      </c>
      <c r="F16" s="19">
        <v>4.3379759415984154E-2</v>
      </c>
      <c r="G16" s="20">
        <f t="shared" si="0"/>
        <v>5.1274796153759239E-2</v>
      </c>
      <c r="I16" t="s">
        <v>251</v>
      </c>
      <c r="J16" s="6">
        <v>6.0520474808308791</v>
      </c>
      <c r="K16" s="65">
        <v>0.3081907663894064</v>
      </c>
    </row>
    <row r="17" spans="1:11" x14ac:dyDescent="0.25">
      <c r="A17" s="15"/>
      <c r="B17" s="44">
        <v>19</v>
      </c>
      <c r="C17" s="17" t="s">
        <v>258</v>
      </c>
      <c r="D17" s="18">
        <v>2.6000000000000005</v>
      </c>
      <c r="E17" s="19">
        <v>18.725072000000001</v>
      </c>
      <c r="F17" s="19">
        <v>6.3023906310118036</v>
      </c>
      <c r="G17" s="20">
        <f t="shared" si="0"/>
        <v>0.3365749745054013</v>
      </c>
      <c r="I17" t="s">
        <v>252</v>
      </c>
      <c r="J17" s="6">
        <v>7.7347089536488056E-2</v>
      </c>
      <c r="K17" s="65">
        <v>0.1424704955000618</v>
      </c>
    </row>
    <row r="18" spans="1:11" x14ac:dyDescent="0.25">
      <c r="A18" s="15"/>
      <c r="B18" s="44">
        <v>21</v>
      </c>
      <c r="C18" s="17" t="s">
        <v>260</v>
      </c>
      <c r="D18" s="18">
        <v>0.89999999999999991</v>
      </c>
      <c r="E18" s="19">
        <v>16.705461</v>
      </c>
      <c r="F18" s="19">
        <v>8.4253321532160044</v>
      </c>
      <c r="G18" s="20">
        <f t="shared" si="0"/>
        <v>0.50434598322165458</v>
      </c>
      <c r="I18" t="s">
        <v>241</v>
      </c>
      <c r="J18" s="6">
        <v>4.1724669048562646E-2</v>
      </c>
      <c r="K18" s="65">
        <v>8.3995307596502561E-2</v>
      </c>
    </row>
    <row r="19" spans="1:11" x14ac:dyDescent="0.25">
      <c r="A19" s="15"/>
      <c r="B19" s="44">
        <v>22</v>
      </c>
      <c r="C19" s="17" t="s">
        <v>261</v>
      </c>
      <c r="D19" s="18">
        <v>7.6635330000000019</v>
      </c>
      <c r="E19" s="19">
        <v>29.122152</v>
      </c>
      <c r="F19" s="19">
        <v>16.24603301459797</v>
      </c>
      <c r="G19" s="20">
        <f t="shared" si="0"/>
        <v>0.55785825905303876</v>
      </c>
      <c r="I19" t="s">
        <v>255</v>
      </c>
      <c r="J19" s="6">
        <v>4.3379759415984154E-2</v>
      </c>
      <c r="K19" s="65">
        <v>5.1274796153759239E-2</v>
      </c>
    </row>
    <row r="20" spans="1:11" ht="15.75" thickBot="1" x14ac:dyDescent="0.3">
      <c r="A20" s="21"/>
      <c r="B20" s="45">
        <v>25</v>
      </c>
      <c r="C20" s="23" t="s">
        <v>264</v>
      </c>
      <c r="D20" s="24">
        <v>4.6389499999999995</v>
      </c>
      <c r="E20" s="25">
        <v>33.638914</v>
      </c>
      <c r="F20" s="25">
        <v>15.248184940905048</v>
      </c>
      <c r="G20" s="26">
        <f t="shared" si="0"/>
        <v>0.45329004797553951</v>
      </c>
      <c r="I20" t="s">
        <v>242</v>
      </c>
      <c r="J20" s="6">
        <v>0</v>
      </c>
      <c r="K20" s="65">
        <v>0</v>
      </c>
    </row>
    <row r="21" spans="1:11" x14ac:dyDescent="0.25">
      <c r="J21" s="6"/>
      <c r="K21" s="65"/>
    </row>
    <row r="22" spans="1:11" x14ac:dyDescent="0.25">
      <c r="J22" s="6"/>
      <c r="K22" s="65"/>
    </row>
    <row r="23" spans="1:11" x14ac:dyDescent="0.25">
      <c r="J23" s="6"/>
      <c r="K23" s="65"/>
    </row>
    <row r="24" spans="1:11" x14ac:dyDescent="0.25">
      <c r="J24" s="6"/>
      <c r="K24" s="65"/>
    </row>
    <row r="25" spans="1:11" x14ac:dyDescent="0.25">
      <c r="J25" s="6"/>
      <c r="K25" s="65"/>
    </row>
    <row r="26" spans="1:11" x14ac:dyDescent="0.25">
      <c r="J26" s="6"/>
      <c r="K26" s="65"/>
    </row>
    <row r="27" spans="1:11" x14ac:dyDescent="0.25">
      <c r="J27" s="6"/>
      <c r="K27" s="65"/>
    </row>
    <row r="28" spans="1:11" x14ac:dyDescent="0.25">
      <c r="J28" s="6"/>
      <c r="K28" s="65"/>
    </row>
    <row r="29" spans="1:11" x14ac:dyDescent="0.25">
      <c r="J29" s="6"/>
      <c r="K29" s="65"/>
    </row>
    <row r="30" spans="1:11" x14ac:dyDescent="0.25">
      <c r="J30" s="6"/>
      <c r="K30" s="65"/>
    </row>
    <row r="31" spans="1:11" x14ac:dyDescent="0.25">
      <c r="J31" s="6"/>
      <c r="K31" s="65"/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/>
  <dimension ref="A1:G18"/>
  <sheetViews>
    <sheetView workbookViewId="0">
      <selection activeCell="A2" sqref="A2:G17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72</v>
      </c>
      <c r="B1" s="46" t="s">
        <v>228</v>
      </c>
      <c r="C1" s="40" t="s">
        <v>39</v>
      </c>
      <c r="D1" s="40"/>
      <c r="E1" s="40"/>
      <c r="F1" s="40"/>
      <c r="G1" s="40"/>
    </row>
    <row r="2" spans="1:7" ht="15.75" thickBot="1" x14ac:dyDescent="0.3">
      <c r="A2" s="2" t="s">
        <v>1515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131.39445799999999</v>
      </c>
      <c r="E6" s="13">
        <v>215.34762300000003</v>
      </c>
      <c r="F6" s="13">
        <v>96.584436926983187</v>
      </c>
      <c r="G6" s="14">
        <v>0.44850477373034747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105.444727</v>
      </c>
      <c r="E7" s="31">
        <f ca="1">SUM(E8:OFFSET(E6,MATCH("GOBIERNOS REGIONALES",$A$8:$A$50,0),0))</f>
        <v>114.38605399999999</v>
      </c>
      <c r="F7" s="31">
        <f ca="1">SUM(F8:OFFSET(F6,MATCH("GOBIERNOS REGIONALES",$A$8:$A$50,0),0))</f>
        <v>65.209373173174754</v>
      </c>
      <c r="G7" s="32">
        <f ca="1">IFERROR(F7/E7,0)</f>
        <v>0.57008149938605945</v>
      </c>
    </row>
    <row r="8" spans="1:7" ht="25.5" x14ac:dyDescent="0.25">
      <c r="A8" s="15"/>
      <c r="B8" s="16">
        <v>12</v>
      </c>
      <c r="C8" s="17" t="s">
        <v>108</v>
      </c>
      <c r="D8" s="18">
        <v>105.444727</v>
      </c>
      <c r="E8" s="19">
        <v>114.38605399999999</v>
      </c>
      <c r="F8" s="19">
        <v>65.209373173174754</v>
      </c>
      <c r="G8" s="20">
        <f t="shared" ref="G8:G17" si="0">IFERROR(F8/E8,0)</f>
        <v>0.57008149938605945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22.782483000000006</v>
      </c>
      <c r="E9" s="31">
        <f ca="1">SUM(E10:OFFSET(E8,(MATCH("GOBIERNOS LOCALES",$A$8:$A$50,0)-MATCH("GOBIERNOS REGIONALES",$A$8:$A$50,0)),0))</f>
        <v>29.021512000000001</v>
      </c>
      <c r="F9" s="31">
        <f ca="1">SUM(F10:OFFSET(F8,(MATCH("GOBIERNOS LOCALES",$A$8:$A$50,0)-MATCH("GOBIERNOS REGIONALES",$A$8:$A$50,0)),0))</f>
        <v>11.862809996269789</v>
      </c>
      <c r="G9" s="32">
        <f t="shared" ca="1" si="0"/>
        <v>0.40875919890975315</v>
      </c>
    </row>
    <row r="10" spans="1:7" x14ac:dyDescent="0.25">
      <c r="A10" s="15"/>
      <c r="B10" s="16">
        <v>444</v>
      </c>
      <c r="C10" s="17" t="s">
        <v>205</v>
      </c>
      <c r="D10" s="18">
        <v>0.9</v>
      </c>
      <c r="E10" s="19">
        <v>3.473433</v>
      </c>
      <c r="F10" s="19">
        <v>1.4892022121894115</v>
      </c>
      <c r="G10" s="20">
        <f t="shared" si="0"/>
        <v>0.42874073350181552</v>
      </c>
    </row>
    <row r="11" spans="1:7" x14ac:dyDescent="0.25">
      <c r="A11" s="15"/>
      <c r="B11" s="16">
        <v>448</v>
      </c>
      <c r="C11" s="17" t="s">
        <v>209</v>
      </c>
      <c r="D11" s="18">
        <v>5.9</v>
      </c>
      <c r="E11" s="19">
        <v>5.942527000000001</v>
      </c>
      <c r="F11" s="19">
        <v>2.8329436999774771</v>
      </c>
      <c r="G11" s="20">
        <f t="shared" si="0"/>
        <v>0.47672374058670269</v>
      </c>
    </row>
    <row r="12" spans="1:7" x14ac:dyDescent="0.25">
      <c r="A12" s="15"/>
      <c r="B12" s="16">
        <v>450</v>
      </c>
      <c r="C12" s="17" t="s">
        <v>211</v>
      </c>
      <c r="D12" s="18">
        <v>0.9</v>
      </c>
      <c r="E12" s="19">
        <v>1.0620170000000002</v>
      </c>
      <c r="F12" s="19">
        <v>0.23985674572031712</v>
      </c>
      <c r="G12" s="20">
        <f t="shared" si="0"/>
        <v>0.22585019422506145</v>
      </c>
    </row>
    <row r="13" spans="1:7" x14ac:dyDescent="0.25">
      <c r="A13" s="15"/>
      <c r="B13" s="16">
        <v>456</v>
      </c>
      <c r="C13" s="17" t="s">
        <v>217</v>
      </c>
      <c r="D13" s="18">
        <v>2</v>
      </c>
      <c r="E13" s="19">
        <v>2.8000000000000003</v>
      </c>
      <c r="F13" s="19">
        <v>0.13318922802864108</v>
      </c>
      <c r="G13" s="20">
        <f t="shared" si="0"/>
        <v>4.7567581438800383E-2</v>
      </c>
    </row>
    <row r="14" spans="1:7" x14ac:dyDescent="0.25">
      <c r="A14" s="15"/>
      <c r="B14" s="16">
        <v>458</v>
      </c>
      <c r="C14" s="17" t="s">
        <v>219</v>
      </c>
      <c r="D14" s="18">
        <v>0.89999999999999991</v>
      </c>
      <c r="E14" s="19">
        <v>0.89999999999999991</v>
      </c>
      <c r="F14" s="19">
        <v>0.38802573084831238</v>
      </c>
      <c r="G14" s="20">
        <f t="shared" si="0"/>
        <v>0.43113970094256937</v>
      </c>
    </row>
    <row r="15" spans="1:7" x14ac:dyDescent="0.25">
      <c r="A15" s="15"/>
      <c r="B15" s="16">
        <v>459</v>
      </c>
      <c r="C15" s="17" t="s">
        <v>220</v>
      </c>
      <c r="D15" s="18">
        <v>7.5435330000000018</v>
      </c>
      <c r="E15" s="19">
        <v>10.096228</v>
      </c>
      <c r="F15" s="19">
        <v>4.7274548753048293</v>
      </c>
      <c r="G15" s="20">
        <f t="shared" si="0"/>
        <v>0.46823971044481455</v>
      </c>
    </row>
    <row r="16" spans="1:7" x14ac:dyDescent="0.25">
      <c r="A16" s="15"/>
      <c r="B16" s="16">
        <v>462</v>
      </c>
      <c r="C16" s="17" t="s">
        <v>223</v>
      </c>
      <c r="D16" s="18">
        <v>4.6389499999999995</v>
      </c>
      <c r="E16" s="19">
        <v>4.7473069999999993</v>
      </c>
      <c r="F16" s="19">
        <v>2.0521375042008003</v>
      </c>
      <c r="G16" s="20">
        <f t="shared" si="0"/>
        <v>0.43227402487363903</v>
      </c>
    </row>
    <row r="17" spans="1:7" ht="15.75" thickBot="1" x14ac:dyDescent="0.3">
      <c r="A17" s="33" t="s">
        <v>227</v>
      </c>
      <c r="B17" s="34"/>
      <c r="C17" s="35"/>
      <c r="D17" s="36">
        <v>3.1672479999999998</v>
      </c>
      <c r="E17" s="37">
        <v>71.940056999999982</v>
      </c>
      <c r="F17" s="37">
        <v>19.512253757538645</v>
      </c>
      <c r="G17" s="38">
        <f t="shared" si="0"/>
        <v>0.27122933413214628</v>
      </c>
    </row>
    <row r="18" spans="1:7" x14ac:dyDescent="0.25">
      <c r="D18" s="6"/>
      <c r="E18" s="6"/>
      <c r="F18" s="6"/>
      <c r="G18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5"/>
  <dimension ref="A1:L16"/>
  <sheetViews>
    <sheetView workbookViewId="0">
      <selection activeCell="A14" sqref="A14:F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72</v>
      </c>
      <c r="B1" s="40" t="s">
        <v>228</v>
      </c>
      <c r="C1" s="40" t="s">
        <v>39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1516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131.39445799999999</v>
      </c>
      <c r="G6" s="13">
        <v>215.34762300000003</v>
      </c>
      <c r="H6" s="13">
        <v>96.584436926983187</v>
      </c>
      <c r="I6" s="14">
        <v>0.44850477373034747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127.170027</v>
      </c>
      <c r="G7" s="31">
        <f ca="1">SUM(G8:OFFSET(G6,MATCH("PROYECTOS",$A$8:$A$50,0),0))</f>
        <v>157.83017500000005</v>
      </c>
      <c r="H7" s="31">
        <f ca="1">SUM(H8:OFFSET(H6,MATCH("PROYECTOS",$A$8:$A$50,0),0))</f>
        <v>79.148694978062736</v>
      </c>
      <c r="I7" s="32">
        <f ca="1">IFERROR(H7/G7,0)</f>
        <v>0.50148011923615188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79.216491000000005</v>
      </c>
      <c r="G8" s="19">
        <v>78.013407000000001</v>
      </c>
      <c r="H8" s="19">
        <v>55.448731178626986</v>
      </c>
      <c r="I8" s="20">
        <f>IFERROR(H8/G8,0)</f>
        <v>0.71075900041933804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3000568</v>
      </c>
      <c r="C9" s="17" t="s">
        <v>1517</v>
      </c>
      <c r="D9" s="53">
        <v>56</v>
      </c>
      <c r="E9" s="17" t="s">
        <v>296</v>
      </c>
      <c r="F9" s="18">
        <v>47.953536</v>
      </c>
      <c r="G9" s="19">
        <v>79.816768000000039</v>
      </c>
      <c r="H9" s="19">
        <v>23.69996379943575</v>
      </c>
      <c r="I9" s="20">
        <f>IFERROR(H9/G9,0)</f>
        <v>0.29692963512924675</v>
      </c>
      <c r="J9" s="54"/>
      <c r="K9" s="19"/>
      <c r="L9" s="20" t="str">
        <f>IFERROR(K9/J9,".")</f>
        <v>.</v>
      </c>
    </row>
    <row r="10" spans="1:12" ht="15.75" thickBot="1" x14ac:dyDescent="0.3">
      <c r="A10" s="33" t="s">
        <v>302</v>
      </c>
      <c r="B10" s="35"/>
      <c r="C10" s="35"/>
      <c r="D10" s="51"/>
      <c r="E10" s="35"/>
      <c r="F10" s="36">
        <f ca="1">OFFSET(F10,-MATCH("PROYECTOS",$A$8:$A$50,0)-1,0)-(OFFSET(F10,-MATCH("PROYECTOS",$A$8:$A$50,0),0))</f>
        <v>4.2244309999999814</v>
      </c>
      <c r="G10" s="37">
        <f ca="1">OFFSET(G10,-MATCH("PROYECTOS",$A$8:$A$50,0)-1,0)-(OFFSET(G10,-MATCH("PROYECTOS",$A$8:$A$50,0),0))</f>
        <v>57.517447999999973</v>
      </c>
      <c r="H10" s="37">
        <f ca="1">OFFSET(H10,-MATCH("PROYECTOS",$A$8:$A$50,0)-1,0)-(OFFSET(H10,-MATCH("PROYECTOS",$A$8:$A$50,0),0))</f>
        <v>17.435741948920452</v>
      </c>
      <c r="I10" s="38">
        <f ca="1">IFERROR(H10/G10,0)</f>
        <v>0.30313830942082931</v>
      </c>
      <c r="J10" s="52"/>
      <c r="K10" s="37"/>
      <c r="L10" s="38"/>
    </row>
    <row r="11" spans="1:12" ht="15.75" thickBot="1" x14ac:dyDescent="0.3"/>
    <row r="12" spans="1:12" ht="15.75" thickBot="1" x14ac:dyDescent="0.3">
      <c r="A12" s="108" t="s">
        <v>372</v>
      </c>
      <c r="B12" s="109"/>
      <c r="C12" s="109"/>
      <c r="D12" s="109"/>
      <c r="E12" s="109"/>
      <c r="F12" s="110"/>
    </row>
    <row r="13" spans="1:12" ht="15.75" thickBot="1" x14ac:dyDescent="0.3">
      <c r="A13" s="2" t="s">
        <v>1529</v>
      </c>
    </row>
    <row r="14" spans="1:12" ht="45" customHeight="1" x14ac:dyDescent="0.25">
      <c r="A14" s="100" t="s">
        <v>374</v>
      </c>
      <c r="B14" s="101"/>
      <c r="C14" s="101"/>
      <c r="D14" s="101"/>
      <c r="E14" s="101"/>
      <c r="F14" s="111" t="s">
        <v>375</v>
      </c>
    </row>
    <row r="15" spans="1:12" ht="15.75" thickBot="1" x14ac:dyDescent="0.3">
      <c r="A15" s="103"/>
      <c r="B15" s="104"/>
      <c r="C15" s="104"/>
      <c r="D15" s="104"/>
      <c r="E15" s="104"/>
      <c r="F15" s="137"/>
    </row>
    <row r="16" spans="1:12" ht="26.25" customHeight="1" thickBot="1" x14ac:dyDescent="0.3">
      <c r="A16" s="66"/>
      <c r="B16" s="67">
        <v>3000568</v>
      </c>
      <c r="C16" s="150" t="s">
        <v>1517</v>
      </c>
      <c r="D16" s="150"/>
      <c r="E16" s="151"/>
      <c r="F16" s="68">
        <v>0.29692963512924675</v>
      </c>
    </row>
  </sheetData>
  <mergeCells count="16">
    <mergeCell ref="C16:E16"/>
    <mergeCell ref="A3:E3"/>
    <mergeCell ref="F3:I3"/>
    <mergeCell ref="J3:L3"/>
    <mergeCell ref="I4:I5"/>
    <mergeCell ref="A12:F12"/>
    <mergeCell ref="A14:E15"/>
    <mergeCell ref="F14:F15"/>
    <mergeCell ref="L4:L5"/>
    <mergeCell ref="H4:H5"/>
    <mergeCell ref="A4:C5"/>
    <mergeCell ref="J4:J5"/>
    <mergeCell ref="F4:F5"/>
    <mergeCell ref="K4:K5"/>
    <mergeCell ref="G4:G5"/>
    <mergeCell ref="D4:E5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6"/>
  <dimension ref="A1:N17"/>
  <sheetViews>
    <sheetView workbookViewId="0">
      <selection activeCell="A2" sqref="A2:N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72</v>
      </c>
      <c r="B1" s="40" t="s">
        <v>228</v>
      </c>
      <c r="C1" s="40" t="s">
        <v>39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1518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131.39445799999999</v>
      </c>
      <c r="I6" s="13">
        <v>215.34762300000003</v>
      </c>
      <c r="J6" s="13">
        <v>96.584436926983187</v>
      </c>
      <c r="K6" s="14">
        <v>0.44850477373034747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SUM(H8:H16)</f>
        <v>127.17002700000002</v>
      </c>
      <c r="I7" s="30">
        <f>SUM(I8:I16)</f>
        <v>157.83017500000003</v>
      </c>
      <c r="J7" s="30">
        <f>SUM(J8:J16)</f>
        <v>79.148694978062736</v>
      </c>
      <c r="K7" s="32">
        <f>IFERROR(J7/I7,0)</f>
        <v>0.50148011923615188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12.743838</v>
      </c>
      <c r="I8" s="19">
        <v>10.812914999999997</v>
      </c>
      <c r="J8" s="19">
        <v>3.001219982490511</v>
      </c>
      <c r="K8" s="20">
        <f t="shared" ref="K8:K17" si="0">IFERROR(J8/I8,0)</f>
        <v>0.27755882502456664</v>
      </c>
      <c r="L8" s="54">
        <v>3</v>
      </c>
      <c r="M8" s="19">
        <v>0</v>
      </c>
      <c r="N8" s="20">
        <f>IFERROR(M8/L8,".")</f>
        <v>0</v>
      </c>
    </row>
    <row r="9" spans="1:14" ht="25.5" x14ac:dyDescent="0.25">
      <c r="A9" s="15"/>
      <c r="B9" s="17">
        <v>5001253</v>
      </c>
      <c r="C9" s="79" t="s">
        <v>988</v>
      </c>
      <c r="D9" s="17">
        <v>3000001</v>
      </c>
      <c r="E9" s="17" t="s">
        <v>271</v>
      </c>
      <c r="F9" s="53">
        <v>177</v>
      </c>
      <c r="G9" s="17" t="s">
        <v>1000</v>
      </c>
      <c r="H9" s="18">
        <v>55.973137999999999</v>
      </c>
      <c r="I9" s="19">
        <v>52.415841999999998</v>
      </c>
      <c r="J9" s="19">
        <v>43.16222620010376</v>
      </c>
      <c r="K9" s="20">
        <f t="shared" si="0"/>
        <v>0.82345765236593471</v>
      </c>
      <c r="L9" s="54">
        <v>34</v>
      </c>
      <c r="M9" s="19">
        <v>0</v>
      </c>
      <c r="N9" s="20">
        <f t="shared" ref="N9:N16" si="1">IFERROR(M9/L9,".")</f>
        <v>0</v>
      </c>
    </row>
    <row r="10" spans="1:14" ht="25.5" x14ac:dyDescent="0.25">
      <c r="A10" s="15"/>
      <c r="B10" s="17">
        <v>5001254</v>
      </c>
      <c r="C10" s="79" t="s">
        <v>989</v>
      </c>
      <c r="D10" s="17">
        <v>3000001</v>
      </c>
      <c r="E10" s="17" t="s">
        <v>271</v>
      </c>
      <c r="F10" s="53">
        <v>177</v>
      </c>
      <c r="G10" s="17" t="s">
        <v>1000</v>
      </c>
      <c r="H10" s="18">
        <v>10.499515000000001</v>
      </c>
      <c r="I10" s="19">
        <v>14.784649999999999</v>
      </c>
      <c r="J10" s="19">
        <v>9.2852849960327148</v>
      </c>
      <c r="K10" s="20">
        <f t="shared" si="0"/>
        <v>0.62803549600651454</v>
      </c>
      <c r="L10" s="54">
        <v>10</v>
      </c>
      <c r="M10" s="19">
        <v>0</v>
      </c>
      <c r="N10" s="20">
        <f t="shared" si="1"/>
        <v>0</v>
      </c>
    </row>
    <row r="11" spans="1:14" ht="25.5" x14ac:dyDescent="0.25">
      <c r="A11" s="15"/>
      <c r="B11" s="17">
        <v>5004289</v>
      </c>
      <c r="C11" s="79" t="s">
        <v>1519</v>
      </c>
      <c r="D11" s="17">
        <v>3000568</v>
      </c>
      <c r="E11" s="17" t="s">
        <v>1517</v>
      </c>
      <c r="F11" s="53">
        <v>110</v>
      </c>
      <c r="G11" s="17" t="s">
        <v>1039</v>
      </c>
      <c r="H11" s="18">
        <v>13.738950000000001</v>
      </c>
      <c r="I11" s="19">
        <v>18.621364000000003</v>
      </c>
      <c r="J11" s="19">
        <v>8.5067283705029695</v>
      </c>
      <c r="K11" s="20">
        <f t="shared" si="0"/>
        <v>0.45682627601839304</v>
      </c>
      <c r="L11" s="54">
        <v>7201</v>
      </c>
      <c r="M11" s="19">
        <v>0</v>
      </c>
      <c r="N11" s="20">
        <f t="shared" si="1"/>
        <v>0</v>
      </c>
    </row>
    <row r="12" spans="1:14" ht="25.5" x14ac:dyDescent="0.25">
      <c r="A12" s="15"/>
      <c r="B12" s="17">
        <v>5004290</v>
      </c>
      <c r="C12" s="79" t="s">
        <v>1520</v>
      </c>
      <c r="D12" s="17">
        <v>3000568</v>
      </c>
      <c r="E12" s="17" t="s">
        <v>1517</v>
      </c>
      <c r="F12" s="53">
        <v>67</v>
      </c>
      <c r="G12" s="17" t="s">
        <v>1098</v>
      </c>
      <c r="H12" s="18">
        <v>0</v>
      </c>
      <c r="I12" s="19">
        <v>6.8524290000000008</v>
      </c>
      <c r="J12" s="19">
        <v>1.1526408257503817</v>
      </c>
      <c r="K12" s="20">
        <f t="shared" si="0"/>
        <v>0.16820908698950132</v>
      </c>
      <c r="L12" s="54">
        <v>115.80499999999999</v>
      </c>
      <c r="M12" s="19">
        <v>0</v>
      </c>
      <c r="N12" s="20">
        <f t="shared" si="1"/>
        <v>0</v>
      </c>
    </row>
    <row r="13" spans="1:14" ht="38.25" x14ac:dyDescent="0.25">
      <c r="A13" s="15"/>
      <c r="B13" s="17">
        <v>5004291</v>
      </c>
      <c r="C13" s="79" t="s">
        <v>1521</v>
      </c>
      <c r="D13" s="17">
        <v>3000568</v>
      </c>
      <c r="E13" s="17" t="s">
        <v>1517</v>
      </c>
      <c r="F13" s="53">
        <v>86</v>
      </c>
      <c r="G13" s="17" t="s">
        <v>464</v>
      </c>
      <c r="H13" s="18">
        <v>1.3726</v>
      </c>
      <c r="I13" s="19">
        <v>10.209957999999999</v>
      </c>
      <c r="J13" s="19">
        <v>2.8501276300703466</v>
      </c>
      <c r="K13" s="20">
        <f t="shared" si="0"/>
        <v>0.27915174872123344</v>
      </c>
      <c r="L13" s="54">
        <v>2227.3709999999996</v>
      </c>
      <c r="M13" s="19">
        <v>0</v>
      </c>
      <c r="N13" s="20">
        <f t="shared" si="1"/>
        <v>0</v>
      </c>
    </row>
    <row r="14" spans="1:14" ht="25.5" x14ac:dyDescent="0.25">
      <c r="A14" s="15"/>
      <c r="B14" s="17">
        <v>5004292</v>
      </c>
      <c r="C14" s="79" t="s">
        <v>1522</v>
      </c>
      <c r="D14" s="17">
        <v>3000568</v>
      </c>
      <c r="E14" s="17" t="s">
        <v>1517</v>
      </c>
      <c r="F14" s="53">
        <v>56</v>
      </c>
      <c r="G14" s="17" t="s">
        <v>296</v>
      </c>
      <c r="H14" s="18">
        <v>25.068235999999999</v>
      </c>
      <c r="I14" s="19">
        <v>34.119366999999997</v>
      </c>
      <c r="J14" s="19">
        <v>8.7288008742143575</v>
      </c>
      <c r="K14" s="20">
        <f t="shared" si="0"/>
        <v>0.25583126657110483</v>
      </c>
      <c r="L14" s="54">
        <v>1870</v>
      </c>
      <c r="M14" s="19">
        <v>0</v>
      </c>
      <c r="N14" s="20">
        <f t="shared" si="1"/>
        <v>0</v>
      </c>
    </row>
    <row r="15" spans="1:14" ht="25.5" x14ac:dyDescent="0.25">
      <c r="A15" s="15"/>
      <c r="B15" s="17">
        <v>5004293</v>
      </c>
      <c r="C15" s="79" t="s">
        <v>1523</v>
      </c>
      <c r="D15" s="17">
        <v>3000568</v>
      </c>
      <c r="E15" s="17" t="s">
        <v>1517</v>
      </c>
      <c r="F15" s="53">
        <v>194</v>
      </c>
      <c r="G15" s="17" t="s">
        <v>768</v>
      </c>
      <c r="H15" s="18">
        <v>0.57375000000000009</v>
      </c>
      <c r="I15" s="19">
        <v>1.595607</v>
      </c>
      <c r="J15" s="19">
        <v>0.33281784737482667</v>
      </c>
      <c r="K15" s="20">
        <f t="shared" si="0"/>
        <v>0.20858384763593207</v>
      </c>
      <c r="L15" s="54">
        <v>7</v>
      </c>
      <c r="M15" s="19">
        <v>0</v>
      </c>
      <c r="N15" s="20">
        <f t="shared" si="1"/>
        <v>0</v>
      </c>
    </row>
    <row r="16" spans="1:14" ht="38.25" x14ac:dyDescent="0.25">
      <c r="A16" s="15"/>
      <c r="B16" s="17">
        <v>5004294</v>
      </c>
      <c r="C16" s="79" t="s">
        <v>1524</v>
      </c>
      <c r="D16" s="17">
        <v>3000568</v>
      </c>
      <c r="E16" s="17" t="s">
        <v>1517</v>
      </c>
      <c r="F16" s="53">
        <v>86</v>
      </c>
      <c r="G16" s="17" t="s">
        <v>464</v>
      </c>
      <c r="H16" s="18">
        <v>7.2000000000000011</v>
      </c>
      <c r="I16" s="19">
        <v>8.4180430000000008</v>
      </c>
      <c r="J16" s="19">
        <v>2.1288482515228679</v>
      </c>
      <c r="K16" s="20">
        <f t="shared" si="0"/>
        <v>0.2528911115710466</v>
      </c>
      <c r="L16" s="54">
        <v>15085</v>
      </c>
      <c r="M16" s="19">
        <v>0</v>
      </c>
      <c r="N16" s="20">
        <f t="shared" si="1"/>
        <v>0</v>
      </c>
    </row>
    <row r="17" spans="1:14" ht="15.75" thickBot="1" x14ac:dyDescent="0.3">
      <c r="A17" s="33" t="s">
        <v>302</v>
      </c>
      <c r="B17" s="35"/>
      <c r="C17" s="35"/>
      <c r="D17" s="57"/>
      <c r="E17" s="35"/>
      <c r="F17" s="51"/>
      <c r="G17" s="35"/>
      <c r="H17" s="36">
        <f>H6-H7</f>
        <v>4.2244309999999672</v>
      </c>
      <c r="I17" s="36">
        <f>I6-I7</f>
        <v>57.517448000000002</v>
      </c>
      <c r="J17" s="36">
        <f>J6-J7</f>
        <v>17.435741948920452</v>
      </c>
      <c r="K17" s="38">
        <f t="shared" si="0"/>
        <v>0.30313830942082914</v>
      </c>
      <c r="L17" s="52"/>
      <c r="M17" s="37"/>
      <c r="N17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7"/>
  <dimension ref="A1:P8"/>
  <sheetViews>
    <sheetView workbookViewId="0">
      <selection activeCell="L6" sqref="L6:P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39">
        <v>72</v>
      </c>
      <c r="B1" s="40" t="s">
        <v>228</v>
      </c>
      <c r="C1" s="40" t="s">
        <v>39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1525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14"/>
      <c r="J4" s="114" t="s">
        <v>234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76.5" x14ac:dyDescent="0.25">
      <c r="A6" s="15"/>
      <c r="B6" s="17">
        <v>3000001</v>
      </c>
      <c r="C6" s="17" t="s">
        <v>271</v>
      </c>
      <c r="D6" s="17"/>
      <c r="E6" s="17" t="s">
        <v>334</v>
      </c>
      <c r="F6" s="17">
        <v>12</v>
      </c>
      <c r="G6" s="17" t="s">
        <v>108</v>
      </c>
      <c r="H6" s="17">
        <v>1</v>
      </c>
      <c r="I6" s="17" t="s">
        <v>1002</v>
      </c>
      <c r="J6" s="17">
        <v>2</v>
      </c>
      <c r="K6" s="17" t="s">
        <v>326</v>
      </c>
      <c r="L6" s="59">
        <v>0</v>
      </c>
      <c r="M6" s="60">
        <v>2</v>
      </c>
      <c r="N6" s="61">
        <v>1</v>
      </c>
      <c r="O6" s="60"/>
      <c r="P6" s="61"/>
    </row>
    <row r="7" spans="1:16" ht="76.5" x14ac:dyDescent="0.25">
      <c r="A7" s="15"/>
      <c r="B7" s="17">
        <v>3000001</v>
      </c>
      <c r="C7" s="17" t="s">
        <v>271</v>
      </c>
      <c r="D7" s="17"/>
      <c r="E7" s="17" t="s">
        <v>334</v>
      </c>
      <c r="F7" s="17">
        <v>12</v>
      </c>
      <c r="G7" s="17" t="s">
        <v>108</v>
      </c>
      <c r="H7" s="17">
        <v>1</v>
      </c>
      <c r="I7" s="17" t="s">
        <v>1002</v>
      </c>
      <c r="J7" s="17">
        <v>3</v>
      </c>
      <c r="K7" s="17" t="s">
        <v>652</v>
      </c>
      <c r="L7" s="59">
        <v>66.472652999999994</v>
      </c>
      <c r="M7" s="60">
        <v>64.472652999999994</v>
      </c>
      <c r="N7" s="61">
        <v>51.447511196136475</v>
      </c>
      <c r="O7" s="60"/>
      <c r="P7" s="61"/>
    </row>
    <row r="8" spans="1:16" ht="77.25" thickBot="1" x14ac:dyDescent="0.3">
      <c r="A8" s="21"/>
      <c r="B8" s="23">
        <v>3000001</v>
      </c>
      <c r="C8" s="23" t="s">
        <v>271</v>
      </c>
      <c r="D8" s="23"/>
      <c r="E8" s="23" t="s">
        <v>334</v>
      </c>
      <c r="F8" s="23">
        <v>12</v>
      </c>
      <c r="G8" s="23" t="s">
        <v>108</v>
      </c>
      <c r="H8" s="23">
        <v>4</v>
      </c>
      <c r="I8" s="23" t="s">
        <v>1526</v>
      </c>
      <c r="J8" s="23">
        <v>2</v>
      </c>
      <c r="K8" s="23" t="s">
        <v>326</v>
      </c>
      <c r="L8" s="62">
        <v>1.36721</v>
      </c>
      <c r="M8" s="63">
        <v>0.72783900000000001</v>
      </c>
      <c r="N8" s="64">
        <v>0</v>
      </c>
      <c r="O8" s="63"/>
      <c r="P8" s="64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8"/>
  <dimension ref="A1:R10"/>
  <sheetViews>
    <sheetView workbookViewId="0">
      <selection activeCell="N6" sqref="N6:R1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39">
        <v>72</v>
      </c>
      <c r="B1" s="40" t="s">
        <v>228</v>
      </c>
      <c r="C1" s="40" t="s">
        <v>39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.75" thickBot="1" x14ac:dyDescent="0.3">
      <c r="A2" s="2" t="s">
        <v>1527</v>
      </c>
    </row>
    <row r="3" spans="1:18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0" t="s">
        <v>2</v>
      </c>
      <c r="O3" s="101"/>
      <c r="P3" s="102"/>
      <c r="Q3" s="101" t="s">
        <v>235</v>
      </c>
      <c r="R3" s="102"/>
    </row>
    <row r="4" spans="1:18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14"/>
      <c r="L4" s="114" t="s">
        <v>234</v>
      </c>
      <c r="M4" s="129"/>
      <c r="N4" s="98" t="s">
        <v>3</v>
      </c>
      <c r="O4" s="96" t="s">
        <v>4</v>
      </c>
      <c r="P4" s="105" t="s">
        <v>5</v>
      </c>
      <c r="Q4" s="117" t="s">
        <v>236</v>
      </c>
      <c r="R4" s="105" t="s">
        <v>237</v>
      </c>
    </row>
    <row r="5" spans="1:18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30"/>
      <c r="N5" s="133"/>
      <c r="O5" s="134"/>
      <c r="P5" s="127"/>
      <c r="Q5" s="132"/>
      <c r="R5" s="127"/>
    </row>
    <row r="6" spans="1:18" ht="76.5" x14ac:dyDescent="0.25">
      <c r="A6" s="15"/>
      <c r="B6" s="17">
        <v>5000276</v>
      </c>
      <c r="C6" s="17" t="s">
        <v>625</v>
      </c>
      <c r="D6" s="17">
        <v>3000001</v>
      </c>
      <c r="E6" s="17" t="s">
        <v>271</v>
      </c>
      <c r="F6" s="17">
        <v>1</v>
      </c>
      <c r="G6" s="17" t="s">
        <v>644</v>
      </c>
      <c r="H6" s="17">
        <v>12</v>
      </c>
      <c r="I6" s="17" t="s">
        <v>108</v>
      </c>
      <c r="J6" s="17">
        <v>4</v>
      </c>
      <c r="K6" s="17" t="s">
        <v>1526</v>
      </c>
      <c r="L6" s="17">
        <v>2</v>
      </c>
      <c r="M6" s="17" t="s">
        <v>326</v>
      </c>
      <c r="N6" s="59">
        <v>1.36721</v>
      </c>
      <c r="O6" s="60">
        <v>0</v>
      </c>
      <c r="P6" s="61">
        <v>0</v>
      </c>
      <c r="Q6" s="60">
        <v>0</v>
      </c>
      <c r="R6" s="61">
        <v>0</v>
      </c>
    </row>
    <row r="7" spans="1:18" ht="76.5" x14ac:dyDescent="0.25">
      <c r="A7" s="15"/>
      <c r="B7" s="17">
        <v>5001253</v>
      </c>
      <c r="C7" s="17" t="s">
        <v>988</v>
      </c>
      <c r="D7" s="17">
        <v>3000001</v>
      </c>
      <c r="E7" s="17" t="s">
        <v>271</v>
      </c>
      <c r="F7" s="17">
        <v>177</v>
      </c>
      <c r="G7" s="17" t="s">
        <v>1000</v>
      </c>
      <c r="H7" s="17">
        <v>12</v>
      </c>
      <c r="I7" s="17" t="s">
        <v>108</v>
      </c>
      <c r="J7" s="17">
        <v>1</v>
      </c>
      <c r="K7" s="17" t="s">
        <v>1002</v>
      </c>
      <c r="L7" s="17">
        <v>3</v>
      </c>
      <c r="M7" s="17" t="s">
        <v>652</v>
      </c>
      <c r="N7" s="59">
        <v>55.973137999999999</v>
      </c>
      <c r="O7" s="60">
        <v>52.415841999999998</v>
      </c>
      <c r="P7" s="61">
        <v>43.16222620010376</v>
      </c>
      <c r="Q7" s="60">
        <v>34</v>
      </c>
      <c r="R7" s="61">
        <v>0</v>
      </c>
    </row>
    <row r="8" spans="1:18" ht="76.5" x14ac:dyDescent="0.25">
      <c r="A8" s="15"/>
      <c r="B8" s="17">
        <v>5001254</v>
      </c>
      <c r="C8" s="17" t="s">
        <v>989</v>
      </c>
      <c r="D8" s="17">
        <v>3000001</v>
      </c>
      <c r="E8" s="17" t="s">
        <v>271</v>
      </c>
      <c r="F8" s="17">
        <v>177</v>
      </c>
      <c r="G8" s="17" t="s">
        <v>1000</v>
      </c>
      <c r="H8" s="17">
        <v>12</v>
      </c>
      <c r="I8" s="17" t="s">
        <v>108</v>
      </c>
      <c r="J8" s="17">
        <v>1</v>
      </c>
      <c r="K8" s="17" t="s">
        <v>1002</v>
      </c>
      <c r="L8" s="17">
        <v>2</v>
      </c>
      <c r="M8" s="17" t="s">
        <v>326</v>
      </c>
      <c r="N8" s="59">
        <v>0</v>
      </c>
      <c r="O8" s="60">
        <v>2</v>
      </c>
      <c r="P8" s="61">
        <v>1</v>
      </c>
      <c r="Q8" s="60">
        <v>2</v>
      </c>
      <c r="R8" s="61">
        <v>0</v>
      </c>
    </row>
    <row r="9" spans="1:18" ht="76.5" x14ac:dyDescent="0.25">
      <c r="A9" s="15"/>
      <c r="B9" s="17">
        <v>5001254</v>
      </c>
      <c r="C9" s="17" t="s">
        <v>989</v>
      </c>
      <c r="D9" s="17">
        <v>3000001</v>
      </c>
      <c r="E9" s="17" t="s">
        <v>271</v>
      </c>
      <c r="F9" s="17">
        <v>177</v>
      </c>
      <c r="G9" s="17" t="s">
        <v>1000</v>
      </c>
      <c r="H9" s="17">
        <v>12</v>
      </c>
      <c r="I9" s="17" t="s">
        <v>108</v>
      </c>
      <c r="J9" s="17">
        <v>1</v>
      </c>
      <c r="K9" s="17" t="s">
        <v>1002</v>
      </c>
      <c r="L9" s="17">
        <v>3</v>
      </c>
      <c r="M9" s="17" t="s">
        <v>652</v>
      </c>
      <c r="N9" s="59">
        <v>10.499515000000001</v>
      </c>
      <c r="O9" s="60">
        <v>12.056811</v>
      </c>
      <c r="P9" s="61">
        <v>8.2852849960327148</v>
      </c>
      <c r="Q9" s="60">
        <v>10</v>
      </c>
      <c r="R9" s="61">
        <v>0</v>
      </c>
    </row>
    <row r="10" spans="1:18" ht="77.25" thickBot="1" x14ac:dyDescent="0.3">
      <c r="A10" s="21"/>
      <c r="B10" s="23">
        <v>5001254</v>
      </c>
      <c r="C10" s="23" t="s">
        <v>989</v>
      </c>
      <c r="D10" s="23">
        <v>3000001</v>
      </c>
      <c r="E10" s="23" t="s">
        <v>271</v>
      </c>
      <c r="F10" s="23">
        <v>177</v>
      </c>
      <c r="G10" s="23" t="s">
        <v>1000</v>
      </c>
      <c r="H10" s="23">
        <v>12</v>
      </c>
      <c r="I10" s="23" t="s">
        <v>108</v>
      </c>
      <c r="J10" s="23">
        <v>4</v>
      </c>
      <c r="K10" s="23" t="s">
        <v>1526</v>
      </c>
      <c r="L10" s="23">
        <v>2</v>
      </c>
      <c r="M10" s="23" t="s">
        <v>326</v>
      </c>
      <c r="N10" s="62">
        <v>0</v>
      </c>
      <c r="O10" s="63">
        <v>0.72783900000000001</v>
      </c>
      <c r="P10" s="64">
        <v>0</v>
      </c>
      <c r="Q10" s="63">
        <v>0</v>
      </c>
      <c r="R10" s="64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9"/>
  <dimension ref="A1:K100"/>
  <sheetViews>
    <sheetView workbookViewId="0">
      <selection activeCell="A2" sqref="A2:K31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73</v>
      </c>
      <c r="B1" s="41" t="s">
        <v>228</v>
      </c>
      <c r="C1" s="40" t="s">
        <v>40</v>
      </c>
      <c r="D1" s="40"/>
      <c r="E1" s="40"/>
      <c r="F1" s="40"/>
      <c r="G1" s="40"/>
    </row>
    <row r="2" spans="1:11" ht="15.75" thickBot="1" x14ac:dyDescent="0.3">
      <c r="A2" s="2" t="s">
        <v>1530</v>
      </c>
      <c r="I2" s="1" t="s">
        <v>1541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63.919644000000005</v>
      </c>
      <c r="E6" s="13">
        <f ca="1">SUM(E7:OFFSET(E7,50,0))</f>
        <v>161.24652900000004</v>
      </c>
      <c r="F6" s="13">
        <f ca="1">SUM(F7:OFFSET(F7,50,0))</f>
        <v>52.932691167690109</v>
      </c>
      <c r="G6" s="14">
        <f ca="1">IFERROR(F6/E6,0)</f>
        <v>0.3282718176692665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0.90495800000000015</v>
      </c>
      <c r="E7" s="19">
        <v>1.5065410000000001</v>
      </c>
      <c r="F7" s="19">
        <v>0.90478526917650015</v>
      </c>
      <c r="G7" s="20">
        <f t="shared" ref="G7:G31" si="0">IFERROR(F7/E7,0)</f>
        <v>0.60057128825335659</v>
      </c>
      <c r="I7" t="s">
        <v>240</v>
      </c>
      <c r="J7" s="6">
        <v>0.90478526917650015</v>
      </c>
      <c r="K7" s="65">
        <v>0.60057128825335659</v>
      </c>
    </row>
    <row r="8" spans="1:11" x14ac:dyDescent="0.25">
      <c r="A8" s="15"/>
      <c r="B8" s="44">
        <v>2</v>
      </c>
      <c r="C8" s="17" t="s">
        <v>241</v>
      </c>
      <c r="D8" s="18">
        <v>2.71048</v>
      </c>
      <c r="E8" s="19">
        <v>9.3438630000000007</v>
      </c>
      <c r="F8" s="19">
        <v>3.0754786782636074</v>
      </c>
      <c r="G8" s="20">
        <f t="shared" si="0"/>
        <v>0.32914423919353347</v>
      </c>
      <c r="I8" t="s">
        <v>242</v>
      </c>
      <c r="J8" s="6">
        <v>1.7908632116377703</v>
      </c>
      <c r="K8" s="65">
        <v>0.41071961730157713</v>
      </c>
    </row>
    <row r="9" spans="1:11" x14ac:dyDescent="0.25">
      <c r="A9" s="15"/>
      <c r="B9" s="44">
        <v>3</v>
      </c>
      <c r="C9" s="17" t="s">
        <v>242</v>
      </c>
      <c r="D9" s="18">
        <v>0.72125300000000003</v>
      </c>
      <c r="E9" s="19">
        <v>4.3603059999999996</v>
      </c>
      <c r="F9" s="19">
        <v>1.7908632116377703</v>
      </c>
      <c r="G9" s="20">
        <f t="shared" si="0"/>
        <v>0.41071961730157713</v>
      </c>
      <c r="I9" t="s">
        <v>247</v>
      </c>
      <c r="J9" s="6">
        <v>4.3552454986456723</v>
      </c>
      <c r="K9" s="65">
        <v>0.405414722738553</v>
      </c>
    </row>
    <row r="10" spans="1:11" x14ac:dyDescent="0.25">
      <c r="A10" s="15"/>
      <c r="B10" s="44">
        <v>4</v>
      </c>
      <c r="C10" s="17" t="s">
        <v>243</v>
      </c>
      <c r="D10" s="18">
        <v>3.9894890000000003</v>
      </c>
      <c r="E10" s="19">
        <v>7.6308920000000011</v>
      </c>
      <c r="F10" s="19">
        <v>1.7075860750046559</v>
      </c>
      <c r="G10" s="20">
        <f t="shared" si="0"/>
        <v>0.22377280074264655</v>
      </c>
      <c r="I10" t="s">
        <v>251</v>
      </c>
      <c r="J10" s="6">
        <v>2.3757583236692881</v>
      </c>
      <c r="K10" s="65">
        <v>0.40473725751528183</v>
      </c>
    </row>
    <row r="11" spans="1:11" x14ac:dyDescent="0.25">
      <c r="A11" s="15"/>
      <c r="B11" s="44">
        <v>5</v>
      </c>
      <c r="C11" s="17" t="s">
        <v>244</v>
      </c>
      <c r="D11" s="18">
        <v>1.374884</v>
      </c>
      <c r="E11" s="19">
        <v>5.4197139999999999</v>
      </c>
      <c r="F11" s="19">
        <v>2.0203976522789162</v>
      </c>
      <c r="G11" s="20">
        <f t="shared" si="0"/>
        <v>0.37278676555237344</v>
      </c>
      <c r="I11" t="s">
        <v>257</v>
      </c>
      <c r="J11" s="6">
        <v>0.75261000672253431</v>
      </c>
      <c r="K11" s="65">
        <v>0.38142061667207305</v>
      </c>
    </row>
    <row r="12" spans="1:11" x14ac:dyDescent="0.25">
      <c r="A12" s="15"/>
      <c r="B12" s="44">
        <v>6</v>
      </c>
      <c r="C12" s="17" t="s">
        <v>245</v>
      </c>
      <c r="D12" s="18">
        <v>0.93682599999999994</v>
      </c>
      <c r="E12" s="19">
        <v>3.6089239999999996</v>
      </c>
      <c r="F12" s="19">
        <v>1.278047370891727</v>
      </c>
      <c r="G12" s="20">
        <f t="shared" si="0"/>
        <v>0.35413529652930548</v>
      </c>
      <c r="I12" t="s">
        <v>252</v>
      </c>
      <c r="J12" s="6">
        <v>3.3477494005055632</v>
      </c>
      <c r="K12" s="65">
        <v>0.37802778266219489</v>
      </c>
    </row>
    <row r="13" spans="1:11" x14ac:dyDescent="0.25">
      <c r="A13" s="15"/>
      <c r="B13" s="44">
        <v>7</v>
      </c>
      <c r="C13" s="17" t="s">
        <v>246</v>
      </c>
      <c r="D13" s="18">
        <v>6.81182</v>
      </c>
      <c r="E13" s="19">
        <v>1.7707439999999999</v>
      </c>
      <c r="F13" s="19">
        <v>0.12007018392614555</v>
      </c>
      <c r="G13" s="20">
        <f t="shared" si="0"/>
        <v>6.7807759860344333E-2</v>
      </c>
      <c r="I13" t="s">
        <v>258</v>
      </c>
      <c r="J13" s="6">
        <v>1.5658653378195595</v>
      </c>
      <c r="K13" s="65">
        <v>0.37629442544189184</v>
      </c>
    </row>
    <row r="14" spans="1:11" x14ac:dyDescent="0.25">
      <c r="A14" s="15"/>
      <c r="B14" s="44">
        <v>8</v>
      </c>
      <c r="C14" s="17" t="s">
        <v>247</v>
      </c>
      <c r="D14" s="18">
        <v>1.023444</v>
      </c>
      <c r="E14" s="19">
        <v>10.742692000000002</v>
      </c>
      <c r="F14" s="19">
        <v>4.3552454986456723</v>
      </c>
      <c r="G14" s="20">
        <f t="shared" si="0"/>
        <v>0.405414722738553</v>
      </c>
      <c r="I14" t="s">
        <v>244</v>
      </c>
      <c r="J14" s="6">
        <v>2.0203976522789162</v>
      </c>
      <c r="K14" s="65">
        <v>0.37278676555237344</v>
      </c>
    </row>
    <row r="15" spans="1:11" x14ac:dyDescent="0.25">
      <c r="A15" s="15"/>
      <c r="B15" s="44">
        <v>9</v>
      </c>
      <c r="C15" s="17" t="s">
        <v>248</v>
      </c>
      <c r="D15" s="18">
        <v>0.58222999999999991</v>
      </c>
      <c r="E15" s="19">
        <v>7.3236710000000018</v>
      </c>
      <c r="F15" s="19">
        <v>2.543512073574675</v>
      </c>
      <c r="G15" s="20">
        <f t="shared" si="0"/>
        <v>0.34730015501442846</v>
      </c>
      <c r="I15" t="s">
        <v>261</v>
      </c>
      <c r="J15" s="6">
        <v>1.4398524839707534</v>
      </c>
      <c r="K15" s="65">
        <v>0.35546357420451402</v>
      </c>
    </row>
    <row r="16" spans="1:11" x14ac:dyDescent="0.25">
      <c r="A16" s="15"/>
      <c r="B16" s="44">
        <v>10</v>
      </c>
      <c r="C16" s="17" t="s">
        <v>249</v>
      </c>
      <c r="D16" s="18">
        <v>1.151214</v>
      </c>
      <c r="E16" s="19">
        <v>7.6541999999999994</v>
      </c>
      <c r="F16" s="19">
        <v>2.4767252670935704</v>
      </c>
      <c r="G16" s="20">
        <f t="shared" si="0"/>
        <v>0.32357728659998047</v>
      </c>
      <c r="I16" t="s">
        <v>245</v>
      </c>
      <c r="J16" s="6">
        <v>1.278047370891727</v>
      </c>
      <c r="K16" s="65">
        <v>0.35413529652930548</v>
      </c>
    </row>
    <row r="17" spans="1:11" x14ac:dyDescent="0.25">
      <c r="A17" s="15"/>
      <c r="B17" s="44">
        <v>11</v>
      </c>
      <c r="C17" s="17" t="s">
        <v>250</v>
      </c>
      <c r="D17" s="18">
        <v>1.8172009999999998</v>
      </c>
      <c r="E17" s="19">
        <v>4.7697960000000004</v>
      </c>
      <c r="F17" s="19">
        <v>1.5919391214265488</v>
      </c>
      <c r="G17" s="20">
        <f t="shared" si="0"/>
        <v>0.3337541315030137</v>
      </c>
      <c r="I17" t="s">
        <v>253</v>
      </c>
      <c r="J17" s="6">
        <v>2.9210630344314268</v>
      </c>
      <c r="K17" s="65">
        <v>0.35372575431587289</v>
      </c>
    </row>
    <row r="18" spans="1:11" x14ac:dyDescent="0.25">
      <c r="A18" s="15"/>
      <c r="B18" s="44">
        <v>12</v>
      </c>
      <c r="C18" s="17" t="s">
        <v>251</v>
      </c>
      <c r="D18" s="18">
        <v>1.617864</v>
      </c>
      <c r="E18" s="19">
        <v>5.8698780000000017</v>
      </c>
      <c r="F18" s="19">
        <v>2.3757583236692881</v>
      </c>
      <c r="G18" s="20">
        <f t="shared" si="0"/>
        <v>0.40473725751528183</v>
      </c>
      <c r="I18" t="s">
        <v>260</v>
      </c>
      <c r="J18" s="6">
        <v>2.1071050308310078</v>
      </c>
      <c r="K18" s="65">
        <v>0.3488562540220787</v>
      </c>
    </row>
    <row r="19" spans="1:11" x14ac:dyDescent="0.25">
      <c r="A19" s="15"/>
      <c r="B19" s="44">
        <v>13</v>
      </c>
      <c r="C19" s="17" t="s">
        <v>252</v>
      </c>
      <c r="D19" s="18">
        <v>3.4917020000000001</v>
      </c>
      <c r="E19" s="19">
        <v>8.8558290000000017</v>
      </c>
      <c r="F19" s="19">
        <v>3.3477494005055632</v>
      </c>
      <c r="G19" s="20">
        <f t="shared" si="0"/>
        <v>0.37802778266219489</v>
      </c>
      <c r="I19" t="s">
        <v>248</v>
      </c>
      <c r="J19" s="6">
        <v>2.543512073574675</v>
      </c>
      <c r="K19" s="65">
        <v>0.34730015501442846</v>
      </c>
    </row>
    <row r="20" spans="1:11" x14ac:dyDescent="0.25">
      <c r="A20" s="15"/>
      <c r="B20" s="44">
        <v>14</v>
      </c>
      <c r="C20" s="17" t="s">
        <v>253</v>
      </c>
      <c r="D20" s="18">
        <v>2.3615039999999992</v>
      </c>
      <c r="E20" s="19">
        <v>8.257988000000001</v>
      </c>
      <c r="F20" s="19">
        <v>2.9210630344314268</v>
      </c>
      <c r="G20" s="20">
        <f t="shared" si="0"/>
        <v>0.35372575431587289</v>
      </c>
      <c r="I20" t="s">
        <v>250</v>
      </c>
      <c r="J20" s="6">
        <v>1.5919391214265488</v>
      </c>
      <c r="K20" s="65">
        <v>0.3337541315030137</v>
      </c>
    </row>
    <row r="21" spans="1:11" x14ac:dyDescent="0.25">
      <c r="A21" s="15"/>
      <c r="B21" s="44">
        <v>15</v>
      </c>
      <c r="C21" s="17" t="s">
        <v>254</v>
      </c>
      <c r="D21" s="18">
        <v>21.318569</v>
      </c>
      <c r="E21" s="19">
        <v>37.731440000000006</v>
      </c>
      <c r="F21" s="19">
        <v>11.38652292476695</v>
      </c>
      <c r="G21" s="20">
        <f t="shared" si="0"/>
        <v>0.30177811726154496</v>
      </c>
      <c r="I21" t="s">
        <v>255</v>
      </c>
      <c r="J21" s="6">
        <v>1.6673186291955062</v>
      </c>
      <c r="K21" s="65">
        <v>0.3308703639266441</v>
      </c>
    </row>
    <row r="22" spans="1:11" x14ac:dyDescent="0.25">
      <c r="A22" s="15"/>
      <c r="B22" s="44">
        <v>16</v>
      </c>
      <c r="C22" s="17" t="s">
        <v>255</v>
      </c>
      <c r="D22" s="18">
        <v>2.171691</v>
      </c>
      <c r="E22" s="19">
        <v>5.0391900000000014</v>
      </c>
      <c r="F22" s="19">
        <v>1.6673186291955062</v>
      </c>
      <c r="G22" s="20">
        <f t="shared" si="0"/>
        <v>0.3308703639266441</v>
      </c>
      <c r="I22" t="s">
        <v>241</v>
      </c>
      <c r="J22" s="6">
        <v>3.0754786782636074</v>
      </c>
      <c r="K22" s="65">
        <v>0.32914423919353347</v>
      </c>
    </row>
    <row r="23" spans="1:11" x14ac:dyDescent="0.25">
      <c r="A23" s="15"/>
      <c r="B23" s="44">
        <v>17</v>
      </c>
      <c r="C23" s="17" t="s">
        <v>256</v>
      </c>
      <c r="D23" s="18">
        <v>2.66E-3</v>
      </c>
      <c r="E23" s="19">
        <v>2.66E-3</v>
      </c>
      <c r="F23" s="19">
        <v>0</v>
      </c>
      <c r="G23" s="20">
        <f t="shared" si="0"/>
        <v>0</v>
      </c>
      <c r="I23" t="s">
        <v>249</v>
      </c>
      <c r="J23" s="6">
        <v>2.4767252670935704</v>
      </c>
      <c r="K23" s="65">
        <v>0.32357728659998047</v>
      </c>
    </row>
    <row r="24" spans="1:11" x14ac:dyDescent="0.25">
      <c r="A24" s="15"/>
      <c r="B24" s="44">
        <v>18</v>
      </c>
      <c r="C24" s="17" t="s">
        <v>257</v>
      </c>
      <c r="D24" s="18">
        <v>0.82508399999999993</v>
      </c>
      <c r="E24" s="19">
        <v>1.9731759999999996</v>
      </c>
      <c r="F24" s="19">
        <v>0.75261000672253431</v>
      </c>
      <c r="G24" s="20">
        <f t="shared" si="0"/>
        <v>0.38142061667207305</v>
      </c>
      <c r="I24" t="s">
        <v>262</v>
      </c>
      <c r="J24" s="6">
        <v>1.0773676626376982</v>
      </c>
      <c r="K24" s="65">
        <v>0.30856712256322272</v>
      </c>
    </row>
    <row r="25" spans="1:11" x14ac:dyDescent="0.25">
      <c r="A25" s="15"/>
      <c r="B25" s="44">
        <v>19</v>
      </c>
      <c r="C25" s="17" t="s">
        <v>258</v>
      </c>
      <c r="D25" s="18">
        <v>0.80986899999999995</v>
      </c>
      <c r="E25" s="19">
        <v>4.1612770000000001</v>
      </c>
      <c r="F25" s="19">
        <v>1.5658653378195595</v>
      </c>
      <c r="G25" s="20">
        <f t="shared" si="0"/>
        <v>0.37629442544189184</v>
      </c>
      <c r="I25" t="s">
        <v>264</v>
      </c>
      <c r="J25" s="6">
        <v>0.84083204338821815</v>
      </c>
      <c r="K25" s="65">
        <v>0.30338781334863374</v>
      </c>
    </row>
    <row r="26" spans="1:11" x14ac:dyDescent="0.25">
      <c r="A26" s="15"/>
      <c r="B26" s="44">
        <v>20</v>
      </c>
      <c r="C26" s="17" t="s">
        <v>259</v>
      </c>
      <c r="D26" s="18">
        <v>4.615761</v>
      </c>
      <c r="E26" s="19">
        <v>8.3935759999999995</v>
      </c>
      <c r="F26" s="19">
        <v>1.5502785880271404</v>
      </c>
      <c r="G26" s="20">
        <f t="shared" si="0"/>
        <v>0.18469822493144047</v>
      </c>
      <c r="I26" t="s">
        <v>254</v>
      </c>
      <c r="J26" s="6">
        <v>11.38652292476695</v>
      </c>
      <c r="K26" s="65">
        <v>0.30177811726154496</v>
      </c>
    </row>
    <row r="27" spans="1:11" x14ac:dyDescent="0.25">
      <c r="A27" s="15"/>
      <c r="B27" s="44">
        <v>21</v>
      </c>
      <c r="C27" s="17" t="s">
        <v>260</v>
      </c>
      <c r="D27" s="18">
        <v>0.90301599999999993</v>
      </c>
      <c r="E27" s="19">
        <v>6.0400379999999991</v>
      </c>
      <c r="F27" s="19">
        <v>2.1071050308310078</v>
      </c>
      <c r="G27" s="20">
        <f t="shared" si="0"/>
        <v>0.3488562540220787</v>
      </c>
      <c r="I27" t="s">
        <v>243</v>
      </c>
      <c r="J27" s="6">
        <v>1.7075860750046559</v>
      </c>
      <c r="K27" s="65">
        <v>0.22377280074264655</v>
      </c>
    </row>
    <row r="28" spans="1:11" x14ac:dyDescent="0.25">
      <c r="A28" s="15"/>
      <c r="B28" s="44">
        <v>22</v>
      </c>
      <c r="C28" s="17" t="s">
        <v>261</v>
      </c>
      <c r="D28" s="18">
        <v>1.081032</v>
      </c>
      <c r="E28" s="19">
        <v>4.0506330000000004</v>
      </c>
      <c r="F28" s="19">
        <v>1.4398524839707534</v>
      </c>
      <c r="G28" s="20">
        <f t="shared" si="0"/>
        <v>0.35546357420451402</v>
      </c>
      <c r="I28" t="s">
        <v>259</v>
      </c>
      <c r="J28" s="6">
        <v>1.5502785880271404</v>
      </c>
      <c r="K28" s="65">
        <v>0.18469822493144047</v>
      </c>
    </row>
    <row r="29" spans="1:11" x14ac:dyDescent="0.25">
      <c r="A29" s="15"/>
      <c r="B29" s="44">
        <v>23</v>
      </c>
      <c r="C29" s="17" t="s">
        <v>262</v>
      </c>
      <c r="D29" s="18">
        <v>1.5480480000000001</v>
      </c>
      <c r="E29" s="19">
        <v>3.4915179999999997</v>
      </c>
      <c r="F29" s="19">
        <v>1.0773676626376982</v>
      </c>
      <c r="G29" s="20">
        <f t="shared" si="0"/>
        <v>0.30856712256322272</v>
      </c>
      <c r="I29" t="s">
        <v>263</v>
      </c>
      <c r="J29" s="6">
        <v>3.571729980467353E-2</v>
      </c>
      <c r="K29" s="65">
        <v>7.4956506000276021E-2</v>
      </c>
    </row>
    <row r="30" spans="1:11" x14ac:dyDescent="0.25">
      <c r="A30" s="15"/>
      <c r="B30" s="44">
        <v>24</v>
      </c>
      <c r="C30" s="17" t="s">
        <v>263</v>
      </c>
      <c r="D30" s="18">
        <v>0.42339100000000002</v>
      </c>
      <c r="E30" s="19">
        <v>0.47650700000000001</v>
      </c>
      <c r="F30" s="19">
        <v>3.571729980467353E-2</v>
      </c>
      <c r="G30" s="20">
        <f t="shared" si="0"/>
        <v>7.4956506000276021E-2</v>
      </c>
      <c r="I30" t="s">
        <v>246</v>
      </c>
      <c r="J30" s="6">
        <v>0.12007018392614555</v>
      </c>
      <c r="K30" s="65">
        <v>6.7807759860344333E-2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0.72565400000000002</v>
      </c>
      <c r="E31" s="25">
        <v>2.7714760000000003</v>
      </c>
      <c r="F31" s="25">
        <v>0.84083204338821815</v>
      </c>
      <c r="G31" s="26">
        <f t="shared" si="0"/>
        <v>0.30338781334863374</v>
      </c>
      <c r="I31" t="s">
        <v>256</v>
      </c>
      <c r="J31" s="6">
        <v>0</v>
      </c>
      <c r="K31" s="65">
        <v>0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N118"/>
  <sheetViews>
    <sheetView workbookViewId="0">
      <selection activeCell="J6" sqref="J6:N1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2" width="13.5703125" customWidth="1"/>
    <col min="13" max="14" width="14" customWidth="1"/>
  </cols>
  <sheetData>
    <row r="1" spans="1:14" ht="15.75" x14ac:dyDescent="0.25">
      <c r="A1" s="39">
        <v>2</v>
      </c>
      <c r="B1" s="40" t="s">
        <v>228</v>
      </c>
      <c r="C1" s="40" t="s">
        <v>9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427</v>
      </c>
    </row>
    <row r="3" spans="1:14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0" t="s">
        <v>2</v>
      </c>
      <c r="K3" s="101"/>
      <c r="L3" s="102"/>
      <c r="M3" s="101" t="s">
        <v>235</v>
      </c>
      <c r="N3" s="102"/>
    </row>
    <row r="4" spans="1:14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29"/>
      <c r="J4" s="98" t="s">
        <v>3</v>
      </c>
      <c r="K4" s="96" t="s">
        <v>4</v>
      </c>
      <c r="L4" s="105" t="s">
        <v>5</v>
      </c>
      <c r="M4" s="117" t="s">
        <v>236</v>
      </c>
      <c r="N4" s="105" t="s">
        <v>237</v>
      </c>
    </row>
    <row r="5" spans="1:14" ht="15.75" thickBot="1" x14ac:dyDescent="0.3">
      <c r="A5" s="131"/>
      <c r="B5" s="128"/>
      <c r="C5" s="128"/>
      <c r="D5" s="128"/>
      <c r="E5" s="128"/>
      <c r="F5" s="128"/>
      <c r="G5" s="128"/>
      <c r="H5" s="128"/>
      <c r="I5" s="130"/>
      <c r="J5" s="133"/>
      <c r="K5" s="134"/>
      <c r="L5" s="127"/>
      <c r="M5" s="132"/>
      <c r="N5" s="127"/>
    </row>
    <row r="6" spans="1:14" ht="89.25" x14ac:dyDescent="0.25">
      <c r="A6" s="15"/>
      <c r="B6" s="17">
        <v>3033172</v>
      </c>
      <c r="C6" s="17" t="s">
        <v>381</v>
      </c>
      <c r="D6" s="17">
        <v>58</v>
      </c>
      <c r="E6" s="17" t="s">
        <v>400</v>
      </c>
      <c r="F6" s="17">
        <v>11</v>
      </c>
      <c r="G6" s="17" t="s">
        <v>106</v>
      </c>
      <c r="H6" s="17">
        <v>124</v>
      </c>
      <c r="I6" s="17" t="s">
        <v>337</v>
      </c>
      <c r="J6" s="59">
        <v>7.4841100000000012</v>
      </c>
      <c r="K6" s="60">
        <v>7.4841099999999994</v>
      </c>
      <c r="L6" s="61">
        <v>0.65533913858234882</v>
      </c>
      <c r="M6" s="60"/>
      <c r="N6" s="61"/>
    </row>
    <row r="7" spans="1:14" ht="51" x14ac:dyDescent="0.25">
      <c r="A7" s="15"/>
      <c r="B7" s="17">
        <v>3033172</v>
      </c>
      <c r="C7" s="17" t="s">
        <v>381</v>
      </c>
      <c r="D7" s="17">
        <v>58</v>
      </c>
      <c r="E7" s="17" t="s">
        <v>400</v>
      </c>
      <c r="F7" s="17">
        <v>135</v>
      </c>
      <c r="G7" s="17" t="s">
        <v>139</v>
      </c>
      <c r="H7" s="17">
        <v>135</v>
      </c>
      <c r="I7" s="17" t="s">
        <v>339</v>
      </c>
      <c r="J7" s="59">
        <v>43.731338999999984</v>
      </c>
      <c r="K7" s="60">
        <v>43.731339000000006</v>
      </c>
      <c r="L7" s="61">
        <v>43.310719460248947</v>
      </c>
      <c r="M7" s="60"/>
      <c r="N7" s="61"/>
    </row>
    <row r="8" spans="1:14" ht="63.75" x14ac:dyDescent="0.25">
      <c r="A8" s="15"/>
      <c r="B8" s="17">
        <v>3033172</v>
      </c>
      <c r="C8" s="17" t="s">
        <v>381</v>
      </c>
      <c r="D8" s="17">
        <v>58</v>
      </c>
      <c r="E8" s="17" t="s">
        <v>400</v>
      </c>
      <c r="F8" s="17">
        <v>137</v>
      </c>
      <c r="G8" s="17" t="s">
        <v>141</v>
      </c>
      <c r="H8" s="17">
        <v>137</v>
      </c>
      <c r="I8" s="17" t="s">
        <v>340</v>
      </c>
      <c r="J8" s="59">
        <v>15.853181000000006</v>
      </c>
      <c r="K8" s="60">
        <v>23.787197000000013</v>
      </c>
      <c r="L8" s="61">
        <v>10.097474351924511</v>
      </c>
      <c r="M8" s="60"/>
      <c r="N8" s="61"/>
    </row>
    <row r="9" spans="1:14" ht="51" x14ac:dyDescent="0.25">
      <c r="A9" s="15"/>
      <c r="B9" s="17">
        <v>3033172</v>
      </c>
      <c r="C9" s="17" t="s">
        <v>381</v>
      </c>
      <c r="D9" s="17">
        <v>58</v>
      </c>
      <c r="E9" s="17" t="s">
        <v>400</v>
      </c>
      <c r="F9" s="17">
        <v>440</v>
      </c>
      <c r="G9" s="17" t="s">
        <v>201</v>
      </c>
      <c r="H9" s="17">
        <v>440</v>
      </c>
      <c r="I9" s="17" t="s">
        <v>341</v>
      </c>
      <c r="J9" s="59">
        <v>3.7898489999999989</v>
      </c>
      <c r="K9" s="60">
        <v>7.8730639999999878</v>
      </c>
      <c r="L9" s="61">
        <v>2.9723636995258857</v>
      </c>
      <c r="M9" s="60"/>
      <c r="N9" s="61"/>
    </row>
    <row r="10" spans="1:14" ht="51" x14ac:dyDescent="0.25">
      <c r="A10" s="15"/>
      <c r="B10" s="17">
        <v>3033172</v>
      </c>
      <c r="C10" s="17" t="s">
        <v>381</v>
      </c>
      <c r="D10" s="17">
        <v>58</v>
      </c>
      <c r="E10" s="17" t="s">
        <v>400</v>
      </c>
      <c r="F10" s="17">
        <v>441</v>
      </c>
      <c r="G10" s="17" t="s">
        <v>202</v>
      </c>
      <c r="H10" s="17">
        <v>441</v>
      </c>
      <c r="I10" s="17" t="s">
        <v>342</v>
      </c>
      <c r="J10" s="59">
        <v>3.1035069999999987</v>
      </c>
      <c r="K10" s="60">
        <v>11.534643999999997</v>
      </c>
      <c r="L10" s="61">
        <v>4.5468527353805257</v>
      </c>
      <c r="M10" s="60"/>
      <c r="N10" s="61"/>
    </row>
    <row r="11" spans="1:14" ht="51" x14ac:dyDescent="0.25">
      <c r="A11" s="15"/>
      <c r="B11" s="17">
        <v>3033172</v>
      </c>
      <c r="C11" s="17" t="s">
        <v>381</v>
      </c>
      <c r="D11" s="17">
        <v>58</v>
      </c>
      <c r="E11" s="17" t="s">
        <v>400</v>
      </c>
      <c r="F11" s="17">
        <v>442</v>
      </c>
      <c r="G11" s="17" t="s">
        <v>203</v>
      </c>
      <c r="H11" s="17">
        <v>442</v>
      </c>
      <c r="I11" s="17" t="s">
        <v>343</v>
      </c>
      <c r="J11" s="59">
        <v>4.0250589999999988</v>
      </c>
      <c r="K11" s="60">
        <v>8.440864000000003</v>
      </c>
      <c r="L11" s="61">
        <v>4.6225419742859231</v>
      </c>
      <c r="M11" s="60"/>
      <c r="N11" s="61"/>
    </row>
    <row r="12" spans="1:14" ht="51" x14ac:dyDescent="0.25">
      <c r="A12" s="15"/>
      <c r="B12" s="17">
        <v>3033172</v>
      </c>
      <c r="C12" s="17" t="s">
        <v>381</v>
      </c>
      <c r="D12" s="17">
        <v>58</v>
      </c>
      <c r="E12" s="17" t="s">
        <v>400</v>
      </c>
      <c r="F12" s="17">
        <v>443</v>
      </c>
      <c r="G12" s="17" t="s">
        <v>204</v>
      </c>
      <c r="H12" s="17">
        <v>443</v>
      </c>
      <c r="I12" s="17" t="s">
        <v>344</v>
      </c>
      <c r="J12" s="59">
        <v>5.4750009999999971</v>
      </c>
      <c r="K12" s="60">
        <v>7.8959680000000017</v>
      </c>
      <c r="L12" s="61">
        <v>3.8081274983560434</v>
      </c>
      <c r="M12" s="60"/>
      <c r="N12" s="61"/>
    </row>
    <row r="13" spans="1:14" ht="51" x14ac:dyDescent="0.25">
      <c r="A13" s="15"/>
      <c r="B13" s="17">
        <v>3033172</v>
      </c>
      <c r="C13" s="17" t="s">
        <v>381</v>
      </c>
      <c r="D13" s="17">
        <v>58</v>
      </c>
      <c r="E13" s="17" t="s">
        <v>400</v>
      </c>
      <c r="F13" s="17">
        <v>444</v>
      </c>
      <c r="G13" s="17" t="s">
        <v>205</v>
      </c>
      <c r="H13" s="17">
        <v>444</v>
      </c>
      <c r="I13" s="17" t="s">
        <v>345</v>
      </c>
      <c r="J13" s="59">
        <v>4.8858239999999986</v>
      </c>
      <c r="K13" s="60">
        <v>9.8276679999999974</v>
      </c>
      <c r="L13" s="61">
        <v>4.0558342029107735</v>
      </c>
      <c r="M13" s="60"/>
      <c r="N13" s="61"/>
    </row>
    <row r="14" spans="1:14" ht="51" x14ac:dyDescent="0.25">
      <c r="A14" s="15"/>
      <c r="B14" s="17">
        <v>3033172</v>
      </c>
      <c r="C14" s="17" t="s">
        <v>381</v>
      </c>
      <c r="D14" s="17">
        <v>58</v>
      </c>
      <c r="E14" s="17" t="s">
        <v>400</v>
      </c>
      <c r="F14" s="17">
        <v>445</v>
      </c>
      <c r="G14" s="17" t="s">
        <v>206</v>
      </c>
      <c r="H14" s="17">
        <v>445</v>
      </c>
      <c r="I14" s="17" t="s">
        <v>346</v>
      </c>
      <c r="J14" s="59">
        <v>4.900652</v>
      </c>
      <c r="K14" s="60">
        <v>13.357397000000002</v>
      </c>
      <c r="L14" s="61">
        <v>4.6375883660475665</v>
      </c>
      <c r="M14" s="60"/>
      <c r="N14" s="61"/>
    </row>
    <row r="15" spans="1:14" ht="51" x14ac:dyDescent="0.25">
      <c r="A15" s="15"/>
      <c r="B15" s="17">
        <v>3033172</v>
      </c>
      <c r="C15" s="17" t="s">
        <v>381</v>
      </c>
      <c r="D15" s="17">
        <v>58</v>
      </c>
      <c r="E15" s="17" t="s">
        <v>400</v>
      </c>
      <c r="F15" s="17">
        <v>446</v>
      </c>
      <c r="G15" s="17" t="s">
        <v>207</v>
      </c>
      <c r="H15" s="17">
        <v>446</v>
      </c>
      <c r="I15" s="17" t="s">
        <v>347</v>
      </c>
      <c r="J15" s="59">
        <v>5.5362100000000005</v>
      </c>
      <c r="K15" s="60">
        <v>6.6314010000000012</v>
      </c>
      <c r="L15" s="61">
        <v>3.939965533267241</v>
      </c>
      <c r="M15" s="60"/>
      <c r="N15" s="61"/>
    </row>
    <row r="16" spans="1:14" ht="51" x14ac:dyDescent="0.25">
      <c r="A16" s="15"/>
      <c r="B16" s="17">
        <v>3033172</v>
      </c>
      <c r="C16" s="17" t="s">
        <v>381</v>
      </c>
      <c r="D16" s="17">
        <v>58</v>
      </c>
      <c r="E16" s="17" t="s">
        <v>400</v>
      </c>
      <c r="F16" s="17">
        <v>447</v>
      </c>
      <c r="G16" s="17" t="s">
        <v>208</v>
      </c>
      <c r="H16" s="17">
        <v>447</v>
      </c>
      <c r="I16" s="17" t="s">
        <v>348</v>
      </c>
      <c r="J16" s="59">
        <v>4.9174630000000015</v>
      </c>
      <c r="K16" s="60">
        <v>11.777583999999994</v>
      </c>
      <c r="L16" s="61">
        <v>4.0917272633450921</v>
      </c>
      <c r="M16" s="60"/>
      <c r="N16" s="61"/>
    </row>
    <row r="17" spans="1:14" ht="51" x14ac:dyDescent="0.25">
      <c r="A17" s="15"/>
      <c r="B17" s="17">
        <v>3033172</v>
      </c>
      <c r="C17" s="17" t="s">
        <v>381</v>
      </c>
      <c r="D17" s="17">
        <v>58</v>
      </c>
      <c r="E17" s="17" t="s">
        <v>400</v>
      </c>
      <c r="F17" s="17">
        <v>448</v>
      </c>
      <c r="G17" s="17" t="s">
        <v>209</v>
      </c>
      <c r="H17" s="17">
        <v>448</v>
      </c>
      <c r="I17" s="17" t="s">
        <v>349</v>
      </c>
      <c r="J17" s="59">
        <v>9.1741029999999988</v>
      </c>
      <c r="K17" s="60">
        <v>13.147451000000009</v>
      </c>
      <c r="L17" s="61">
        <v>5.7840740800966159</v>
      </c>
      <c r="M17" s="60"/>
      <c r="N17" s="61"/>
    </row>
    <row r="18" spans="1:14" ht="51" x14ac:dyDescent="0.25">
      <c r="A18" s="15"/>
      <c r="B18" s="17">
        <v>3033172</v>
      </c>
      <c r="C18" s="17" t="s">
        <v>381</v>
      </c>
      <c r="D18" s="17">
        <v>58</v>
      </c>
      <c r="E18" s="17" t="s">
        <v>400</v>
      </c>
      <c r="F18" s="17">
        <v>449</v>
      </c>
      <c r="G18" s="17" t="s">
        <v>210</v>
      </c>
      <c r="H18" s="17">
        <v>449</v>
      </c>
      <c r="I18" s="17" t="s">
        <v>350</v>
      </c>
      <c r="J18" s="59">
        <v>3.5257739999999993</v>
      </c>
      <c r="K18" s="60">
        <v>5.692142999999998</v>
      </c>
      <c r="L18" s="61">
        <v>2.8119592674775049</v>
      </c>
      <c r="M18" s="60"/>
      <c r="N18" s="61"/>
    </row>
    <row r="19" spans="1:14" ht="51" x14ac:dyDescent="0.25">
      <c r="A19" s="15"/>
      <c r="B19" s="17">
        <v>3033172</v>
      </c>
      <c r="C19" s="17" t="s">
        <v>381</v>
      </c>
      <c r="D19" s="17">
        <v>58</v>
      </c>
      <c r="E19" s="17" t="s">
        <v>400</v>
      </c>
      <c r="F19" s="17">
        <v>450</v>
      </c>
      <c r="G19" s="17" t="s">
        <v>211</v>
      </c>
      <c r="H19" s="17">
        <v>450</v>
      </c>
      <c r="I19" s="17" t="s">
        <v>351</v>
      </c>
      <c r="J19" s="59">
        <v>3.2912249999999998</v>
      </c>
      <c r="K19" s="60">
        <v>6.0347480000000004</v>
      </c>
      <c r="L19" s="61">
        <v>2.3648016871302389</v>
      </c>
      <c r="M19" s="60"/>
      <c r="N19" s="61"/>
    </row>
    <row r="20" spans="1:14" ht="51" x14ac:dyDescent="0.25">
      <c r="A20" s="15"/>
      <c r="B20" s="17">
        <v>3033172</v>
      </c>
      <c r="C20" s="17" t="s">
        <v>381</v>
      </c>
      <c r="D20" s="17">
        <v>58</v>
      </c>
      <c r="E20" s="17" t="s">
        <v>400</v>
      </c>
      <c r="F20" s="17">
        <v>451</v>
      </c>
      <c r="G20" s="17" t="s">
        <v>212</v>
      </c>
      <c r="H20" s="17">
        <v>451</v>
      </c>
      <c r="I20" s="17" t="s">
        <v>352</v>
      </c>
      <c r="J20" s="59">
        <v>5.5823809999999963</v>
      </c>
      <c r="K20" s="60">
        <v>9.9296650000000035</v>
      </c>
      <c r="L20" s="61">
        <v>3.6597539191931219</v>
      </c>
      <c r="M20" s="60"/>
      <c r="N20" s="61"/>
    </row>
    <row r="21" spans="1:14" ht="51" x14ac:dyDescent="0.25">
      <c r="A21" s="15"/>
      <c r="B21" s="17">
        <v>3033172</v>
      </c>
      <c r="C21" s="17" t="s">
        <v>381</v>
      </c>
      <c r="D21" s="17">
        <v>58</v>
      </c>
      <c r="E21" s="17" t="s">
        <v>400</v>
      </c>
      <c r="F21" s="17">
        <v>452</v>
      </c>
      <c r="G21" s="17" t="s">
        <v>213</v>
      </c>
      <c r="H21" s="17">
        <v>452</v>
      </c>
      <c r="I21" s="17" t="s">
        <v>353</v>
      </c>
      <c r="J21" s="59">
        <v>1.8983510000000006</v>
      </c>
      <c r="K21" s="60">
        <v>4.0763579999999999</v>
      </c>
      <c r="L21" s="61">
        <v>1.4787771586370582</v>
      </c>
      <c r="M21" s="60"/>
      <c r="N21" s="61"/>
    </row>
    <row r="22" spans="1:14" ht="51" x14ac:dyDescent="0.25">
      <c r="A22" s="15"/>
      <c r="B22" s="17">
        <v>3033172</v>
      </c>
      <c r="C22" s="17" t="s">
        <v>381</v>
      </c>
      <c r="D22" s="17">
        <v>58</v>
      </c>
      <c r="E22" s="17" t="s">
        <v>400</v>
      </c>
      <c r="F22" s="17">
        <v>453</v>
      </c>
      <c r="G22" s="17" t="s">
        <v>214</v>
      </c>
      <c r="H22" s="17">
        <v>453</v>
      </c>
      <c r="I22" s="17" t="s">
        <v>354</v>
      </c>
      <c r="J22" s="59">
        <v>2.9234969999999985</v>
      </c>
      <c r="K22" s="60">
        <v>7.5726329999999971</v>
      </c>
      <c r="L22" s="61">
        <v>3.0514469116315013</v>
      </c>
      <c r="M22" s="60"/>
      <c r="N22" s="61"/>
    </row>
    <row r="23" spans="1:14" ht="51" x14ac:dyDescent="0.25">
      <c r="A23" s="15"/>
      <c r="B23" s="17">
        <v>3033172</v>
      </c>
      <c r="C23" s="17" t="s">
        <v>381</v>
      </c>
      <c r="D23" s="17">
        <v>58</v>
      </c>
      <c r="E23" s="17" t="s">
        <v>400</v>
      </c>
      <c r="F23" s="17">
        <v>454</v>
      </c>
      <c r="G23" s="17" t="s">
        <v>215</v>
      </c>
      <c r="H23" s="17">
        <v>454</v>
      </c>
      <c r="I23" s="17" t="s">
        <v>355</v>
      </c>
      <c r="J23" s="59">
        <v>0.43087599999999998</v>
      </c>
      <c r="K23" s="60">
        <v>1.1634180000000001</v>
      </c>
      <c r="L23" s="61">
        <v>0.68530428875237703</v>
      </c>
      <c r="M23" s="60"/>
      <c r="N23" s="61"/>
    </row>
    <row r="24" spans="1:14" ht="51" x14ac:dyDescent="0.25">
      <c r="A24" s="15"/>
      <c r="B24" s="17">
        <v>3033172</v>
      </c>
      <c r="C24" s="17" t="s">
        <v>381</v>
      </c>
      <c r="D24" s="17">
        <v>58</v>
      </c>
      <c r="E24" s="17" t="s">
        <v>400</v>
      </c>
      <c r="F24" s="17">
        <v>455</v>
      </c>
      <c r="G24" s="17" t="s">
        <v>216</v>
      </c>
      <c r="H24" s="17">
        <v>455</v>
      </c>
      <c r="I24" s="17" t="s">
        <v>356</v>
      </c>
      <c r="J24" s="59">
        <v>4.6658779999999993</v>
      </c>
      <c r="K24" s="60">
        <v>5.5306009999999999</v>
      </c>
      <c r="L24" s="61">
        <v>3.0698991462122649</v>
      </c>
      <c r="M24" s="60"/>
      <c r="N24" s="61"/>
    </row>
    <row r="25" spans="1:14" ht="51" x14ac:dyDescent="0.25">
      <c r="A25" s="15"/>
      <c r="B25" s="17">
        <v>3033172</v>
      </c>
      <c r="C25" s="17" t="s">
        <v>381</v>
      </c>
      <c r="D25" s="17">
        <v>58</v>
      </c>
      <c r="E25" s="17" t="s">
        <v>400</v>
      </c>
      <c r="F25" s="17">
        <v>456</v>
      </c>
      <c r="G25" s="17" t="s">
        <v>217</v>
      </c>
      <c r="H25" s="17">
        <v>456</v>
      </c>
      <c r="I25" s="17" t="s">
        <v>357</v>
      </c>
      <c r="J25" s="59">
        <v>5.4152560000000012</v>
      </c>
      <c r="K25" s="60">
        <v>6.7433810000000003</v>
      </c>
      <c r="L25" s="61">
        <v>2.9189994701009709</v>
      </c>
      <c r="M25" s="60"/>
      <c r="N25" s="61"/>
    </row>
    <row r="26" spans="1:14" ht="51" x14ac:dyDescent="0.25">
      <c r="A26" s="15"/>
      <c r="B26" s="17">
        <v>3033172</v>
      </c>
      <c r="C26" s="17" t="s">
        <v>381</v>
      </c>
      <c r="D26" s="17">
        <v>58</v>
      </c>
      <c r="E26" s="17" t="s">
        <v>400</v>
      </c>
      <c r="F26" s="17">
        <v>457</v>
      </c>
      <c r="G26" s="17" t="s">
        <v>218</v>
      </c>
      <c r="H26" s="17">
        <v>457</v>
      </c>
      <c r="I26" s="17" t="s">
        <v>358</v>
      </c>
      <c r="J26" s="59">
        <v>8.8984109999999959</v>
      </c>
      <c r="K26" s="60">
        <v>13.096036</v>
      </c>
      <c r="L26" s="61">
        <v>7.4963817067618947</v>
      </c>
      <c r="M26" s="60"/>
      <c r="N26" s="61"/>
    </row>
    <row r="27" spans="1:14" ht="51" x14ac:dyDescent="0.25">
      <c r="A27" s="15"/>
      <c r="B27" s="17">
        <v>3033172</v>
      </c>
      <c r="C27" s="17" t="s">
        <v>381</v>
      </c>
      <c r="D27" s="17">
        <v>58</v>
      </c>
      <c r="E27" s="17" t="s">
        <v>400</v>
      </c>
      <c r="F27" s="17">
        <v>458</v>
      </c>
      <c r="G27" s="17" t="s">
        <v>219</v>
      </c>
      <c r="H27" s="17">
        <v>458</v>
      </c>
      <c r="I27" s="17" t="s">
        <v>359</v>
      </c>
      <c r="J27" s="59">
        <v>5.0612650000000006</v>
      </c>
      <c r="K27" s="60">
        <v>8.4499339999999954</v>
      </c>
      <c r="L27" s="61">
        <v>3.7727556619829556</v>
      </c>
      <c r="M27" s="60"/>
      <c r="N27" s="61"/>
    </row>
    <row r="28" spans="1:14" ht="51" x14ac:dyDescent="0.25">
      <c r="A28" s="15"/>
      <c r="B28" s="17">
        <v>3033172</v>
      </c>
      <c r="C28" s="17" t="s">
        <v>381</v>
      </c>
      <c r="D28" s="17">
        <v>58</v>
      </c>
      <c r="E28" s="17" t="s">
        <v>400</v>
      </c>
      <c r="F28" s="17">
        <v>459</v>
      </c>
      <c r="G28" s="17" t="s">
        <v>220</v>
      </c>
      <c r="H28" s="17">
        <v>459</v>
      </c>
      <c r="I28" s="17" t="s">
        <v>360</v>
      </c>
      <c r="J28" s="59">
        <v>3.2351039999999998</v>
      </c>
      <c r="K28" s="60">
        <v>9.1077739999999903</v>
      </c>
      <c r="L28" s="61">
        <v>4.0470649157678054</v>
      </c>
      <c r="M28" s="60"/>
      <c r="N28" s="61"/>
    </row>
    <row r="29" spans="1:14" ht="51" x14ac:dyDescent="0.25">
      <c r="A29" s="15"/>
      <c r="B29" s="17">
        <v>3033172</v>
      </c>
      <c r="C29" s="17" t="s">
        <v>381</v>
      </c>
      <c r="D29" s="17">
        <v>58</v>
      </c>
      <c r="E29" s="17" t="s">
        <v>400</v>
      </c>
      <c r="F29" s="17">
        <v>460</v>
      </c>
      <c r="G29" s="17" t="s">
        <v>221</v>
      </c>
      <c r="H29" s="17">
        <v>460</v>
      </c>
      <c r="I29" s="17" t="s">
        <v>361</v>
      </c>
      <c r="J29" s="59">
        <v>0.51288800000000012</v>
      </c>
      <c r="K29" s="60">
        <v>0.94294900000000004</v>
      </c>
      <c r="L29" s="61">
        <v>0.41703775034511636</v>
      </c>
      <c r="M29" s="60"/>
      <c r="N29" s="61"/>
    </row>
    <row r="30" spans="1:14" ht="51" x14ac:dyDescent="0.25">
      <c r="A30" s="15"/>
      <c r="B30" s="17">
        <v>3033172</v>
      </c>
      <c r="C30" s="17" t="s">
        <v>381</v>
      </c>
      <c r="D30" s="17">
        <v>58</v>
      </c>
      <c r="E30" s="17" t="s">
        <v>400</v>
      </c>
      <c r="F30" s="17">
        <v>461</v>
      </c>
      <c r="G30" s="17" t="s">
        <v>222</v>
      </c>
      <c r="H30" s="17">
        <v>461</v>
      </c>
      <c r="I30" s="17" t="s">
        <v>362</v>
      </c>
      <c r="J30" s="59">
        <v>1.738726</v>
      </c>
      <c r="K30" s="60">
        <v>2.4130639999999994</v>
      </c>
      <c r="L30" s="61">
        <v>1.3435459466418251</v>
      </c>
      <c r="M30" s="60"/>
      <c r="N30" s="61"/>
    </row>
    <row r="31" spans="1:14" ht="51" x14ac:dyDescent="0.25">
      <c r="A31" s="15"/>
      <c r="B31" s="17">
        <v>3033172</v>
      </c>
      <c r="C31" s="17" t="s">
        <v>381</v>
      </c>
      <c r="D31" s="17">
        <v>58</v>
      </c>
      <c r="E31" s="17" t="s">
        <v>400</v>
      </c>
      <c r="F31" s="17">
        <v>462</v>
      </c>
      <c r="G31" s="17" t="s">
        <v>223</v>
      </c>
      <c r="H31" s="17">
        <v>462</v>
      </c>
      <c r="I31" s="17" t="s">
        <v>363</v>
      </c>
      <c r="J31" s="59">
        <v>1.3658129999999991</v>
      </c>
      <c r="K31" s="60">
        <v>3.0305999999999997</v>
      </c>
      <c r="L31" s="61">
        <v>1.1869011233575293</v>
      </c>
      <c r="M31" s="60"/>
      <c r="N31" s="61"/>
    </row>
    <row r="32" spans="1:14" ht="51" x14ac:dyDescent="0.25">
      <c r="A32" s="15"/>
      <c r="B32" s="17">
        <v>3033172</v>
      </c>
      <c r="C32" s="17" t="s">
        <v>381</v>
      </c>
      <c r="D32" s="17">
        <v>58</v>
      </c>
      <c r="E32" s="17" t="s">
        <v>400</v>
      </c>
      <c r="F32" s="17">
        <v>463</v>
      </c>
      <c r="G32" s="17" t="s">
        <v>224</v>
      </c>
      <c r="H32" s="17">
        <v>463</v>
      </c>
      <c r="I32" s="17" t="s">
        <v>364</v>
      </c>
      <c r="J32" s="59">
        <v>4.8299890000000003</v>
      </c>
      <c r="K32" s="60">
        <v>8.0671339999999958</v>
      </c>
      <c r="L32" s="61">
        <v>4.3540105464513488</v>
      </c>
      <c r="M32" s="60"/>
      <c r="N32" s="61"/>
    </row>
    <row r="33" spans="1:14" ht="51" x14ac:dyDescent="0.25">
      <c r="A33" s="15"/>
      <c r="B33" s="17">
        <v>3033172</v>
      </c>
      <c r="C33" s="17" t="s">
        <v>381</v>
      </c>
      <c r="D33" s="17">
        <v>58</v>
      </c>
      <c r="E33" s="17" t="s">
        <v>400</v>
      </c>
      <c r="F33" s="17">
        <v>464</v>
      </c>
      <c r="G33" s="17" t="s">
        <v>225</v>
      </c>
      <c r="H33" s="17">
        <v>464</v>
      </c>
      <c r="I33" s="17" t="s">
        <v>365</v>
      </c>
      <c r="J33" s="59">
        <v>2.540063</v>
      </c>
      <c r="K33" s="60">
        <v>3.1353340000000003</v>
      </c>
      <c r="L33" s="61">
        <v>1.4895389671437442</v>
      </c>
      <c r="M33" s="60"/>
      <c r="N33" s="61"/>
    </row>
    <row r="34" spans="1:14" ht="51" x14ac:dyDescent="0.25">
      <c r="A34" s="15"/>
      <c r="B34" s="17">
        <v>3033291</v>
      </c>
      <c r="C34" s="17" t="s">
        <v>385</v>
      </c>
      <c r="D34" s="17">
        <v>206</v>
      </c>
      <c r="E34" s="17" t="s">
        <v>401</v>
      </c>
      <c r="F34" s="17">
        <v>11</v>
      </c>
      <c r="G34" s="17" t="s">
        <v>106</v>
      </c>
      <c r="H34" s="17">
        <v>11</v>
      </c>
      <c r="I34" s="17" t="s">
        <v>336</v>
      </c>
      <c r="J34" s="59">
        <v>0.92157099999999992</v>
      </c>
      <c r="K34" s="60">
        <v>1.1915810000000002</v>
      </c>
      <c r="L34" s="61">
        <v>0.30919291405007243</v>
      </c>
      <c r="M34" s="60"/>
      <c r="N34" s="61"/>
    </row>
    <row r="35" spans="1:14" ht="89.25" x14ac:dyDescent="0.25">
      <c r="A35" s="15"/>
      <c r="B35" s="17">
        <v>3033291</v>
      </c>
      <c r="C35" s="17" t="s">
        <v>385</v>
      </c>
      <c r="D35" s="17">
        <v>206</v>
      </c>
      <c r="E35" s="17" t="s">
        <v>401</v>
      </c>
      <c r="F35" s="17">
        <v>11</v>
      </c>
      <c r="G35" s="17" t="s">
        <v>106</v>
      </c>
      <c r="H35" s="17">
        <v>124</v>
      </c>
      <c r="I35" s="17" t="s">
        <v>337</v>
      </c>
      <c r="J35" s="59">
        <v>19.639648000000001</v>
      </c>
      <c r="K35" s="60">
        <v>19.639648000000001</v>
      </c>
      <c r="L35" s="61">
        <v>8.3414731277152896</v>
      </c>
      <c r="M35" s="60"/>
      <c r="N35" s="61"/>
    </row>
    <row r="36" spans="1:14" ht="63.75" x14ac:dyDescent="0.25">
      <c r="A36" s="15"/>
      <c r="B36" s="17">
        <v>3033291</v>
      </c>
      <c r="C36" s="17" t="s">
        <v>385</v>
      </c>
      <c r="D36" s="17">
        <v>206</v>
      </c>
      <c r="E36" s="17" t="s">
        <v>401</v>
      </c>
      <c r="F36" s="17">
        <v>137</v>
      </c>
      <c r="G36" s="17" t="s">
        <v>141</v>
      </c>
      <c r="H36" s="17">
        <v>137</v>
      </c>
      <c r="I36" s="17" t="s">
        <v>340</v>
      </c>
      <c r="J36" s="59">
        <v>5.9690919999999963</v>
      </c>
      <c r="K36" s="60">
        <v>6.4691789999999969</v>
      </c>
      <c r="L36" s="61">
        <v>3.5147129426106822</v>
      </c>
      <c r="M36" s="60"/>
      <c r="N36" s="61"/>
    </row>
    <row r="37" spans="1:14" ht="51" x14ac:dyDescent="0.25">
      <c r="A37" s="15"/>
      <c r="B37" s="17">
        <v>3033291</v>
      </c>
      <c r="C37" s="17" t="s">
        <v>385</v>
      </c>
      <c r="D37" s="17">
        <v>206</v>
      </c>
      <c r="E37" s="17" t="s">
        <v>401</v>
      </c>
      <c r="F37" s="17">
        <v>440</v>
      </c>
      <c r="G37" s="17" t="s">
        <v>201</v>
      </c>
      <c r="H37" s="17">
        <v>440</v>
      </c>
      <c r="I37" s="17" t="s">
        <v>341</v>
      </c>
      <c r="J37" s="59">
        <v>1.6114000000000003E-2</v>
      </c>
      <c r="K37" s="60">
        <v>4.1678000000000007E-2</v>
      </c>
      <c r="L37" s="61">
        <v>4.5734299637842923E-3</v>
      </c>
      <c r="M37" s="60"/>
      <c r="N37" s="61"/>
    </row>
    <row r="38" spans="1:14" ht="51" x14ac:dyDescent="0.25">
      <c r="A38" s="15"/>
      <c r="B38" s="17">
        <v>3033291</v>
      </c>
      <c r="C38" s="17" t="s">
        <v>385</v>
      </c>
      <c r="D38" s="17">
        <v>206</v>
      </c>
      <c r="E38" s="17" t="s">
        <v>401</v>
      </c>
      <c r="F38" s="17">
        <v>441</v>
      </c>
      <c r="G38" s="17" t="s">
        <v>202</v>
      </c>
      <c r="H38" s="17">
        <v>441</v>
      </c>
      <c r="I38" s="17" t="s">
        <v>342</v>
      </c>
      <c r="J38" s="59">
        <v>1.0651709999999999</v>
      </c>
      <c r="K38" s="60">
        <v>1.4526830000000002</v>
      </c>
      <c r="L38" s="61">
        <v>0.63691103264829962</v>
      </c>
      <c r="M38" s="60"/>
      <c r="N38" s="61"/>
    </row>
    <row r="39" spans="1:14" ht="51" x14ac:dyDescent="0.25">
      <c r="A39" s="15"/>
      <c r="B39" s="17">
        <v>3033291</v>
      </c>
      <c r="C39" s="17" t="s">
        <v>385</v>
      </c>
      <c r="D39" s="17">
        <v>206</v>
      </c>
      <c r="E39" s="17" t="s">
        <v>401</v>
      </c>
      <c r="F39" s="17">
        <v>442</v>
      </c>
      <c r="G39" s="17" t="s">
        <v>203</v>
      </c>
      <c r="H39" s="17">
        <v>442</v>
      </c>
      <c r="I39" s="17" t="s">
        <v>343</v>
      </c>
      <c r="J39" s="59">
        <v>0.79974200000000006</v>
      </c>
      <c r="K39" s="60">
        <v>1.6316749999999995</v>
      </c>
      <c r="L39" s="61">
        <v>0.57393528339162003</v>
      </c>
      <c r="M39" s="60"/>
      <c r="N39" s="61"/>
    </row>
    <row r="40" spans="1:14" ht="51" x14ac:dyDescent="0.25">
      <c r="A40" s="15"/>
      <c r="B40" s="17">
        <v>3033291</v>
      </c>
      <c r="C40" s="17" t="s">
        <v>385</v>
      </c>
      <c r="D40" s="17">
        <v>206</v>
      </c>
      <c r="E40" s="17" t="s">
        <v>401</v>
      </c>
      <c r="F40" s="17">
        <v>443</v>
      </c>
      <c r="G40" s="17" t="s">
        <v>204</v>
      </c>
      <c r="H40" s="17">
        <v>443</v>
      </c>
      <c r="I40" s="17" t="s">
        <v>344</v>
      </c>
      <c r="J40" s="59">
        <v>1.1136929999999998</v>
      </c>
      <c r="K40" s="60">
        <v>1.1784890000000001</v>
      </c>
      <c r="L40" s="61">
        <v>0.58168813157681143</v>
      </c>
      <c r="M40" s="60"/>
      <c r="N40" s="61"/>
    </row>
    <row r="41" spans="1:14" ht="51" x14ac:dyDescent="0.25">
      <c r="A41" s="15"/>
      <c r="B41" s="17">
        <v>3033291</v>
      </c>
      <c r="C41" s="17" t="s">
        <v>385</v>
      </c>
      <c r="D41" s="17">
        <v>206</v>
      </c>
      <c r="E41" s="17" t="s">
        <v>401</v>
      </c>
      <c r="F41" s="17">
        <v>444</v>
      </c>
      <c r="G41" s="17" t="s">
        <v>205</v>
      </c>
      <c r="H41" s="17">
        <v>444</v>
      </c>
      <c r="I41" s="17" t="s">
        <v>345</v>
      </c>
      <c r="J41" s="59">
        <v>1.4358429999999995</v>
      </c>
      <c r="K41" s="60">
        <v>1.8789999999999996</v>
      </c>
      <c r="L41" s="61">
        <v>0.94142098443990108</v>
      </c>
      <c r="M41" s="60"/>
      <c r="N41" s="61"/>
    </row>
    <row r="42" spans="1:14" ht="51" x14ac:dyDescent="0.25">
      <c r="A42" s="15"/>
      <c r="B42" s="17">
        <v>3033291</v>
      </c>
      <c r="C42" s="17" t="s">
        <v>385</v>
      </c>
      <c r="D42" s="17">
        <v>206</v>
      </c>
      <c r="E42" s="17" t="s">
        <v>401</v>
      </c>
      <c r="F42" s="17">
        <v>445</v>
      </c>
      <c r="G42" s="17" t="s">
        <v>206</v>
      </c>
      <c r="H42" s="17">
        <v>445</v>
      </c>
      <c r="I42" s="17" t="s">
        <v>346</v>
      </c>
      <c r="J42" s="59">
        <v>0.93911100000000003</v>
      </c>
      <c r="K42" s="60">
        <v>1.3628520000000004</v>
      </c>
      <c r="L42" s="61">
        <v>0.61202714225510135</v>
      </c>
      <c r="M42" s="60"/>
      <c r="N42" s="61"/>
    </row>
    <row r="43" spans="1:14" ht="51" x14ac:dyDescent="0.25">
      <c r="A43" s="15"/>
      <c r="B43" s="17">
        <v>3033291</v>
      </c>
      <c r="C43" s="17" t="s">
        <v>385</v>
      </c>
      <c r="D43" s="17">
        <v>206</v>
      </c>
      <c r="E43" s="17" t="s">
        <v>401</v>
      </c>
      <c r="F43" s="17">
        <v>446</v>
      </c>
      <c r="G43" s="17" t="s">
        <v>207</v>
      </c>
      <c r="H43" s="17">
        <v>446</v>
      </c>
      <c r="I43" s="17" t="s">
        <v>347</v>
      </c>
      <c r="J43" s="59">
        <v>0.68675300000000006</v>
      </c>
      <c r="K43" s="60">
        <v>0.73654000000000008</v>
      </c>
      <c r="L43" s="61">
        <v>0.42876487754983827</v>
      </c>
      <c r="M43" s="60"/>
      <c r="N43" s="61"/>
    </row>
    <row r="44" spans="1:14" ht="51" x14ac:dyDescent="0.25">
      <c r="A44" s="15"/>
      <c r="B44" s="17">
        <v>3033291</v>
      </c>
      <c r="C44" s="17" t="s">
        <v>385</v>
      </c>
      <c r="D44" s="17">
        <v>206</v>
      </c>
      <c r="E44" s="17" t="s">
        <v>401</v>
      </c>
      <c r="F44" s="17">
        <v>447</v>
      </c>
      <c r="G44" s="17" t="s">
        <v>208</v>
      </c>
      <c r="H44" s="17">
        <v>447</v>
      </c>
      <c r="I44" s="17" t="s">
        <v>348</v>
      </c>
      <c r="J44" s="59">
        <v>0.33164599999999989</v>
      </c>
      <c r="K44" s="60">
        <v>0.20550600000000002</v>
      </c>
      <c r="L44" s="61">
        <v>9.7814739972818643E-2</v>
      </c>
      <c r="M44" s="60"/>
      <c r="N44" s="61"/>
    </row>
    <row r="45" spans="1:14" ht="51" x14ac:dyDescent="0.25">
      <c r="A45" s="15"/>
      <c r="B45" s="17">
        <v>3033291</v>
      </c>
      <c r="C45" s="17" t="s">
        <v>385</v>
      </c>
      <c r="D45" s="17">
        <v>206</v>
      </c>
      <c r="E45" s="17" t="s">
        <v>401</v>
      </c>
      <c r="F45" s="17">
        <v>448</v>
      </c>
      <c r="G45" s="17" t="s">
        <v>209</v>
      </c>
      <c r="H45" s="17">
        <v>448</v>
      </c>
      <c r="I45" s="17" t="s">
        <v>349</v>
      </c>
      <c r="J45" s="59">
        <v>1.308819</v>
      </c>
      <c r="K45" s="60">
        <v>1.3787550000000004</v>
      </c>
      <c r="L45" s="61">
        <v>0.57636083083343692</v>
      </c>
      <c r="M45" s="60"/>
      <c r="N45" s="61"/>
    </row>
    <row r="46" spans="1:14" ht="51" x14ac:dyDescent="0.25">
      <c r="A46" s="15"/>
      <c r="B46" s="17">
        <v>3033291</v>
      </c>
      <c r="C46" s="17" t="s">
        <v>385</v>
      </c>
      <c r="D46" s="17">
        <v>206</v>
      </c>
      <c r="E46" s="17" t="s">
        <v>401</v>
      </c>
      <c r="F46" s="17">
        <v>449</v>
      </c>
      <c r="G46" s="17" t="s">
        <v>210</v>
      </c>
      <c r="H46" s="17">
        <v>449</v>
      </c>
      <c r="I46" s="17" t="s">
        <v>350</v>
      </c>
      <c r="J46" s="59">
        <v>0.90648799999999996</v>
      </c>
      <c r="K46" s="60">
        <v>1.4415199999999988</v>
      </c>
      <c r="L46" s="61">
        <v>0.46176965068298159</v>
      </c>
      <c r="M46" s="60"/>
      <c r="N46" s="61"/>
    </row>
    <row r="47" spans="1:14" ht="51" x14ac:dyDescent="0.25">
      <c r="A47" s="15"/>
      <c r="B47" s="17">
        <v>3033291</v>
      </c>
      <c r="C47" s="17" t="s">
        <v>385</v>
      </c>
      <c r="D47" s="17">
        <v>206</v>
      </c>
      <c r="E47" s="17" t="s">
        <v>401</v>
      </c>
      <c r="F47" s="17">
        <v>450</v>
      </c>
      <c r="G47" s="17" t="s">
        <v>211</v>
      </c>
      <c r="H47" s="17">
        <v>450</v>
      </c>
      <c r="I47" s="17" t="s">
        <v>351</v>
      </c>
      <c r="J47" s="59">
        <v>1.6367519999999998</v>
      </c>
      <c r="K47" s="60">
        <v>1.8340239999999999</v>
      </c>
      <c r="L47" s="61">
        <v>0.89592788760637632</v>
      </c>
      <c r="M47" s="60"/>
      <c r="N47" s="61"/>
    </row>
    <row r="48" spans="1:14" ht="51" x14ac:dyDescent="0.25">
      <c r="A48" s="15"/>
      <c r="B48" s="17">
        <v>3033291</v>
      </c>
      <c r="C48" s="17" t="s">
        <v>385</v>
      </c>
      <c r="D48" s="17">
        <v>206</v>
      </c>
      <c r="E48" s="17" t="s">
        <v>401</v>
      </c>
      <c r="F48" s="17">
        <v>451</v>
      </c>
      <c r="G48" s="17" t="s">
        <v>212</v>
      </c>
      <c r="H48" s="17">
        <v>451</v>
      </c>
      <c r="I48" s="17" t="s">
        <v>352</v>
      </c>
      <c r="J48" s="59">
        <v>1.9918469999999995</v>
      </c>
      <c r="K48" s="60">
        <v>2.0076549999999997</v>
      </c>
      <c r="L48" s="61">
        <v>0.92447389635344734</v>
      </c>
      <c r="M48" s="60"/>
      <c r="N48" s="61"/>
    </row>
    <row r="49" spans="1:14" ht="51" x14ac:dyDescent="0.25">
      <c r="A49" s="15"/>
      <c r="B49" s="17">
        <v>3033291</v>
      </c>
      <c r="C49" s="17" t="s">
        <v>385</v>
      </c>
      <c r="D49" s="17">
        <v>206</v>
      </c>
      <c r="E49" s="17" t="s">
        <v>401</v>
      </c>
      <c r="F49" s="17">
        <v>452</v>
      </c>
      <c r="G49" s="17" t="s">
        <v>213</v>
      </c>
      <c r="H49" s="17">
        <v>452</v>
      </c>
      <c r="I49" s="17" t="s">
        <v>353</v>
      </c>
      <c r="J49" s="59">
        <v>0.92182899999999979</v>
      </c>
      <c r="K49" s="60">
        <v>0.96164599999999956</v>
      </c>
      <c r="L49" s="61">
        <v>0.37608745237230323</v>
      </c>
      <c r="M49" s="60"/>
      <c r="N49" s="61"/>
    </row>
    <row r="50" spans="1:14" ht="51" x14ac:dyDescent="0.25">
      <c r="A50" s="15"/>
      <c r="B50" s="17">
        <v>3033291</v>
      </c>
      <c r="C50" s="17" t="s">
        <v>385</v>
      </c>
      <c r="D50" s="17">
        <v>206</v>
      </c>
      <c r="E50" s="17" t="s">
        <v>401</v>
      </c>
      <c r="F50" s="17">
        <v>453</v>
      </c>
      <c r="G50" s="17" t="s">
        <v>214</v>
      </c>
      <c r="H50" s="17">
        <v>453</v>
      </c>
      <c r="I50" s="17" t="s">
        <v>354</v>
      </c>
      <c r="J50" s="59">
        <v>1.2924899999999995</v>
      </c>
      <c r="K50" s="60">
        <v>1.87679</v>
      </c>
      <c r="L50" s="61">
        <v>0.94060605671984376</v>
      </c>
      <c r="M50" s="60"/>
      <c r="N50" s="61"/>
    </row>
    <row r="51" spans="1:14" ht="51" x14ac:dyDescent="0.25">
      <c r="A51" s="15"/>
      <c r="B51" s="17">
        <v>3033291</v>
      </c>
      <c r="C51" s="17" t="s">
        <v>385</v>
      </c>
      <c r="D51" s="17">
        <v>206</v>
      </c>
      <c r="E51" s="17" t="s">
        <v>401</v>
      </c>
      <c r="F51" s="17">
        <v>454</v>
      </c>
      <c r="G51" s="17" t="s">
        <v>215</v>
      </c>
      <c r="H51" s="17">
        <v>454</v>
      </c>
      <c r="I51" s="17" t="s">
        <v>355</v>
      </c>
      <c r="J51" s="59">
        <v>0.30179699999999993</v>
      </c>
      <c r="K51" s="60">
        <v>0.32952399999999998</v>
      </c>
      <c r="L51" s="61">
        <v>0.16576446307590231</v>
      </c>
      <c r="M51" s="60"/>
      <c r="N51" s="61"/>
    </row>
    <row r="52" spans="1:14" ht="51" x14ac:dyDescent="0.25">
      <c r="A52" s="15"/>
      <c r="B52" s="17">
        <v>3033291</v>
      </c>
      <c r="C52" s="17" t="s">
        <v>385</v>
      </c>
      <c r="D52" s="17">
        <v>206</v>
      </c>
      <c r="E52" s="17" t="s">
        <v>401</v>
      </c>
      <c r="F52" s="17">
        <v>455</v>
      </c>
      <c r="G52" s="17" t="s">
        <v>216</v>
      </c>
      <c r="H52" s="17">
        <v>455</v>
      </c>
      <c r="I52" s="17" t="s">
        <v>356</v>
      </c>
      <c r="J52" s="59">
        <v>4.5289999999999997E-2</v>
      </c>
      <c r="K52" s="60">
        <v>4.5289999999999997E-2</v>
      </c>
      <c r="L52" s="61">
        <v>2.0882940385490656E-2</v>
      </c>
      <c r="M52" s="60"/>
      <c r="N52" s="61"/>
    </row>
    <row r="53" spans="1:14" ht="51" x14ac:dyDescent="0.25">
      <c r="A53" s="15"/>
      <c r="B53" s="17">
        <v>3033291</v>
      </c>
      <c r="C53" s="17" t="s">
        <v>385</v>
      </c>
      <c r="D53" s="17">
        <v>206</v>
      </c>
      <c r="E53" s="17" t="s">
        <v>401</v>
      </c>
      <c r="F53" s="17">
        <v>456</v>
      </c>
      <c r="G53" s="17" t="s">
        <v>217</v>
      </c>
      <c r="H53" s="17">
        <v>456</v>
      </c>
      <c r="I53" s="17" t="s">
        <v>357</v>
      </c>
      <c r="J53" s="59">
        <v>0.12239</v>
      </c>
      <c r="K53" s="60">
        <v>0.14174600000000004</v>
      </c>
      <c r="L53" s="61">
        <v>7.2967240281286649E-2</v>
      </c>
      <c r="M53" s="60"/>
      <c r="N53" s="61"/>
    </row>
    <row r="54" spans="1:14" ht="51" x14ac:dyDescent="0.25">
      <c r="A54" s="15"/>
      <c r="B54" s="17">
        <v>3033291</v>
      </c>
      <c r="C54" s="17" t="s">
        <v>385</v>
      </c>
      <c r="D54" s="17">
        <v>206</v>
      </c>
      <c r="E54" s="17" t="s">
        <v>401</v>
      </c>
      <c r="F54" s="17">
        <v>457</v>
      </c>
      <c r="G54" s="17" t="s">
        <v>218</v>
      </c>
      <c r="H54" s="17">
        <v>457</v>
      </c>
      <c r="I54" s="17" t="s">
        <v>358</v>
      </c>
      <c r="J54" s="59">
        <v>0.56795600000000002</v>
      </c>
      <c r="K54" s="60">
        <v>0.64635700000000007</v>
      </c>
      <c r="L54" s="61">
        <v>0.28576484326390528</v>
      </c>
      <c r="M54" s="60"/>
      <c r="N54" s="61"/>
    </row>
    <row r="55" spans="1:14" ht="51" x14ac:dyDescent="0.25">
      <c r="A55" s="15"/>
      <c r="B55" s="17">
        <v>3033291</v>
      </c>
      <c r="C55" s="17" t="s">
        <v>385</v>
      </c>
      <c r="D55" s="17">
        <v>206</v>
      </c>
      <c r="E55" s="17" t="s">
        <v>401</v>
      </c>
      <c r="F55" s="17">
        <v>458</v>
      </c>
      <c r="G55" s="17" t="s">
        <v>219</v>
      </c>
      <c r="H55" s="17">
        <v>458</v>
      </c>
      <c r="I55" s="17" t="s">
        <v>359</v>
      </c>
      <c r="J55" s="59">
        <v>0.94801799999999981</v>
      </c>
      <c r="K55" s="60">
        <v>1.0077369999999997</v>
      </c>
      <c r="L55" s="61">
        <v>0.44010731400339864</v>
      </c>
      <c r="M55" s="60"/>
      <c r="N55" s="61"/>
    </row>
    <row r="56" spans="1:14" ht="51" x14ac:dyDescent="0.25">
      <c r="A56" s="15"/>
      <c r="B56" s="17">
        <v>3033291</v>
      </c>
      <c r="C56" s="17" t="s">
        <v>385</v>
      </c>
      <c r="D56" s="17">
        <v>206</v>
      </c>
      <c r="E56" s="17" t="s">
        <v>401</v>
      </c>
      <c r="F56" s="17">
        <v>459</v>
      </c>
      <c r="G56" s="17" t="s">
        <v>220</v>
      </c>
      <c r="H56" s="17">
        <v>459</v>
      </c>
      <c r="I56" s="17" t="s">
        <v>360</v>
      </c>
      <c r="J56" s="59">
        <v>1.4441889999999997</v>
      </c>
      <c r="K56" s="60">
        <v>1.4441889999999997</v>
      </c>
      <c r="L56" s="61">
        <v>0.71170444793096976</v>
      </c>
      <c r="M56" s="60"/>
      <c r="N56" s="61"/>
    </row>
    <row r="57" spans="1:14" ht="51" x14ac:dyDescent="0.25">
      <c r="A57" s="15"/>
      <c r="B57" s="17">
        <v>3033291</v>
      </c>
      <c r="C57" s="17" t="s">
        <v>385</v>
      </c>
      <c r="D57" s="17">
        <v>206</v>
      </c>
      <c r="E57" s="17" t="s">
        <v>401</v>
      </c>
      <c r="F57" s="17">
        <v>460</v>
      </c>
      <c r="G57" s="17" t="s">
        <v>221</v>
      </c>
      <c r="H57" s="17">
        <v>460</v>
      </c>
      <c r="I57" s="17" t="s">
        <v>361</v>
      </c>
      <c r="J57" s="59">
        <v>0.13910600000000004</v>
      </c>
      <c r="K57" s="60">
        <v>0.13910600000000004</v>
      </c>
      <c r="L57" s="61">
        <v>4.5951119864184875E-2</v>
      </c>
      <c r="M57" s="60"/>
      <c r="N57" s="61"/>
    </row>
    <row r="58" spans="1:14" ht="51" x14ac:dyDescent="0.25">
      <c r="A58" s="15"/>
      <c r="B58" s="17">
        <v>3033291</v>
      </c>
      <c r="C58" s="17" t="s">
        <v>385</v>
      </c>
      <c r="D58" s="17">
        <v>206</v>
      </c>
      <c r="E58" s="17" t="s">
        <v>401</v>
      </c>
      <c r="F58" s="17">
        <v>461</v>
      </c>
      <c r="G58" s="17" t="s">
        <v>222</v>
      </c>
      <c r="H58" s="17">
        <v>461</v>
      </c>
      <c r="I58" s="17" t="s">
        <v>362</v>
      </c>
      <c r="J58" s="59">
        <v>2.4200000000000003E-2</v>
      </c>
      <c r="K58" s="60">
        <v>2.4200000000000003E-2</v>
      </c>
      <c r="L58" s="61">
        <v>1.4200000441633165E-3</v>
      </c>
      <c r="M58" s="60"/>
      <c r="N58" s="61"/>
    </row>
    <row r="59" spans="1:14" ht="51" x14ac:dyDescent="0.25">
      <c r="A59" s="15"/>
      <c r="B59" s="17">
        <v>3033291</v>
      </c>
      <c r="C59" s="17" t="s">
        <v>385</v>
      </c>
      <c r="D59" s="17">
        <v>206</v>
      </c>
      <c r="E59" s="17" t="s">
        <v>401</v>
      </c>
      <c r="F59" s="17">
        <v>462</v>
      </c>
      <c r="G59" s="17" t="s">
        <v>223</v>
      </c>
      <c r="H59" s="17">
        <v>462</v>
      </c>
      <c r="I59" s="17" t="s">
        <v>363</v>
      </c>
      <c r="J59" s="59">
        <v>0.39516800000000007</v>
      </c>
      <c r="K59" s="60">
        <v>0.38554300000000008</v>
      </c>
      <c r="L59" s="61">
        <v>0.17195008855196647</v>
      </c>
      <c r="M59" s="60"/>
      <c r="N59" s="61"/>
    </row>
    <row r="60" spans="1:14" ht="51" x14ac:dyDescent="0.25">
      <c r="A60" s="15"/>
      <c r="B60" s="17">
        <v>3033291</v>
      </c>
      <c r="C60" s="17" t="s">
        <v>385</v>
      </c>
      <c r="D60" s="17">
        <v>206</v>
      </c>
      <c r="E60" s="17" t="s">
        <v>401</v>
      </c>
      <c r="F60" s="17">
        <v>463</v>
      </c>
      <c r="G60" s="17" t="s">
        <v>224</v>
      </c>
      <c r="H60" s="17">
        <v>463</v>
      </c>
      <c r="I60" s="17" t="s">
        <v>364</v>
      </c>
      <c r="J60" s="59">
        <v>3.0748499999999992</v>
      </c>
      <c r="K60" s="60">
        <v>3.1531659999999988</v>
      </c>
      <c r="L60" s="61">
        <v>1.6412995283121425</v>
      </c>
      <c r="M60" s="60"/>
      <c r="N60" s="61"/>
    </row>
    <row r="61" spans="1:14" ht="51" x14ac:dyDescent="0.25">
      <c r="A61" s="15"/>
      <c r="B61" s="17">
        <v>3033291</v>
      </c>
      <c r="C61" s="17" t="s">
        <v>385</v>
      </c>
      <c r="D61" s="17">
        <v>206</v>
      </c>
      <c r="E61" s="17" t="s">
        <v>401</v>
      </c>
      <c r="F61" s="17">
        <v>464</v>
      </c>
      <c r="G61" s="17" t="s">
        <v>225</v>
      </c>
      <c r="H61" s="17">
        <v>464</v>
      </c>
      <c r="I61" s="17" t="s">
        <v>365</v>
      </c>
      <c r="J61" s="59">
        <v>1.5021779999999996</v>
      </c>
      <c r="K61" s="60">
        <v>1.9646950000000001</v>
      </c>
      <c r="L61" s="61">
        <v>1.3806646106895641</v>
      </c>
      <c r="M61" s="60"/>
      <c r="N61" s="61"/>
    </row>
    <row r="62" spans="1:14" ht="38.25" x14ac:dyDescent="0.25">
      <c r="A62" s="15"/>
      <c r="B62" s="17">
        <v>3033291</v>
      </c>
      <c r="C62" s="17" t="s">
        <v>385</v>
      </c>
      <c r="D62" s="17">
        <v>206</v>
      </c>
      <c r="E62" s="17" t="s">
        <v>401</v>
      </c>
      <c r="F62" s="17">
        <v>999</v>
      </c>
      <c r="G62" s="17" t="s">
        <v>335</v>
      </c>
      <c r="H62" s="17">
        <v>999</v>
      </c>
      <c r="I62" s="17" t="s">
        <v>366</v>
      </c>
      <c r="J62" s="59">
        <v>0</v>
      </c>
      <c r="K62" s="60">
        <v>4.3999999999999997E-2</v>
      </c>
      <c r="L62" s="61">
        <v>2.7042480185627937E-2</v>
      </c>
      <c r="M62" s="60"/>
      <c r="N62" s="61"/>
    </row>
    <row r="63" spans="1:14" ht="51" x14ac:dyDescent="0.25">
      <c r="A63" s="15"/>
      <c r="B63" s="17">
        <v>3033292</v>
      </c>
      <c r="C63" s="17" t="s">
        <v>386</v>
      </c>
      <c r="D63" s="17">
        <v>6</v>
      </c>
      <c r="E63" s="17" t="s">
        <v>399</v>
      </c>
      <c r="F63" s="17">
        <v>11</v>
      </c>
      <c r="G63" s="17" t="s">
        <v>106</v>
      </c>
      <c r="H63" s="17">
        <v>11</v>
      </c>
      <c r="I63" s="17" t="s">
        <v>336</v>
      </c>
      <c r="J63" s="59">
        <v>0.91030299999999997</v>
      </c>
      <c r="K63" s="60">
        <v>0.9103030000000002</v>
      </c>
      <c r="L63" s="61">
        <v>0.20259836409240961</v>
      </c>
      <c r="M63" s="60"/>
      <c r="N63" s="61"/>
    </row>
    <row r="64" spans="1:14" ht="89.25" x14ac:dyDescent="0.25">
      <c r="A64" s="15"/>
      <c r="B64" s="17">
        <v>3033292</v>
      </c>
      <c r="C64" s="17" t="s">
        <v>386</v>
      </c>
      <c r="D64" s="17">
        <v>6</v>
      </c>
      <c r="E64" s="17" t="s">
        <v>399</v>
      </c>
      <c r="F64" s="17">
        <v>11</v>
      </c>
      <c r="G64" s="17" t="s">
        <v>106</v>
      </c>
      <c r="H64" s="17">
        <v>124</v>
      </c>
      <c r="I64" s="17" t="s">
        <v>337</v>
      </c>
      <c r="J64" s="59">
        <v>0.91589000000000009</v>
      </c>
      <c r="K64" s="60">
        <v>0.91589000000000009</v>
      </c>
      <c r="L64" s="61">
        <v>0</v>
      </c>
      <c r="M64" s="60"/>
      <c r="N64" s="61"/>
    </row>
    <row r="65" spans="1:14" ht="63.75" x14ac:dyDescent="0.25">
      <c r="A65" s="15"/>
      <c r="B65" s="17">
        <v>3033292</v>
      </c>
      <c r="C65" s="17" t="s">
        <v>386</v>
      </c>
      <c r="D65" s="17">
        <v>6</v>
      </c>
      <c r="E65" s="17" t="s">
        <v>399</v>
      </c>
      <c r="F65" s="17">
        <v>137</v>
      </c>
      <c r="G65" s="17" t="s">
        <v>141</v>
      </c>
      <c r="H65" s="17">
        <v>137</v>
      </c>
      <c r="I65" s="17" t="s">
        <v>340</v>
      </c>
      <c r="J65" s="59">
        <v>3.6846939999999995</v>
      </c>
      <c r="K65" s="60">
        <v>3.8735119999999998</v>
      </c>
      <c r="L65" s="61">
        <v>2.1109319664655501</v>
      </c>
      <c r="M65" s="60"/>
      <c r="N65" s="61"/>
    </row>
    <row r="66" spans="1:14" ht="51" x14ac:dyDescent="0.25">
      <c r="A66" s="15"/>
      <c r="B66" s="17">
        <v>3033292</v>
      </c>
      <c r="C66" s="17" t="s">
        <v>386</v>
      </c>
      <c r="D66" s="17">
        <v>6</v>
      </c>
      <c r="E66" s="17" t="s">
        <v>399</v>
      </c>
      <c r="F66" s="17">
        <v>440</v>
      </c>
      <c r="G66" s="17" t="s">
        <v>201</v>
      </c>
      <c r="H66" s="17">
        <v>440</v>
      </c>
      <c r="I66" s="17" t="s">
        <v>341</v>
      </c>
      <c r="J66" s="59">
        <v>1.8680000000000002E-2</v>
      </c>
      <c r="K66" s="60">
        <v>3.3680000000000002E-2</v>
      </c>
      <c r="L66" s="61">
        <v>3.9787699934095144E-3</v>
      </c>
      <c r="M66" s="60"/>
      <c r="N66" s="61"/>
    </row>
    <row r="67" spans="1:14" ht="51" x14ac:dyDescent="0.25">
      <c r="A67" s="15"/>
      <c r="B67" s="17">
        <v>3033292</v>
      </c>
      <c r="C67" s="17" t="s">
        <v>386</v>
      </c>
      <c r="D67" s="17">
        <v>6</v>
      </c>
      <c r="E67" s="17" t="s">
        <v>399</v>
      </c>
      <c r="F67" s="17">
        <v>441</v>
      </c>
      <c r="G67" s="17" t="s">
        <v>202</v>
      </c>
      <c r="H67" s="17">
        <v>441</v>
      </c>
      <c r="I67" s="17" t="s">
        <v>342</v>
      </c>
      <c r="J67" s="59">
        <v>0.76184800000000008</v>
      </c>
      <c r="K67" s="60">
        <v>0.649509</v>
      </c>
      <c r="L67" s="61">
        <v>0.41097223935400962</v>
      </c>
      <c r="M67" s="60"/>
      <c r="N67" s="61"/>
    </row>
    <row r="68" spans="1:14" ht="51" x14ac:dyDescent="0.25">
      <c r="A68" s="15"/>
      <c r="B68" s="17">
        <v>3033292</v>
      </c>
      <c r="C68" s="17" t="s">
        <v>386</v>
      </c>
      <c r="D68" s="17">
        <v>6</v>
      </c>
      <c r="E68" s="17" t="s">
        <v>399</v>
      </c>
      <c r="F68" s="17">
        <v>442</v>
      </c>
      <c r="G68" s="17" t="s">
        <v>203</v>
      </c>
      <c r="H68" s="17">
        <v>442</v>
      </c>
      <c r="I68" s="17" t="s">
        <v>343</v>
      </c>
      <c r="J68" s="59">
        <v>0.53435299999999997</v>
      </c>
      <c r="K68" s="60">
        <v>0.52704499999999987</v>
      </c>
      <c r="L68" s="61">
        <v>0.31899978208821267</v>
      </c>
      <c r="M68" s="60"/>
      <c r="N68" s="61"/>
    </row>
    <row r="69" spans="1:14" ht="51" x14ac:dyDescent="0.25">
      <c r="A69" s="15"/>
      <c r="B69" s="17">
        <v>3033292</v>
      </c>
      <c r="C69" s="17" t="s">
        <v>386</v>
      </c>
      <c r="D69" s="17">
        <v>6</v>
      </c>
      <c r="E69" s="17" t="s">
        <v>399</v>
      </c>
      <c r="F69" s="17">
        <v>443</v>
      </c>
      <c r="G69" s="17" t="s">
        <v>204</v>
      </c>
      <c r="H69" s="17">
        <v>443</v>
      </c>
      <c r="I69" s="17" t="s">
        <v>344</v>
      </c>
      <c r="J69" s="59">
        <v>0.39001199999999997</v>
      </c>
      <c r="K69" s="60">
        <v>0.39654</v>
      </c>
      <c r="L69" s="61">
        <v>0.20708850434311898</v>
      </c>
      <c r="M69" s="60"/>
      <c r="N69" s="61"/>
    </row>
    <row r="70" spans="1:14" ht="51" x14ac:dyDescent="0.25">
      <c r="A70" s="15"/>
      <c r="B70" s="17">
        <v>3033292</v>
      </c>
      <c r="C70" s="17" t="s">
        <v>386</v>
      </c>
      <c r="D70" s="17">
        <v>6</v>
      </c>
      <c r="E70" s="17" t="s">
        <v>399</v>
      </c>
      <c r="F70" s="17">
        <v>444</v>
      </c>
      <c r="G70" s="17" t="s">
        <v>205</v>
      </c>
      <c r="H70" s="17">
        <v>444</v>
      </c>
      <c r="I70" s="17" t="s">
        <v>345</v>
      </c>
      <c r="J70" s="59">
        <v>0.7027420000000002</v>
      </c>
      <c r="K70" s="60">
        <v>0.80100600000000011</v>
      </c>
      <c r="L70" s="61">
        <v>0.43892670706554782</v>
      </c>
      <c r="M70" s="60"/>
      <c r="N70" s="61"/>
    </row>
    <row r="71" spans="1:14" ht="51" x14ac:dyDescent="0.25">
      <c r="A71" s="15"/>
      <c r="B71" s="17">
        <v>3033292</v>
      </c>
      <c r="C71" s="17" t="s">
        <v>386</v>
      </c>
      <c r="D71" s="17">
        <v>6</v>
      </c>
      <c r="E71" s="17" t="s">
        <v>399</v>
      </c>
      <c r="F71" s="17">
        <v>445</v>
      </c>
      <c r="G71" s="17" t="s">
        <v>206</v>
      </c>
      <c r="H71" s="17">
        <v>445</v>
      </c>
      <c r="I71" s="17" t="s">
        <v>346</v>
      </c>
      <c r="J71" s="59">
        <v>0.75471200000000005</v>
      </c>
      <c r="K71" s="60">
        <v>1.0935969999999995</v>
      </c>
      <c r="L71" s="61">
        <v>0.5538834825711092</v>
      </c>
      <c r="M71" s="60"/>
      <c r="N71" s="61"/>
    </row>
    <row r="72" spans="1:14" ht="51" x14ac:dyDescent="0.25">
      <c r="A72" s="15"/>
      <c r="B72" s="17">
        <v>3033292</v>
      </c>
      <c r="C72" s="17" t="s">
        <v>386</v>
      </c>
      <c r="D72" s="17">
        <v>6</v>
      </c>
      <c r="E72" s="17" t="s">
        <v>399</v>
      </c>
      <c r="F72" s="17">
        <v>446</v>
      </c>
      <c r="G72" s="17" t="s">
        <v>207</v>
      </c>
      <c r="H72" s="17">
        <v>446</v>
      </c>
      <c r="I72" s="17" t="s">
        <v>347</v>
      </c>
      <c r="J72" s="59">
        <v>0.62349599999999994</v>
      </c>
      <c r="K72" s="60">
        <v>0.62349599999999994</v>
      </c>
      <c r="L72" s="61">
        <v>0.4026218509679893</v>
      </c>
      <c r="M72" s="60"/>
      <c r="N72" s="61"/>
    </row>
    <row r="73" spans="1:14" ht="51" x14ac:dyDescent="0.25">
      <c r="A73" s="15"/>
      <c r="B73" s="17">
        <v>3033292</v>
      </c>
      <c r="C73" s="17" t="s">
        <v>386</v>
      </c>
      <c r="D73" s="17">
        <v>6</v>
      </c>
      <c r="E73" s="17" t="s">
        <v>399</v>
      </c>
      <c r="F73" s="17">
        <v>447</v>
      </c>
      <c r="G73" s="17" t="s">
        <v>208</v>
      </c>
      <c r="H73" s="17">
        <v>447</v>
      </c>
      <c r="I73" s="17" t="s">
        <v>348</v>
      </c>
      <c r="J73" s="59">
        <v>0.15282899999999999</v>
      </c>
      <c r="K73" s="60">
        <v>0.15620599999999998</v>
      </c>
      <c r="L73" s="61">
        <v>6.5061331551987678E-2</v>
      </c>
      <c r="M73" s="60"/>
      <c r="N73" s="61"/>
    </row>
    <row r="74" spans="1:14" ht="51" x14ac:dyDescent="0.25">
      <c r="A74" s="15"/>
      <c r="B74" s="17">
        <v>3033292</v>
      </c>
      <c r="C74" s="17" t="s">
        <v>386</v>
      </c>
      <c r="D74" s="17">
        <v>6</v>
      </c>
      <c r="E74" s="17" t="s">
        <v>399</v>
      </c>
      <c r="F74" s="17">
        <v>448</v>
      </c>
      <c r="G74" s="17" t="s">
        <v>209</v>
      </c>
      <c r="H74" s="17">
        <v>448</v>
      </c>
      <c r="I74" s="17" t="s">
        <v>349</v>
      </c>
      <c r="J74" s="59">
        <v>0.44396300000000011</v>
      </c>
      <c r="K74" s="60">
        <v>0.45836300000000002</v>
      </c>
      <c r="L74" s="61">
        <v>0.18936050133197568</v>
      </c>
      <c r="M74" s="60"/>
      <c r="N74" s="61"/>
    </row>
    <row r="75" spans="1:14" ht="51" x14ac:dyDescent="0.25">
      <c r="A75" s="15"/>
      <c r="B75" s="17">
        <v>3033292</v>
      </c>
      <c r="C75" s="17" t="s">
        <v>386</v>
      </c>
      <c r="D75" s="17">
        <v>6</v>
      </c>
      <c r="E75" s="17" t="s">
        <v>399</v>
      </c>
      <c r="F75" s="17">
        <v>449</v>
      </c>
      <c r="G75" s="17" t="s">
        <v>210</v>
      </c>
      <c r="H75" s="17">
        <v>449</v>
      </c>
      <c r="I75" s="17" t="s">
        <v>350</v>
      </c>
      <c r="J75" s="59">
        <v>0.33372699999999994</v>
      </c>
      <c r="K75" s="60">
        <v>0.36216699999999996</v>
      </c>
      <c r="L75" s="61">
        <v>0.15184684723499231</v>
      </c>
      <c r="M75" s="60"/>
      <c r="N75" s="61"/>
    </row>
    <row r="76" spans="1:14" ht="51" x14ac:dyDescent="0.25">
      <c r="A76" s="15"/>
      <c r="B76" s="17">
        <v>3033292</v>
      </c>
      <c r="C76" s="17" t="s">
        <v>386</v>
      </c>
      <c r="D76" s="17">
        <v>6</v>
      </c>
      <c r="E76" s="17" t="s">
        <v>399</v>
      </c>
      <c r="F76" s="17">
        <v>450</v>
      </c>
      <c r="G76" s="17" t="s">
        <v>211</v>
      </c>
      <c r="H76" s="17">
        <v>450</v>
      </c>
      <c r="I76" s="17" t="s">
        <v>351</v>
      </c>
      <c r="J76" s="59">
        <v>0.10619500000000003</v>
      </c>
      <c r="K76" s="60">
        <v>0.10814000000000003</v>
      </c>
      <c r="L76" s="61">
        <v>4.1709800079843262E-2</v>
      </c>
      <c r="M76" s="60"/>
      <c r="N76" s="61"/>
    </row>
    <row r="77" spans="1:14" ht="51" x14ac:dyDescent="0.25">
      <c r="A77" s="15"/>
      <c r="B77" s="17">
        <v>3033292</v>
      </c>
      <c r="C77" s="17" t="s">
        <v>386</v>
      </c>
      <c r="D77" s="17">
        <v>6</v>
      </c>
      <c r="E77" s="17" t="s">
        <v>399</v>
      </c>
      <c r="F77" s="17">
        <v>451</v>
      </c>
      <c r="G77" s="17" t="s">
        <v>212</v>
      </c>
      <c r="H77" s="17">
        <v>451</v>
      </c>
      <c r="I77" s="17" t="s">
        <v>352</v>
      </c>
      <c r="J77" s="59">
        <v>0.11855400000000002</v>
      </c>
      <c r="K77" s="60">
        <v>0.11855400000000002</v>
      </c>
      <c r="L77" s="61">
        <v>4.3399289017543197E-2</v>
      </c>
      <c r="M77" s="60"/>
      <c r="N77" s="61"/>
    </row>
    <row r="78" spans="1:14" ht="51" x14ac:dyDescent="0.25">
      <c r="A78" s="15"/>
      <c r="B78" s="17">
        <v>3033292</v>
      </c>
      <c r="C78" s="17" t="s">
        <v>386</v>
      </c>
      <c r="D78" s="17">
        <v>6</v>
      </c>
      <c r="E78" s="17" t="s">
        <v>399</v>
      </c>
      <c r="F78" s="17">
        <v>452</v>
      </c>
      <c r="G78" s="17" t="s">
        <v>213</v>
      </c>
      <c r="H78" s="17">
        <v>452</v>
      </c>
      <c r="I78" s="17" t="s">
        <v>353</v>
      </c>
      <c r="J78" s="59">
        <v>0.80298400000000003</v>
      </c>
      <c r="K78" s="60">
        <v>0.84942399999999985</v>
      </c>
      <c r="L78" s="61">
        <v>0.39653243444627151</v>
      </c>
      <c r="M78" s="60"/>
      <c r="N78" s="61"/>
    </row>
    <row r="79" spans="1:14" ht="51" x14ac:dyDescent="0.25">
      <c r="A79" s="15"/>
      <c r="B79" s="17">
        <v>3033292</v>
      </c>
      <c r="C79" s="17" t="s">
        <v>386</v>
      </c>
      <c r="D79" s="17">
        <v>6</v>
      </c>
      <c r="E79" s="17" t="s">
        <v>399</v>
      </c>
      <c r="F79" s="17">
        <v>453</v>
      </c>
      <c r="G79" s="17" t="s">
        <v>214</v>
      </c>
      <c r="H79" s="17">
        <v>453</v>
      </c>
      <c r="I79" s="17" t="s">
        <v>354</v>
      </c>
      <c r="J79" s="59">
        <v>0.86338300000000012</v>
      </c>
      <c r="K79" s="60">
        <v>0.91103600000000007</v>
      </c>
      <c r="L79" s="61">
        <v>0.39193569718918297</v>
      </c>
      <c r="M79" s="60"/>
      <c r="N79" s="61"/>
    </row>
    <row r="80" spans="1:14" ht="51" x14ac:dyDescent="0.25">
      <c r="A80" s="15"/>
      <c r="B80" s="17">
        <v>3033292</v>
      </c>
      <c r="C80" s="17" t="s">
        <v>386</v>
      </c>
      <c r="D80" s="17">
        <v>6</v>
      </c>
      <c r="E80" s="17" t="s">
        <v>399</v>
      </c>
      <c r="F80" s="17">
        <v>454</v>
      </c>
      <c r="G80" s="17" t="s">
        <v>215</v>
      </c>
      <c r="H80" s="17">
        <v>454</v>
      </c>
      <c r="I80" s="17" t="s">
        <v>355</v>
      </c>
      <c r="J80" s="59">
        <v>0.39568700000000007</v>
      </c>
      <c r="K80" s="60">
        <v>0.29919300000000004</v>
      </c>
      <c r="L80" s="61">
        <v>0.12663413671543822</v>
      </c>
      <c r="M80" s="60"/>
      <c r="N80" s="61"/>
    </row>
    <row r="81" spans="1:14" ht="51" x14ac:dyDescent="0.25">
      <c r="A81" s="15"/>
      <c r="B81" s="17">
        <v>3033292</v>
      </c>
      <c r="C81" s="17" t="s">
        <v>386</v>
      </c>
      <c r="D81" s="17">
        <v>6</v>
      </c>
      <c r="E81" s="17" t="s">
        <v>399</v>
      </c>
      <c r="F81" s="17">
        <v>455</v>
      </c>
      <c r="G81" s="17" t="s">
        <v>216</v>
      </c>
      <c r="H81" s="17">
        <v>455</v>
      </c>
      <c r="I81" s="17" t="s">
        <v>356</v>
      </c>
      <c r="J81" s="59">
        <v>6.1899999999999997E-2</v>
      </c>
      <c r="K81" s="60">
        <v>4.9259999999999998E-2</v>
      </c>
      <c r="L81" s="61">
        <v>2.8686941834166646E-2</v>
      </c>
      <c r="M81" s="60"/>
      <c r="N81" s="61"/>
    </row>
    <row r="82" spans="1:14" ht="51" x14ac:dyDescent="0.25">
      <c r="A82" s="15"/>
      <c r="B82" s="17">
        <v>3033292</v>
      </c>
      <c r="C82" s="17" t="s">
        <v>386</v>
      </c>
      <c r="D82" s="17">
        <v>6</v>
      </c>
      <c r="E82" s="17" t="s">
        <v>399</v>
      </c>
      <c r="F82" s="17">
        <v>456</v>
      </c>
      <c r="G82" s="17" t="s">
        <v>217</v>
      </c>
      <c r="H82" s="17">
        <v>456</v>
      </c>
      <c r="I82" s="17" t="s">
        <v>357</v>
      </c>
      <c r="J82" s="59">
        <v>0.169571</v>
      </c>
      <c r="K82" s="60">
        <v>0.16957100000000003</v>
      </c>
      <c r="L82" s="61">
        <v>6.0466100665507838E-2</v>
      </c>
      <c r="M82" s="60"/>
      <c r="N82" s="61"/>
    </row>
    <row r="83" spans="1:14" ht="51" x14ac:dyDescent="0.25">
      <c r="A83" s="15"/>
      <c r="B83" s="17">
        <v>3033292</v>
      </c>
      <c r="C83" s="17" t="s">
        <v>386</v>
      </c>
      <c r="D83" s="17">
        <v>6</v>
      </c>
      <c r="E83" s="17" t="s">
        <v>399</v>
      </c>
      <c r="F83" s="17">
        <v>457</v>
      </c>
      <c r="G83" s="17" t="s">
        <v>218</v>
      </c>
      <c r="H83" s="17">
        <v>457</v>
      </c>
      <c r="I83" s="17" t="s">
        <v>358</v>
      </c>
      <c r="J83" s="59">
        <v>0.27276100000000003</v>
      </c>
      <c r="K83" s="60">
        <v>0.28615000000000007</v>
      </c>
      <c r="L83" s="61">
        <v>0.1339844805188477</v>
      </c>
      <c r="M83" s="60"/>
      <c r="N83" s="61"/>
    </row>
    <row r="84" spans="1:14" ht="51" x14ac:dyDescent="0.25">
      <c r="A84" s="15"/>
      <c r="B84" s="17">
        <v>3033292</v>
      </c>
      <c r="C84" s="17" t="s">
        <v>386</v>
      </c>
      <c r="D84" s="17">
        <v>6</v>
      </c>
      <c r="E84" s="17" t="s">
        <v>399</v>
      </c>
      <c r="F84" s="17">
        <v>458</v>
      </c>
      <c r="G84" s="17" t="s">
        <v>219</v>
      </c>
      <c r="H84" s="17">
        <v>458</v>
      </c>
      <c r="I84" s="17" t="s">
        <v>359</v>
      </c>
      <c r="J84" s="59">
        <v>0.77713399999999977</v>
      </c>
      <c r="K84" s="60">
        <v>0.82122600000000023</v>
      </c>
      <c r="L84" s="61">
        <v>0.38630590135289822</v>
      </c>
      <c r="M84" s="60"/>
      <c r="N84" s="61"/>
    </row>
    <row r="85" spans="1:14" ht="51" x14ac:dyDescent="0.25">
      <c r="A85" s="15"/>
      <c r="B85" s="17">
        <v>3033292</v>
      </c>
      <c r="C85" s="17" t="s">
        <v>386</v>
      </c>
      <c r="D85" s="17">
        <v>6</v>
      </c>
      <c r="E85" s="17" t="s">
        <v>399</v>
      </c>
      <c r="F85" s="17">
        <v>459</v>
      </c>
      <c r="G85" s="17" t="s">
        <v>220</v>
      </c>
      <c r="H85" s="17">
        <v>459</v>
      </c>
      <c r="I85" s="17" t="s">
        <v>360</v>
      </c>
      <c r="J85" s="59">
        <v>0.84727600000000014</v>
      </c>
      <c r="K85" s="60">
        <v>0.84727600000000003</v>
      </c>
      <c r="L85" s="61">
        <v>0.48465741705149412</v>
      </c>
      <c r="M85" s="60"/>
      <c r="N85" s="61"/>
    </row>
    <row r="86" spans="1:14" ht="51" x14ac:dyDescent="0.25">
      <c r="A86" s="15"/>
      <c r="B86" s="17">
        <v>3033292</v>
      </c>
      <c r="C86" s="17" t="s">
        <v>386</v>
      </c>
      <c r="D86" s="17">
        <v>6</v>
      </c>
      <c r="E86" s="17" t="s">
        <v>399</v>
      </c>
      <c r="F86" s="17">
        <v>460</v>
      </c>
      <c r="G86" s="17" t="s">
        <v>221</v>
      </c>
      <c r="H86" s="17">
        <v>460</v>
      </c>
      <c r="I86" s="17" t="s">
        <v>361</v>
      </c>
      <c r="J86" s="59">
        <v>0.39022600000000007</v>
      </c>
      <c r="K86" s="60">
        <v>0.39022600000000002</v>
      </c>
      <c r="L86" s="61">
        <v>0.13935345322533976</v>
      </c>
      <c r="M86" s="60"/>
      <c r="N86" s="61"/>
    </row>
    <row r="87" spans="1:14" ht="51" x14ac:dyDescent="0.25">
      <c r="A87" s="15"/>
      <c r="B87" s="17">
        <v>3033292</v>
      </c>
      <c r="C87" s="17" t="s">
        <v>386</v>
      </c>
      <c r="D87" s="17">
        <v>6</v>
      </c>
      <c r="E87" s="17" t="s">
        <v>399</v>
      </c>
      <c r="F87" s="17">
        <v>461</v>
      </c>
      <c r="G87" s="17" t="s">
        <v>222</v>
      </c>
      <c r="H87" s="17">
        <v>461</v>
      </c>
      <c r="I87" s="17" t="s">
        <v>362</v>
      </c>
      <c r="J87" s="59">
        <v>1.2199999999999999E-2</v>
      </c>
      <c r="K87" s="60">
        <v>1.2199999999999999E-2</v>
      </c>
      <c r="L87" s="61">
        <v>2.7400000253692269E-3</v>
      </c>
      <c r="M87" s="60"/>
      <c r="N87" s="61"/>
    </row>
    <row r="88" spans="1:14" ht="51" x14ac:dyDescent="0.25">
      <c r="A88" s="15"/>
      <c r="B88" s="17">
        <v>3033292</v>
      </c>
      <c r="C88" s="17" t="s">
        <v>386</v>
      </c>
      <c r="D88" s="17">
        <v>6</v>
      </c>
      <c r="E88" s="17" t="s">
        <v>399</v>
      </c>
      <c r="F88" s="17">
        <v>462</v>
      </c>
      <c r="G88" s="17" t="s">
        <v>223</v>
      </c>
      <c r="H88" s="17">
        <v>462</v>
      </c>
      <c r="I88" s="17" t="s">
        <v>363</v>
      </c>
      <c r="J88" s="59">
        <v>7.4999999999999997E-3</v>
      </c>
      <c r="K88" s="60">
        <v>7.4999999999999997E-3</v>
      </c>
      <c r="L88" s="61">
        <v>4.9998000031337142E-4</v>
      </c>
      <c r="M88" s="60"/>
      <c r="N88" s="61"/>
    </row>
    <row r="89" spans="1:14" ht="51" x14ac:dyDescent="0.25">
      <c r="A89" s="15"/>
      <c r="B89" s="17">
        <v>3033292</v>
      </c>
      <c r="C89" s="17" t="s">
        <v>386</v>
      </c>
      <c r="D89" s="17">
        <v>6</v>
      </c>
      <c r="E89" s="17" t="s">
        <v>399</v>
      </c>
      <c r="F89" s="17">
        <v>463</v>
      </c>
      <c r="G89" s="17" t="s">
        <v>224</v>
      </c>
      <c r="H89" s="17">
        <v>463</v>
      </c>
      <c r="I89" s="17" t="s">
        <v>364</v>
      </c>
      <c r="J89" s="59">
        <v>1.704398000000001</v>
      </c>
      <c r="K89" s="60">
        <v>1.7538570000000004</v>
      </c>
      <c r="L89" s="61">
        <v>0.86634562729886966</v>
      </c>
      <c r="M89" s="60"/>
      <c r="N89" s="61"/>
    </row>
    <row r="90" spans="1:14" ht="51" x14ac:dyDescent="0.25">
      <c r="A90" s="15"/>
      <c r="B90" s="17">
        <v>3033292</v>
      </c>
      <c r="C90" s="17" t="s">
        <v>386</v>
      </c>
      <c r="D90" s="17">
        <v>6</v>
      </c>
      <c r="E90" s="17" t="s">
        <v>399</v>
      </c>
      <c r="F90" s="17">
        <v>464</v>
      </c>
      <c r="G90" s="17" t="s">
        <v>225</v>
      </c>
      <c r="H90" s="17">
        <v>464</v>
      </c>
      <c r="I90" s="17" t="s">
        <v>365</v>
      </c>
      <c r="J90" s="59">
        <v>1.4034449999999996</v>
      </c>
      <c r="K90" s="60">
        <v>1.5991029999999997</v>
      </c>
      <c r="L90" s="61">
        <v>0.91414639755384997</v>
      </c>
      <c r="M90" s="60"/>
      <c r="N90" s="61"/>
    </row>
    <row r="91" spans="1:14" ht="89.25" x14ac:dyDescent="0.25">
      <c r="A91" s="15"/>
      <c r="B91" s="17">
        <v>3033298</v>
      </c>
      <c r="C91" s="17" t="s">
        <v>391</v>
      </c>
      <c r="D91" s="17">
        <v>211</v>
      </c>
      <c r="E91" s="17" t="s">
        <v>406</v>
      </c>
      <c r="F91" s="17">
        <v>11</v>
      </c>
      <c r="G91" s="17" t="s">
        <v>106</v>
      </c>
      <c r="H91" s="17">
        <v>124</v>
      </c>
      <c r="I91" s="17" t="s">
        <v>337</v>
      </c>
      <c r="J91" s="59">
        <v>0.16800000000000001</v>
      </c>
      <c r="K91" s="60">
        <v>0.16800000000000001</v>
      </c>
      <c r="L91" s="61">
        <v>0</v>
      </c>
      <c r="M91" s="60"/>
      <c r="N91" s="61"/>
    </row>
    <row r="92" spans="1:14" ht="51" x14ac:dyDescent="0.25">
      <c r="A92" s="15"/>
      <c r="B92" s="17">
        <v>3033298</v>
      </c>
      <c r="C92" s="17" t="s">
        <v>391</v>
      </c>
      <c r="D92" s="17">
        <v>211</v>
      </c>
      <c r="E92" s="17" t="s">
        <v>406</v>
      </c>
      <c r="F92" s="17">
        <v>135</v>
      </c>
      <c r="G92" s="17" t="s">
        <v>139</v>
      </c>
      <c r="H92" s="17">
        <v>135</v>
      </c>
      <c r="I92" s="17" t="s">
        <v>339</v>
      </c>
      <c r="J92" s="59">
        <v>8.9911519999999996</v>
      </c>
      <c r="K92" s="60">
        <v>8.9911520000000014</v>
      </c>
      <c r="L92" s="61">
        <v>8.693687055259943</v>
      </c>
      <c r="M92" s="60"/>
      <c r="N92" s="61"/>
    </row>
    <row r="93" spans="1:14" ht="63.75" x14ac:dyDescent="0.25">
      <c r="A93" s="15"/>
      <c r="B93" s="17">
        <v>3033298</v>
      </c>
      <c r="C93" s="17" t="s">
        <v>391</v>
      </c>
      <c r="D93" s="17">
        <v>211</v>
      </c>
      <c r="E93" s="17" t="s">
        <v>406</v>
      </c>
      <c r="F93" s="17">
        <v>137</v>
      </c>
      <c r="G93" s="17" t="s">
        <v>141</v>
      </c>
      <c r="H93" s="17">
        <v>137</v>
      </c>
      <c r="I93" s="17" t="s">
        <v>340</v>
      </c>
      <c r="J93" s="59">
        <v>11.225758999999996</v>
      </c>
      <c r="K93" s="60">
        <v>12.257818000000009</v>
      </c>
      <c r="L93" s="61">
        <v>6.9777316548378323</v>
      </c>
      <c r="M93" s="60"/>
      <c r="N93" s="61"/>
    </row>
    <row r="94" spans="1:14" ht="51" x14ac:dyDescent="0.25">
      <c r="A94" s="15"/>
      <c r="B94" s="17">
        <v>3033298</v>
      </c>
      <c r="C94" s="17" t="s">
        <v>391</v>
      </c>
      <c r="D94" s="17">
        <v>211</v>
      </c>
      <c r="E94" s="17" t="s">
        <v>406</v>
      </c>
      <c r="F94" s="17">
        <v>440</v>
      </c>
      <c r="G94" s="17" t="s">
        <v>201</v>
      </c>
      <c r="H94" s="17">
        <v>440</v>
      </c>
      <c r="I94" s="17" t="s">
        <v>341</v>
      </c>
      <c r="J94" s="59">
        <v>4.7131999999999993E-2</v>
      </c>
      <c r="K94" s="60">
        <v>0.11595800000000002</v>
      </c>
      <c r="L94" s="61">
        <v>2.9865128977689892E-2</v>
      </c>
      <c r="M94" s="60"/>
      <c r="N94" s="61"/>
    </row>
    <row r="95" spans="1:14" ht="51" x14ac:dyDescent="0.25">
      <c r="A95" s="15"/>
      <c r="B95" s="17">
        <v>3033298</v>
      </c>
      <c r="C95" s="17" t="s">
        <v>391</v>
      </c>
      <c r="D95" s="17">
        <v>211</v>
      </c>
      <c r="E95" s="17" t="s">
        <v>406</v>
      </c>
      <c r="F95" s="17">
        <v>441</v>
      </c>
      <c r="G95" s="17" t="s">
        <v>202</v>
      </c>
      <c r="H95" s="17">
        <v>441</v>
      </c>
      <c r="I95" s="17" t="s">
        <v>342</v>
      </c>
      <c r="J95" s="59">
        <v>0.50162100000000009</v>
      </c>
      <c r="K95" s="60">
        <v>0.77349600000000018</v>
      </c>
      <c r="L95" s="61">
        <v>0.36641042222618125</v>
      </c>
      <c r="M95" s="60"/>
      <c r="N95" s="61"/>
    </row>
    <row r="96" spans="1:14" ht="51" x14ac:dyDescent="0.25">
      <c r="A96" s="15"/>
      <c r="B96" s="17">
        <v>3033298</v>
      </c>
      <c r="C96" s="17" t="s">
        <v>391</v>
      </c>
      <c r="D96" s="17">
        <v>211</v>
      </c>
      <c r="E96" s="17" t="s">
        <v>406</v>
      </c>
      <c r="F96" s="17">
        <v>442</v>
      </c>
      <c r="G96" s="17" t="s">
        <v>203</v>
      </c>
      <c r="H96" s="17">
        <v>442</v>
      </c>
      <c r="I96" s="17" t="s">
        <v>343</v>
      </c>
      <c r="J96" s="59">
        <v>1.5100199999999999</v>
      </c>
      <c r="K96" s="60">
        <v>2.3426839999999998</v>
      </c>
      <c r="L96" s="61">
        <v>1.0796529270937754</v>
      </c>
      <c r="M96" s="60"/>
      <c r="N96" s="61"/>
    </row>
    <row r="97" spans="1:14" ht="51" x14ac:dyDescent="0.25">
      <c r="A97" s="15"/>
      <c r="B97" s="17">
        <v>3033298</v>
      </c>
      <c r="C97" s="17" t="s">
        <v>391</v>
      </c>
      <c r="D97" s="17">
        <v>211</v>
      </c>
      <c r="E97" s="17" t="s">
        <v>406</v>
      </c>
      <c r="F97" s="17">
        <v>443</v>
      </c>
      <c r="G97" s="17" t="s">
        <v>204</v>
      </c>
      <c r="H97" s="17">
        <v>443</v>
      </c>
      <c r="I97" s="17" t="s">
        <v>344</v>
      </c>
      <c r="J97" s="59">
        <v>1.2206330000000003</v>
      </c>
      <c r="K97" s="60">
        <v>1.7012050000000001</v>
      </c>
      <c r="L97" s="61">
        <v>0.96573647070908919</v>
      </c>
      <c r="M97" s="60"/>
      <c r="N97" s="61"/>
    </row>
    <row r="98" spans="1:14" ht="51" x14ac:dyDescent="0.25">
      <c r="A98" s="15"/>
      <c r="B98" s="17">
        <v>3033298</v>
      </c>
      <c r="C98" s="17" t="s">
        <v>391</v>
      </c>
      <c r="D98" s="17">
        <v>211</v>
      </c>
      <c r="E98" s="17" t="s">
        <v>406</v>
      </c>
      <c r="F98" s="17">
        <v>444</v>
      </c>
      <c r="G98" s="17" t="s">
        <v>205</v>
      </c>
      <c r="H98" s="17">
        <v>444</v>
      </c>
      <c r="I98" s="17" t="s">
        <v>345</v>
      </c>
      <c r="J98" s="59">
        <v>1.7042120000000001</v>
      </c>
      <c r="K98" s="60">
        <v>2.6020980000000002</v>
      </c>
      <c r="L98" s="61">
        <v>1.0605390146338323</v>
      </c>
      <c r="M98" s="60"/>
      <c r="N98" s="61"/>
    </row>
    <row r="99" spans="1:14" ht="51" x14ac:dyDescent="0.25">
      <c r="A99" s="15"/>
      <c r="B99" s="17">
        <v>3033298</v>
      </c>
      <c r="C99" s="17" t="s">
        <v>391</v>
      </c>
      <c r="D99" s="17">
        <v>211</v>
      </c>
      <c r="E99" s="17" t="s">
        <v>406</v>
      </c>
      <c r="F99" s="17">
        <v>445</v>
      </c>
      <c r="G99" s="17" t="s">
        <v>206</v>
      </c>
      <c r="H99" s="17">
        <v>445</v>
      </c>
      <c r="I99" s="17" t="s">
        <v>346</v>
      </c>
      <c r="J99" s="59">
        <v>1.5771049999999995</v>
      </c>
      <c r="K99" s="60">
        <v>2.2578749999999999</v>
      </c>
      <c r="L99" s="61">
        <v>0.8897071284300182</v>
      </c>
      <c r="M99" s="60"/>
      <c r="N99" s="61"/>
    </row>
    <row r="100" spans="1:14" ht="51" x14ac:dyDescent="0.25">
      <c r="A100" s="15"/>
      <c r="B100" s="17">
        <v>3033298</v>
      </c>
      <c r="C100" s="17" t="s">
        <v>391</v>
      </c>
      <c r="D100" s="17">
        <v>211</v>
      </c>
      <c r="E100" s="17" t="s">
        <v>406</v>
      </c>
      <c r="F100" s="17">
        <v>446</v>
      </c>
      <c r="G100" s="17" t="s">
        <v>207</v>
      </c>
      <c r="H100" s="17">
        <v>446</v>
      </c>
      <c r="I100" s="17" t="s">
        <v>347</v>
      </c>
      <c r="J100" s="59">
        <v>1.197816</v>
      </c>
      <c r="K100" s="60">
        <v>1.3315859999999999</v>
      </c>
      <c r="L100" s="61">
        <v>0.80819826043443754</v>
      </c>
      <c r="M100" s="60"/>
      <c r="N100" s="61"/>
    </row>
    <row r="101" spans="1:14" ht="51" x14ac:dyDescent="0.25">
      <c r="A101" s="15"/>
      <c r="B101" s="17">
        <v>3033298</v>
      </c>
      <c r="C101" s="17" t="s">
        <v>391</v>
      </c>
      <c r="D101" s="17">
        <v>211</v>
      </c>
      <c r="E101" s="17" t="s">
        <v>406</v>
      </c>
      <c r="F101" s="17">
        <v>447</v>
      </c>
      <c r="G101" s="17" t="s">
        <v>208</v>
      </c>
      <c r="H101" s="17">
        <v>447</v>
      </c>
      <c r="I101" s="17" t="s">
        <v>348</v>
      </c>
      <c r="J101" s="59">
        <v>0.27841699999999991</v>
      </c>
      <c r="K101" s="60">
        <v>0.46565700000000004</v>
      </c>
      <c r="L101" s="61">
        <v>0.14988785021705553</v>
      </c>
      <c r="M101" s="60"/>
      <c r="N101" s="61"/>
    </row>
    <row r="102" spans="1:14" ht="51" x14ac:dyDescent="0.25">
      <c r="A102" s="15"/>
      <c r="B102" s="17">
        <v>3033298</v>
      </c>
      <c r="C102" s="17" t="s">
        <v>391</v>
      </c>
      <c r="D102" s="17">
        <v>211</v>
      </c>
      <c r="E102" s="17" t="s">
        <v>406</v>
      </c>
      <c r="F102" s="17">
        <v>448</v>
      </c>
      <c r="G102" s="17" t="s">
        <v>209</v>
      </c>
      <c r="H102" s="17">
        <v>448</v>
      </c>
      <c r="I102" s="17" t="s">
        <v>349</v>
      </c>
      <c r="J102" s="59">
        <v>0.74858499999999994</v>
      </c>
      <c r="K102" s="60">
        <v>1.4903159999999998</v>
      </c>
      <c r="L102" s="61">
        <v>0.4133710991955013</v>
      </c>
      <c r="M102" s="60"/>
      <c r="N102" s="61"/>
    </row>
    <row r="103" spans="1:14" ht="51" x14ac:dyDescent="0.25">
      <c r="A103" s="15"/>
      <c r="B103" s="17">
        <v>3033298</v>
      </c>
      <c r="C103" s="17" t="s">
        <v>391</v>
      </c>
      <c r="D103" s="17">
        <v>211</v>
      </c>
      <c r="E103" s="17" t="s">
        <v>406</v>
      </c>
      <c r="F103" s="17">
        <v>449</v>
      </c>
      <c r="G103" s="17" t="s">
        <v>210</v>
      </c>
      <c r="H103" s="17">
        <v>449</v>
      </c>
      <c r="I103" s="17" t="s">
        <v>350</v>
      </c>
      <c r="J103" s="59">
        <v>0.61093700000000006</v>
      </c>
      <c r="K103" s="60">
        <v>0.73245699999999991</v>
      </c>
      <c r="L103" s="61">
        <v>0.41301091645436827</v>
      </c>
      <c r="M103" s="60"/>
      <c r="N103" s="61"/>
    </row>
    <row r="104" spans="1:14" ht="51" x14ac:dyDescent="0.25">
      <c r="A104" s="15"/>
      <c r="B104" s="17">
        <v>3033298</v>
      </c>
      <c r="C104" s="17" t="s">
        <v>391</v>
      </c>
      <c r="D104" s="17">
        <v>211</v>
      </c>
      <c r="E104" s="17" t="s">
        <v>406</v>
      </c>
      <c r="F104" s="17">
        <v>450</v>
      </c>
      <c r="G104" s="17" t="s">
        <v>211</v>
      </c>
      <c r="H104" s="17">
        <v>450</v>
      </c>
      <c r="I104" s="17" t="s">
        <v>351</v>
      </c>
      <c r="J104" s="59">
        <v>1.7227140000000001</v>
      </c>
      <c r="K104" s="60">
        <v>2.1820069999999996</v>
      </c>
      <c r="L104" s="61">
        <v>0.90490078154834919</v>
      </c>
      <c r="M104" s="60"/>
      <c r="N104" s="61"/>
    </row>
    <row r="105" spans="1:14" ht="51" x14ac:dyDescent="0.25">
      <c r="A105" s="15"/>
      <c r="B105" s="17">
        <v>3033298</v>
      </c>
      <c r="C105" s="17" t="s">
        <v>391</v>
      </c>
      <c r="D105" s="17">
        <v>211</v>
      </c>
      <c r="E105" s="17" t="s">
        <v>406</v>
      </c>
      <c r="F105" s="17">
        <v>451</v>
      </c>
      <c r="G105" s="17" t="s">
        <v>212</v>
      </c>
      <c r="H105" s="17">
        <v>451</v>
      </c>
      <c r="I105" s="17" t="s">
        <v>352</v>
      </c>
      <c r="J105" s="59">
        <v>0.83336599999999983</v>
      </c>
      <c r="K105" s="60">
        <v>0.84741199999999994</v>
      </c>
      <c r="L105" s="61">
        <v>0.36924107730737887</v>
      </c>
      <c r="M105" s="60"/>
      <c r="N105" s="61"/>
    </row>
    <row r="106" spans="1:14" ht="51" x14ac:dyDescent="0.25">
      <c r="A106" s="15"/>
      <c r="B106" s="17">
        <v>3033298</v>
      </c>
      <c r="C106" s="17" t="s">
        <v>391</v>
      </c>
      <c r="D106" s="17">
        <v>211</v>
      </c>
      <c r="E106" s="17" t="s">
        <v>406</v>
      </c>
      <c r="F106" s="17">
        <v>452</v>
      </c>
      <c r="G106" s="17" t="s">
        <v>213</v>
      </c>
      <c r="H106" s="17">
        <v>452</v>
      </c>
      <c r="I106" s="17" t="s">
        <v>353</v>
      </c>
      <c r="J106" s="59">
        <v>2.0948330000000004</v>
      </c>
      <c r="K106" s="60">
        <v>2.7094809999999994</v>
      </c>
      <c r="L106" s="61">
        <v>1.1844146545045078</v>
      </c>
      <c r="M106" s="60"/>
      <c r="N106" s="61"/>
    </row>
    <row r="107" spans="1:14" ht="51" x14ac:dyDescent="0.25">
      <c r="A107" s="15"/>
      <c r="B107" s="17">
        <v>3033298</v>
      </c>
      <c r="C107" s="17" t="s">
        <v>391</v>
      </c>
      <c r="D107" s="17">
        <v>211</v>
      </c>
      <c r="E107" s="17" t="s">
        <v>406</v>
      </c>
      <c r="F107" s="17">
        <v>453</v>
      </c>
      <c r="G107" s="17" t="s">
        <v>214</v>
      </c>
      <c r="H107" s="17">
        <v>453</v>
      </c>
      <c r="I107" s="17" t="s">
        <v>354</v>
      </c>
      <c r="J107" s="59">
        <v>1.1523319999999995</v>
      </c>
      <c r="K107" s="60">
        <v>1.8821539999999999</v>
      </c>
      <c r="L107" s="61">
        <v>1.0197226024756674</v>
      </c>
      <c r="M107" s="60"/>
      <c r="N107" s="61"/>
    </row>
    <row r="108" spans="1:14" ht="51" x14ac:dyDescent="0.25">
      <c r="A108" s="15"/>
      <c r="B108" s="17">
        <v>3033298</v>
      </c>
      <c r="C108" s="17" t="s">
        <v>391</v>
      </c>
      <c r="D108" s="17">
        <v>211</v>
      </c>
      <c r="E108" s="17" t="s">
        <v>406</v>
      </c>
      <c r="F108" s="17">
        <v>454</v>
      </c>
      <c r="G108" s="17" t="s">
        <v>215</v>
      </c>
      <c r="H108" s="17">
        <v>454</v>
      </c>
      <c r="I108" s="17" t="s">
        <v>355</v>
      </c>
      <c r="J108" s="59">
        <v>8.1751999999999991E-2</v>
      </c>
      <c r="K108" s="60">
        <v>0.18266499999999999</v>
      </c>
      <c r="L108" s="61">
        <v>9.6543288993416354E-2</v>
      </c>
      <c r="M108" s="60"/>
      <c r="N108" s="61"/>
    </row>
    <row r="109" spans="1:14" ht="51" x14ac:dyDescent="0.25">
      <c r="A109" s="15"/>
      <c r="B109" s="17">
        <v>3033298</v>
      </c>
      <c r="C109" s="17" t="s">
        <v>391</v>
      </c>
      <c r="D109" s="17">
        <v>211</v>
      </c>
      <c r="E109" s="17" t="s">
        <v>406</v>
      </c>
      <c r="F109" s="17">
        <v>455</v>
      </c>
      <c r="G109" s="17" t="s">
        <v>216</v>
      </c>
      <c r="H109" s="17">
        <v>455</v>
      </c>
      <c r="I109" s="17" t="s">
        <v>356</v>
      </c>
      <c r="J109" s="59">
        <v>8.7999999999999988E-3</v>
      </c>
      <c r="K109" s="60">
        <v>4.7576E-2</v>
      </c>
      <c r="L109" s="61">
        <v>2.5697480537928641E-2</v>
      </c>
      <c r="M109" s="60"/>
      <c r="N109" s="61"/>
    </row>
    <row r="110" spans="1:14" ht="51" x14ac:dyDescent="0.25">
      <c r="A110" s="15"/>
      <c r="B110" s="17">
        <v>3033298</v>
      </c>
      <c r="C110" s="17" t="s">
        <v>391</v>
      </c>
      <c r="D110" s="17">
        <v>211</v>
      </c>
      <c r="E110" s="17" t="s">
        <v>406</v>
      </c>
      <c r="F110" s="17">
        <v>456</v>
      </c>
      <c r="G110" s="17" t="s">
        <v>217</v>
      </c>
      <c r="H110" s="17">
        <v>456</v>
      </c>
      <c r="I110" s="17" t="s">
        <v>357</v>
      </c>
      <c r="J110" s="59">
        <v>0.116412</v>
      </c>
      <c r="K110" s="60">
        <v>0.25286300000000012</v>
      </c>
      <c r="L110" s="61">
        <v>7.2229629789944738E-2</v>
      </c>
      <c r="M110" s="60"/>
      <c r="N110" s="61"/>
    </row>
    <row r="111" spans="1:14" ht="51" x14ac:dyDescent="0.25">
      <c r="A111" s="15"/>
      <c r="B111" s="17">
        <v>3033298</v>
      </c>
      <c r="C111" s="17" t="s">
        <v>391</v>
      </c>
      <c r="D111" s="17">
        <v>211</v>
      </c>
      <c r="E111" s="17" t="s">
        <v>406</v>
      </c>
      <c r="F111" s="17">
        <v>457</v>
      </c>
      <c r="G111" s="17" t="s">
        <v>218</v>
      </c>
      <c r="H111" s="17">
        <v>457</v>
      </c>
      <c r="I111" s="17" t="s">
        <v>358</v>
      </c>
      <c r="J111" s="59">
        <v>2.4204829999999999</v>
      </c>
      <c r="K111" s="60">
        <v>2.8965639999999988</v>
      </c>
      <c r="L111" s="61">
        <v>1.3561682415311225</v>
      </c>
      <c r="M111" s="60"/>
      <c r="N111" s="61"/>
    </row>
    <row r="112" spans="1:14" ht="51" x14ac:dyDescent="0.25">
      <c r="A112" s="15"/>
      <c r="B112" s="17">
        <v>3033298</v>
      </c>
      <c r="C112" s="17" t="s">
        <v>391</v>
      </c>
      <c r="D112" s="17">
        <v>211</v>
      </c>
      <c r="E112" s="17" t="s">
        <v>406</v>
      </c>
      <c r="F112" s="17">
        <v>458</v>
      </c>
      <c r="G112" s="17" t="s">
        <v>219</v>
      </c>
      <c r="H112" s="17">
        <v>458</v>
      </c>
      <c r="I112" s="17" t="s">
        <v>359</v>
      </c>
      <c r="J112" s="59">
        <v>0.74241900000000005</v>
      </c>
      <c r="K112" s="60">
        <v>1.4809049999999999</v>
      </c>
      <c r="L112" s="61">
        <v>0.51060110402613645</v>
      </c>
      <c r="M112" s="60"/>
      <c r="N112" s="61"/>
    </row>
    <row r="113" spans="1:14" ht="51" x14ac:dyDescent="0.25">
      <c r="A113" s="15"/>
      <c r="B113" s="17">
        <v>3033298</v>
      </c>
      <c r="C113" s="17" t="s">
        <v>391</v>
      </c>
      <c r="D113" s="17">
        <v>211</v>
      </c>
      <c r="E113" s="17" t="s">
        <v>406</v>
      </c>
      <c r="F113" s="17">
        <v>459</v>
      </c>
      <c r="G113" s="17" t="s">
        <v>220</v>
      </c>
      <c r="H113" s="17">
        <v>459</v>
      </c>
      <c r="I113" s="17" t="s">
        <v>360</v>
      </c>
      <c r="J113" s="59">
        <v>0.48108399999999996</v>
      </c>
      <c r="K113" s="60">
        <v>1.8242009999999986</v>
      </c>
      <c r="L113" s="61">
        <v>0.74756084568252845</v>
      </c>
      <c r="M113" s="60"/>
      <c r="N113" s="61"/>
    </row>
    <row r="114" spans="1:14" ht="51" x14ac:dyDescent="0.25">
      <c r="A114" s="15"/>
      <c r="B114" s="17">
        <v>3033298</v>
      </c>
      <c r="C114" s="17" t="s">
        <v>391</v>
      </c>
      <c r="D114" s="17">
        <v>211</v>
      </c>
      <c r="E114" s="17" t="s">
        <v>406</v>
      </c>
      <c r="F114" s="17">
        <v>460</v>
      </c>
      <c r="G114" s="17" t="s">
        <v>221</v>
      </c>
      <c r="H114" s="17">
        <v>460</v>
      </c>
      <c r="I114" s="17" t="s">
        <v>361</v>
      </c>
      <c r="J114" s="59">
        <v>8.199999999999999E-3</v>
      </c>
      <c r="K114" s="60">
        <v>0.14506200000000002</v>
      </c>
      <c r="L114" s="61">
        <v>0.13696229486231459</v>
      </c>
      <c r="M114" s="60"/>
      <c r="N114" s="61"/>
    </row>
    <row r="115" spans="1:14" ht="51" x14ac:dyDescent="0.25">
      <c r="A115" s="15"/>
      <c r="B115" s="17">
        <v>3033298</v>
      </c>
      <c r="C115" s="17" t="s">
        <v>391</v>
      </c>
      <c r="D115" s="17">
        <v>211</v>
      </c>
      <c r="E115" s="17" t="s">
        <v>406</v>
      </c>
      <c r="F115" s="17">
        <v>461</v>
      </c>
      <c r="G115" s="17" t="s">
        <v>222</v>
      </c>
      <c r="H115" s="17">
        <v>461</v>
      </c>
      <c r="I115" s="17" t="s">
        <v>362</v>
      </c>
      <c r="J115" s="59">
        <v>1.8000000000000002E-2</v>
      </c>
      <c r="K115" s="60">
        <v>9.5637E-2</v>
      </c>
      <c r="L115" s="61">
        <v>2.7854740270413458E-2</v>
      </c>
      <c r="M115" s="60"/>
      <c r="N115" s="61"/>
    </row>
    <row r="116" spans="1:14" ht="51" x14ac:dyDescent="0.25">
      <c r="A116" s="15"/>
      <c r="B116" s="17">
        <v>3033298</v>
      </c>
      <c r="C116" s="17" t="s">
        <v>391</v>
      </c>
      <c r="D116" s="17">
        <v>211</v>
      </c>
      <c r="E116" s="17" t="s">
        <v>406</v>
      </c>
      <c r="F116" s="17">
        <v>462</v>
      </c>
      <c r="G116" s="17" t="s">
        <v>223</v>
      </c>
      <c r="H116" s="17">
        <v>462</v>
      </c>
      <c r="I116" s="17" t="s">
        <v>363</v>
      </c>
      <c r="J116" s="59">
        <v>1.095825</v>
      </c>
      <c r="K116" s="60">
        <v>1.4778899999999997</v>
      </c>
      <c r="L116" s="61">
        <v>0.77335986887919717</v>
      </c>
      <c r="M116" s="60"/>
      <c r="N116" s="61"/>
    </row>
    <row r="117" spans="1:14" ht="51" x14ac:dyDescent="0.25">
      <c r="A117" s="15"/>
      <c r="B117" s="17">
        <v>3033298</v>
      </c>
      <c r="C117" s="17" t="s">
        <v>391</v>
      </c>
      <c r="D117" s="17">
        <v>211</v>
      </c>
      <c r="E117" s="17" t="s">
        <v>406</v>
      </c>
      <c r="F117" s="17">
        <v>463</v>
      </c>
      <c r="G117" s="17" t="s">
        <v>224</v>
      </c>
      <c r="H117" s="17">
        <v>463</v>
      </c>
      <c r="I117" s="17" t="s">
        <v>364</v>
      </c>
      <c r="J117" s="59">
        <v>1.3649910000000001</v>
      </c>
      <c r="K117" s="60">
        <v>1.8115640000000002</v>
      </c>
      <c r="L117" s="61">
        <v>0.84741209392615247</v>
      </c>
      <c r="M117" s="60"/>
      <c r="N117" s="61"/>
    </row>
    <row r="118" spans="1:14" ht="51.75" thickBot="1" x14ac:dyDescent="0.3">
      <c r="A118" s="21"/>
      <c r="B118" s="23">
        <v>3033298</v>
      </c>
      <c r="C118" s="23" t="s">
        <v>391</v>
      </c>
      <c r="D118" s="23">
        <v>211</v>
      </c>
      <c r="E118" s="23" t="s">
        <v>406</v>
      </c>
      <c r="F118" s="23">
        <v>464</v>
      </c>
      <c r="G118" s="23" t="s">
        <v>225</v>
      </c>
      <c r="H118" s="23">
        <v>464</v>
      </c>
      <c r="I118" s="23" t="s">
        <v>365</v>
      </c>
      <c r="J118" s="62">
        <v>1.9106629999999993</v>
      </c>
      <c r="K118" s="63">
        <v>2.2754330000000009</v>
      </c>
      <c r="L118" s="64">
        <v>1.1115354393914458</v>
      </c>
      <c r="M118" s="63"/>
      <c r="N118" s="64"/>
    </row>
  </sheetData>
  <mergeCells count="12">
    <mergeCell ref="A3:I3"/>
    <mergeCell ref="J3:L3"/>
    <mergeCell ref="M3:N3"/>
    <mergeCell ref="L4:L5"/>
    <mergeCell ref="F4:G5"/>
    <mergeCell ref="H4:I5"/>
    <mergeCell ref="A4:C5"/>
    <mergeCell ref="M4:M5"/>
    <mergeCell ref="J4:J5"/>
    <mergeCell ref="N4:N5"/>
    <mergeCell ref="K4:K5"/>
    <mergeCell ref="D4:E5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0"/>
  <dimension ref="A1:G13"/>
  <sheetViews>
    <sheetView workbookViewId="0">
      <selection activeCell="A2" sqref="A2:G12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73</v>
      </c>
      <c r="B1" s="46" t="s">
        <v>228</v>
      </c>
      <c r="C1" s="40" t="s">
        <v>40</v>
      </c>
      <c r="D1" s="40"/>
      <c r="E1" s="40"/>
      <c r="F1" s="40"/>
      <c r="G1" s="40"/>
    </row>
    <row r="2" spans="1:7" ht="15.75" thickBot="1" x14ac:dyDescent="0.3">
      <c r="A2" s="2" t="s">
        <v>1531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63.919644000000005</v>
      </c>
      <c r="E6" s="13">
        <v>161.24652900000004</v>
      </c>
      <c r="F6" s="13">
        <v>52.932691167690109</v>
      </c>
      <c r="G6" s="14">
        <v>0.3282718176692665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63.509643999999994</v>
      </c>
      <c r="E7" s="31">
        <f ca="1">SUM(E8:OFFSET(E6,MATCH("GOBIERNOS REGIONALES",$A$8:$A$50,0),0))</f>
        <v>63.522088999999959</v>
      </c>
      <c r="F7" s="31">
        <f ca="1">SUM(F8:OFFSET(F6,MATCH("GOBIERNOS REGIONALES",$A$8:$A$50,0),0))</f>
        <v>33.530542084623448</v>
      </c>
      <c r="G7" s="32">
        <f t="shared" ref="G7:G12" ca="1" si="0">IFERROR(F7/E7,0)</f>
        <v>0.52785641361107427</v>
      </c>
    </row>
    <row r="8" spans="1:7" ht="25.5" x14ac:dyDescent="0.25">
      <c r="A8" s="15"/>
      <c r="B8" s="16">
        <v>12</v>
      </c>
      <c r="C8" s="17" t="s">
        <v>107</v>
      </c>
      <c r="D8" s="18">
        <v>63.509643999999994</v>
      </c>
      <c r="E8" s="19">
        <v>63.522088999999959</v>
      </c>
      <c r="F8" s="19">
        <v>33.530542084623448</v>
      </c>
      <c r="G8" s="20">
        <f t="shared" si="0"/>
        <v>0.52785641361107427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0</v>
      </c>
      <c r="E9" s="31">
        <f ca="1">SUM(E10:OFFSET(E8,(MATCH("GOBIERNOS LOCALES",$A$8:$A$50,0)-MATCH("GOBIERNOS REGIONALES",$A$8:$A$50,0)),0))</f>
        <v>0.53866700000000001</v>
      </c>
      <c r="F9" s="31">
        <f ca="1">SUM(F10:OFFSET(F8,(MATCH("GOBIERNOS LOCALES",$A$8:$A$50,0)-MATCH("GOBIERNOS REGIONALES",$A$8:$A$50,0)),0))</f>
        <v>0.21116827288642526</v>
      </c>
      <c r="G9" s="32">
        <f t="shared" ca="1" si="0"/>
        <v>0.39202006598961003</v>
      </c>
    </row>
    <row r="10" spans="1:7" x14ac:dyDescent="0.25">
      <c r="A10" s="15"/>
      <c r="B10" s="16">
        <v>448</v>
      </c>
      <c r="C10" s="17" t="s">
        <v>209</v>
      </c>
      <c r="D10" s="18">
        <v>0</v>
      </c>
      <c r="E10" s="19">
        <v>1.7222000000000001E-2</v>
      </c>
      <c r="F10" s="19">
        <v>8.6349598132073879E-3</v>
      </c>
      <c r="G10" s="20">
        <f t="shared" si="0"/>
        <v>0.50139123291182131</v>
      </c>
    </row>
    <row r="11" spans="1:7" x14ac:dyDescent="0.25">
      <c r="A11" s="15"/>
      <c r="B11" s="16">
        <v>453</v>
      </c>
      <c r="C11" s="17" t="s">
        <v>214</v>
      </c>
      <c r="D11" s="18">
        <v>0</v>
      </c>
      <c r="E11" s="19">
        <v>0.52144500000000005</v>
      </c>
      <c r="F11" s="19">
        <v>0.20253331307321787</v>
      </c>
      <c r="G11" s="20">
        <f t="shared" si="0"/>
        <v>0.38840781496268612</v>
      </c>
    </row>
    <row r="12" spans="1:7" ht="15.75" thickBot="1" x14ac:dyDescent="0.3">
      <c r="A12" s="33" t="s">
        <v>227</v>
      </c>
      <c r="B12" s="34"/>
      <c r="C12" s="35"/>
      <c r="D12" s="36">
        <v>0.41</v>
      </c>
      <c r="E12" s="37">
        <v>97.185772999999983</v>
      </c>
      <c r="F12" s="37">
        <v>19.190980810180235</v>
      </c>
      <c r="G12" s="38">
        <f t="shared" si="0"/>
        <v>0.19746697708707053</v>
      </c>
    </row>
    <row r="13" spans="1:7" x14ac:dyDescent="0.25">
      <c r="D13" s="6"/>
      <c r="E13" s="6"/>
      <c r="F13" s="6"/>
      <c r="G13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1"/>
  <dimension ref="A1:L14"/>
  <sheetViews>
    <sheetView workbookViewId="0">
      <selection activeCell="A2" sqref="A2:L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73</v>
      </c>
      <c r="B1" s="40" t="s">
        <v>228</v>
      </c>
      <c r="C1" s="40" t="s">
        <v>40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1532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63.919644000000005</v>
      </c>
      <c r="G6" s="13">
        <v>161.24652900000004</v>
      </c>
      <c r="H6" s="13">
        <v>52.932691167690109</v>
      </c>
      <c r="I6" s="14">
        <v>0.3282718176692665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63.509644000000002</v>
      </c>
      <c r="G7" s="31">
        <f ca="1">SUM(G8:OFFSET(G6,MATCH("PROYECTOS",$A$8:$A$50,0),0))</f>
        <v>63.52208899999998</v>
      </c>
      <c r="H7" s="31">
        <f ca="1">SUM(H8:OFFSET(H6,MATCH("PROYECTOS",$A$8:$A$50,0),0))</f>
        <v>33.530542084623448</v>
      </c>
      <c r="I7" s="32">
        <f ca="1">IFERROR(H7/G7,0)</f>
        <v>0.52785641361107405</v>
      </c>
      <c r="J7" s="50"/>
      <c r="K7" s="31"/>
      <c r="L7" s="32"/>
    </row>
    <row r="8" spans="1:12" ht="25.5" x14ac:dyDescent="0.25">
      <c r="A8" s="15"/>
      <c r="B8" s="17">
        <v>3000194</v>
      </c>
      <c r="C8" s="17" t="s">
        <v>1533</v>
      </c>
      <c r="D8" s="53">
        <v>411</v>
      </c>
      <c r="E8" s="17" t="s">
        <v>1534</v>
      </c>
      <c r="F8" s="18">
        <v>63.509644000000002</v>
      </c>
      <c r="G8" s="19">
        <v>63.52208899999998</v>
      </c>
      <c r="H8" s="19">
        <v>33.530542084623448</v>
      </c>
      <c r="I8" s="20">
        <f>IFERROR(H8/G8,0)</f>
        <v>0.52785641361107405</v>
      </c>
      <c r="J8" s="54"/>
      <c r="K8" s="19"/>
      <c r="L8" s="20" t="str">
        <f>IFERROR(K8/J8,".")</f>
        <v>.</v>
      </c>
    </row>
    <row r="9" spans="1:12" ht="15.75" thickBot="1" x14ac:dyDescent="0.3">
      <c r="A9" s="33" t="s">
        <v>302</v>
      </c>
      <c r="B9" s="35"/>
      <c r="C9" s="35"/>
      <c r="D9" s="51"/>
      <c r="E9" s="35"/>
      <c r="F9" s="36">
        <f ca="1">OFFSET(F9,-MATCH("PROYECTOS",$A$8:$A$50,0)-1,0)-(OFFSET(F9,-MATCH("PROYECTOS",$A$8:$A$50,0),0))</f>
        <v>0.41000000000000369</v>
      </c>
      <c r="G9" s="37">
        <f ca="1">OFFSET(G9,-MATCH("PROYECTOS",$A$8:$A$50,0)-1,0)-(OFFSET(G9,-MATCH("PROYECTOS",$A$8:$A$50,0),0))</f>
        <v>97.724440000000058</v>
      </c>
      <c r="H9" s="37">
        <f ca="1">OFFSET(H9,-MATCH("PROYECTOS",$A$8:$A$50,0)-1,0)-(OFFSET(H9,-MATCH("PROYECTOS",$A$8:$A$50,0),0))</f>
        <v>19.402149083066661</v>
      </c>
      <c r="I9" s="38">
        <f ca="1">IFERROR(H9/G9,0)</f>
        <v>0.19853937339591457</v>
      </c>
      <c r="J9" s="52"/>
      <c r="K9" s="37"/>
      <c r="L9" s="38"/>
    </row>
    <row r="10" spans="1:12" ht="15.75" thickBot="1" x14ac:dyDescent="0.3"/>
    <row r="11" spans="1:12" ht="15.75" thickBot="1" x14ac:dyDescent="0.3">
      <c r="A11" s="108" t="s">
        <v>372</v>
      </c>
      <c r="B11" s="109"/>
      <c r="C11" s="109"/>
      <c r="D11" s="109"/>
      <c r="E11" s="109"/>
      <c r="F11" s="110"/>
    </row>
    <row r="12" spans="1:12" ht="15.75" thickBot="1" x14ac:dyDescent="0.3">
      <c r="A12" s="2" t="s">
        <v>1542</v>
      </c>
    </row>
    <row r="13" spans="1:12" ht="45" customHeight="1" x14ac:dyDescent="0.25">
      <c r="A13" s="100" t="s">
        <v>374</v>
      </c>
      <c r="B13" s="101"/>
      <c r="C13" s="101"/>
      <c r="D13" s="101"/>
      <c r="E13" s="101"/>
      <c r="F13" s="111" t="s">
        <v>375</v>
      </c>
      <c r="G13" s="7"/>
      <c r="H13" s="7"/>
      <c r="I13" s="7"/>
      <c r="J13" s="7"/>
      <c r="K13" s="7"/>
    </row>
    <row r="14" spans="1:12" ht="15.75" thickBot="1" x14ac:dyDescent="0.3">
      <c r="A14" s="125"/>
      <c r="B14" s="126"/>
      <c r="C14" s="126"/>
      <c r="D14" s="126"/>
      <c r="E14" s="126"/>
      <c r="F14" s="112"/>
      <c r="G14" s="8"/>
      <c r="H14" s="8"/>
      <c r="I14" s="8"/>
      <c r="J14" s="8"/>
      <c r="K14" s="8"/>
    </row>
  </sheetData>
  <mergeCells count="15">
    <mergeCell ref="A13:E14"/>
    <mergeCell ref="F13:F14"/>
    <mergeCell ref="L4:L5"/>
    <mergeCell ref="H4:H5"/>
    <mergeCell ref="A4:C5"/>
    <mergeCell ref="J4:J5"/>
    <mergeCell ref="F4:F5"/>
    <mergeCell ref="K4:K5"/>
    <mergeCell ref="G4:G5"/>
    <mergeCell ref="D4:E5"/>
    <mergeCell ref="A3:E3"/>
    <mergeCell ref="F3:I3"/>
    <mergeCell ref="J3:L3"/>
    <mergeCell ref="I4:I5"/>
    <mergeCell ref="A11:F11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2"/>
  <dimension ref="A1:N11"/>
  <sheetViews>
    <sheetView workbookViewId="0">
      <selection activeCell="A2" sqref="A2:N1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73</v>
      </c>
      <c r="B1" s="40" t="s">
        <v>228</v>
      </c>
      <c r="C1" s="40" t="s">
        <v>40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1535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63.919644000000005</v>
      </c>
      <c r="I6" s="13">
        <v>161.24652900000004</v>
      </c>
      <c r="J6" s="13">
        <v>52.932691167690109</v>
      </c>
      <c r="K6" s="14">
        <v>0.3282718176692665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SUM(H8:H10)</f>
        <v>63.509643999999994</v>
      </c>
      <c r="I7" s="30">
        <f>SUM(I8:I10)</f>
        <v>63.522089000000001</v>
      </c>
      <c r="J7" s="30">
        <f>SUM(J8:J10)</f>
        <v>33.530542084623448</v>
      </c>
      <c r="K7" s="32">
        <f>IFERROR(J7/I7,0)</f>
        <v>0.52785641361107394</v>
      </c>
      <c r="L7" s="50"/>
      <c r="M7" s="31"/>
      <c r="N7" s="32"/>
    </row>
    <row r="8" spans="1:14" ht="25.5" x14ac:dyDescent="0.25">
      <c r="A8" s="15"/>
      <c r="B8" s="17">
        <v>5001253</v>
      </c>
      <c r="C8" s="79" t="s">
        <v>988</v>
      </c>
      <c r="D8" s="17">
        <v>3000194</v>
      </c>
      <c r="E8" s="17" t="s">
        <v>1533</v>
      </c>
      <c r="F8" s="53">
        <v>177</v>
      </c>
      <c r="G8" s="17" t="s">
        <v>1000</v>
      </c>
      <c r="H8" s="18">
        <v>43.015000000000001</v>
      </c>
      <c r="I8" s="19">
        <v>43.015000000000001</v>
      </c>
      <c r="J8" s="19">
        <v>26.304536283016205</v>
      </c>
      <c r="K8" s="20">
        <f>IFERROR(J8/I8,0)</f>
        <v>0.61152008097213073</v>
      </c>
      <c r="L8" s="54">
        <v>198</v>
      </c>
      <c r="M8" s="19">
        <v>0</v>
      </c>
      <c r="N8" s="20">
        <f>IFERROR(M8/L8,".")</f>
        <v>0</v>
      </c>
    </row>
    <row r="9" spans="1:14" ht="51" x14ac:dyDescent="0.25">
      <c r="A9" s="15"/>
      <c r="B9" s="17">
        <v>5004341</v>
      </c>
      <c r="C9" s="79" t="s">
        <v>1536</v>
      </c>
      <c r="D9" s="17">
        <v>3000194</v>
      </c>
      <c r="E9" s="17" t="s">
        <v>1533</v>
      </c>
      <c r="F9" s="53">
        <v>117</v>
      </c>
      <c r="G9" s="17" t="s">
        <v>808</v>
      </c>
      <c r="H9" s="18">
        <v>7.3616729999999988</v>
      </c>
      <c r="I9" s="19">
        <v>8.5767070000000007</v>
      </c>
      <c r="J9" s="19">
        <v>3.2798477562901098</v>
      </c>
      <c r="K9" s="20">
        <f>IFERROR(J9/I9,0)</f>
        <v>0.38241340835009396</v>
      </c>
      <c r="L9" s="54">
        <v>42</v>
      </c>
      <c r="M9" s="19">
        <v>0</v>
      </c>
      <c r="N9" s="20">
        <f>IFERROR(M9/L9,".")</f>
        <v>0</v>
      </c>
    </row>
    <row r="10" spans="1:14" ht="25.5" x14ac:dyDescent="0.25">
      <c r="A10" s="15"/>
      <c r="B10" s="17">
        <v>5004342</v>
      </c>
      <c r="C10" s="79" t="s">
        <v>1537</v>
      </c>
      <c r="D10" s="17">
        <v>3000194</v>
      </c>
      <c r="E10" s="17" t="s">
        <v>1533</v>
      </c>
      <c r="F10" s="53">
        <v>60</v>
      </c>
      <c r="G10" s="17" t="s">
        <v>318</v>
      </c>
      <c r="H10" s="18">
        <v>13.132971000000001</v>
      </c>
      <c r="I10" s="19">
        <v>11.930382</v>
      </c>
      <c r="J10" s="19">
        <v>3.9461580453171337</v>
      </c>
      <c r="K10" s="20">
        <f>IFERROR(J10/I10,0)</f>
        <v>0.33076543947353354</v>
      </c>
      <c r="L10" s="54">
        <v>112</v>
      </c>
      <c r="M10" s="19">
        <v>0</v>
      </c>
      <c r="N10" s="20">
        <f>IFERROR(M10/L10,".")</f>
        <v>0</v>
      </c>
    </row>
    <row r="11" spans="1:14" ht="15.75" thickBot="1" x14ac:dyDescent="0.3">
      <c r="A11" s="33" t="s">
        <v>302</v>
      </c>
      <c r="B11" s="35"/>
      <c r="C11" s="35"/>
      <c r="D11" s="57"/>
      <c r="E11" s="35"/>
      <c r="F11" s="51"/>
      <c r="G11" s="35"/>
      <c r="H11" s="36">
        <f>H6-H7</f>
        <v>0.4100000000000108</v>
      </c>
      <c r="I11" s="36">
        <f>I6-I7</f>
        <v>97.724440000000044</v>
      </c>
      <c r="J11" s="36">
        <f>J6-J7</f>
        <v>19.402149083066661</v>
      </c>
      <c r="K11" s="38">
        <f>IFERROR(J11/I11,0)</f>
        <v>0.1985393733959146</v>
      </c>
      <c r="L11" s="52"/>
      <c r="M11" s="37"/>
      <c r="N11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/>
  <dimension ref="A1:P6"/>
  <sheetViews>
    <sheetView workbookViewId="0">
      <selection activeCell="L6" sqref="L6:P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39">
        <v>73</v>
      </c>
      <c r="B1" s="40" t="s">
        <v>228</v>
      </c>
      <c r="C1" s="40" t="s">
        <v>40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1538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14"/>
      <c r="J4" s="114" t="s">
        <v>234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102.75" thickBot="1" x14ac:dyDescent="0.3">
      <c r="A6" s="21"/>
      <c r="B6" s="23">
        <v>3000194</v>
      </c>
      <c r="C6" s="23" t="s">
        <v>1533</v>
      </c>
      <c r="D6" s="23">
        <v>411</v>
      </c>
      <c r="E6" s="23" t="s">
        <v>1534</v>
      </c>
      <c r="F6" s="23">
        <v>12</v>
      </c>
      <c r="G6" s="23" t="s">
        <v>107</v>
      </c>
      <c r="H6" s="23">
        <v>5</v>
      </c>
      <c r="I6" s="23" t="s">
        <v>1539</v>
      </c>
      <c r="J6" s="23">
        <v>3</v>
      </c>
      <c r="K6" s="23" t="s">
        <v>652</v>
      </c>
      <c r="L6" s="62">
        <v>43.014999999999993</v>
      </c>
      <c r="M6" s="63">
        <v>43.014999999999993</v>
      </c>
      <c r="N6" s="64">
        <v>26.304536283016205</v>
      </c>
      <c r="O6" s="63"/>
      <c r="P6" s="64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4"/>
  <dimension ref="A1:R6"/>
  <sheetViews>
    <sheetView workbookViewId="0">
      <selection activeCell="N6" sqref="N6:R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39">
        <v>73</v>
      </c>
      <c r="B1" s="40" t="s">
        <v>228</v>
      </c>
      <c r="C1" s="40" t="s">
        <v>40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.75" thickBot="1" x14ac:dyDescent="0.3">
      <c r="A2" s="2" t="s">
        <v>1540</v>
      </c>
    </row>
    <row r="3" spans="1:18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0" t="s">
        <v>2</v>
      </c>
      <c r="O3" s="101"/>
      <c r="P3" s="102"/>
      <c r="Q3" s="101" t="s">
        <v>235</v>
      </c>
      <c r="R3" s="102"/>
    </row>
    <row r="4" spans="1:18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14"/>
      <c r="L4" s="114" t="s">
        <v>234</v>
      </c>
      <c r="M4" s="129"/>
      <c r="N4" s="98" t="s">
        <v>3</v>
      </c>
      <c r="O4" s="96" t="s">
        <v>4</v>
      </c>
      <c r="P4" s="105" t="s">
        <v>5</v>
      </c>
      <c r="Q4" s="117" t="s">
        <v>236</v>
      </c>
      <c r="R4" s="105" t="s">
        <v>237</v>
      </c>
    </row>
    <row r="5" spans="1:18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30"/>
      <c r="N5" s="133"/>
      <c r="O5" s="134"/>
      <c r="P5" s="127"/>
      <c r="Q5" s="132"/>
      <c r="R5" s="127"/>
    </row>
    <row r="6" spans="1:18" ht="102.75" thickBot="1" x14ac:dyDescent="0.3">
      <c r="A6" s="21"/>
      <c r="B6" s="23">
        <v>5001253</v>
      </c>
      <c r="C6" s="23" t="s">
        <v>988</v>
      </c>
      <c r="D6" s="23">
        <v>3000194</v>
      </c>
      <c r="E6" s="23" t="s">
        <v>1533</v>
      </c>
      <c r="F6" s="23">
        <v>177</v>
      </c>
      <c r="G6" s="23" t="s">
        <v>1000</v>
      </c>
      <c r="H6" s="23">
        <v>12</v>
      </c>
      <c r="I6" s="23" t="s">
        <v>107</v>
      </c>
      <c r="J6" s="23">
        <v>5</v>
      </c>
      <c r="K6" s="23" t="s">
        <v>1539</v>
      </c>
      <c r="L6" s="23">
        <v>3</v>
      </c>
      <c r="M6" s="23" t="s">
        <v>652</v>
      </c>
      <c r="N6" s="62">
        <v>43.014999999999993</v>
      </c>
      <c r="O6" s="63">
        <v>43.014999999999986</v>
      </c>
      <c r="P6" s="64">
        <v>26.304536283016205</v>
      </c>
      <c r="Q6" s="63">
        <v>198</v>
      </c>
      <c r="R6" s="64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5"/>
  <dimension ref="A1:K100"/>
  <sheetViews>
    <sheetView workbookViewId="0">
      <selection activeCell="A2" sqref="A2:K1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74</v>
      </c>
      <c r="B1" s="41" t="s">
        <v>228</v>
      </c>
      <c r="C1" s="40" t="s">
        <v>41</v>
      </c>
      <c r="D1" s="40"/>
      <c r="E1" s="40"/>
      <c r="F1" s="40"/>
      <c r="G1" s="40"/>
    </row>
    <row r="2" spans="1:11" ht="15.75" thickBot="1" x14ac:dyDescent="0.3">
      <c r="A2" s="2" t="s">
        <v>1543</v>
      </c>
      <c r="I2" s="1" t="s">
        <v>1561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84.496460000000013</v>
      </c>
      <c r="E6" s="13">
        <f ca="1">SUM(E7:OFFSET(E7,50,0))</f>
        <v>94.923542000000012</v>
      </c>
      <c r="F6" s="13">
        <f ca="1">SUM(F7:OFFSET(F7,50,0))</f>
        <v>75.476294648397015</v>
      </c>
      <c r="G6" s="14">
        <f ca="1">IFERROR(F6/E6,0)</f>
        <v>0.79512724723648642</v>
      </c>
      <c r="J6" s="6" t="s">
        <v>369</v>
      </c>
      <c r="K6" s="65" t="s">
        <v>370</v>
      </c>
    </row>
    <row r="7" spans="1:11" x14ac:dyDescent="0.25">
      <c r="A7" s="15"/>
      <c r="B7" s="44">
        <v>7</v>
      </c>
      <c r="C7" s="17" t="s">
        <v>246</v>
      </c>
      <c r="D7" s="18">
        <v>0</v>
      </c>
      <c r="E7" s="19">
        <v>2.0153160000000003</v>
      </c>
      <c r="F7" s="19">
        <v>0.26600000262260437</v>
      </c>
      <c r="G7" s="20">
        <f t="shared" ref="G7:G12" si="0">IFERROR(F7/E7,0)</f>
        <v>0.13198922780477321</v>
      </c>
      <c r="I7" t="s">
        <v>254</v>
      </c>
      <c r="J7" s="6">
        <v>75.026998644490959</v>
      </c>
      <c r="K7" s="65">
        <v>0.82087853495855356</v>
      </c>
    </row>
    <row r="8" spans="1:11" x14ac:dyDescent="0.25">
      <c r="A8" s="15"/>
      <c r="B8" s="44">
        <v>8</v>
      </c>
      <c r="C8" s="17" t="s">
        <v>247</v>
      </c>
      <c r="D8" s="18">
        <v>0.58818399999999993</v>
      </c>
      <c r="E8" s="19">
        <v>0.58818399999999993</v>
      </c>
      <c r="F8" s="19">
        <v>4.882499948143959E-2</v>
      </c>
      <c r="G8" s="20">
        <f t="shared" si="0"/>
        <v>8.3009737567563205E-2</v>
      </c>
      <c r="I8" t="s">
        <v>249</v>
      </c>
      <c r="J8" s="6">
        <v>0.12247100187232718</v>
      </c>
      <c r="K8" s="65">
        <v>0.24355229435307571</v>
      </c>
    </row>
    <row r="9" spans="1:11" x14ac:dyDescent="0.25">
      <c r="A9" s="15"/>
      <c r="B9" s="44">
        <v>10</v>
      </c>
      <c r="C9" s="17" t="s">
        <v>249</v>
      </c>
      <c r="D9" s="18">
        <v>0.16200000000000001</v>
      </c>
      <c r="E9" s="19">
        <v>0.50285299999999999</v>
      </c>
      <c r="F9" s="19">
        <v>0.12247100187232718</v>
      </c>
      <c r="G9" s="20">
        <f t="shared" si="0"/>
        <v>0.24355229435307571</v>
      </c>
      <c r="I9" t="s">
        <v>246</v>
      </c>
      <c r="J9" s="6">
        <v>0.26600000262260437</v>
      </c>
      <c r="K9" s="65">
        <v>0.13198922780477321</v>
      </c>
    </row>
    <row r="10" spans="1:11" x14ac:dyDescent="0.25">
      <c r="A10" s="15"/>
      <c r="B10" s="44">
        <v>15</v>
      </c>
      <c r="C10" s="17" t="s">
        <v>254</v>
      </c>
      <c r="D10" s="18">
        <v>83.422275999999997</v>
      </c>
      <c r="E10" s="19">
        <v>91.398417000000009</v>
      </c>
      <c r="F10" s="19">
        <v>75.026998644490959</v>
      </c>
      <c r="G10" s="20">
        <f t="shared" si="0"/>
        <v>0.82087853495855356</v>
      </c>
      <c r="I10" t="s">
        <v>247</v>
      </c>
      <c r="J10" s="6">
        <v>4.882499948143959E-2</v>
      </c>
      <c r="K10" s="65">
        <v>8.3009737567563205E-2</v>
      </c>
    </row>
    <row r="11" spans="1:11" x14ac:dyDescent="0.25">
      <c r="A11" s="15"/>
      <c r="B11" s="44">
        <v>21</v>
      </c>
      <c r="C11" s="17" t="s">
        <v>260</v>
      </c>
      <c r="D11" s="18">
        <v>0.16200000000000001</v>
      </c>
      <c r="E11" s="19">
        <v>0.16200000000000001</v>
      </c>
      <c r="F11" s="19">
        <v>1.1999999929685146E-2</v>
      </c>
      <c r="G11" s="20">
        <f t="shared" si="0"/>
        <v>7.4074073640031754E-2</v>
      </c>
      <c r="I11" t="s">
        <v>260</v>
      </c>
      <c r="J11" s="6">
        <v>1.1999999929685146E-2</v>
      </c>
      <c r="K11" s="65">
        <v>7.4074073640031754E-2</v>
      </c>
    </row>
    <row r="12" spans="1:11" ht="15.75" thickBot="1" x14ac:dyDescent="0.3">
      <c r="A12" s="21"/>
      <c r="B12" s="45">
        <v>25</v>
      </c>
      <c r="C12" s="23" t="s">
        <v>264</v>
      </c>
      <c r="D12" s="24">
        <v>0.16200000000000001</v>
      </c>
      <c r="E12" s="25">
        <v>0.256772</v>
      </c>
      <c r="F12" s="25">
        <v>0</v>
      </c>
      <c r="G12" s="26">
        <f t="shared" si="0"/>
        <v>0</v>
      </c>
      <c r="I12" t="s">
        <v>264</v>
      </c>
      <c r="J12" s="6">
        <v>0</v>
      </c>
      <c r="K12" s="65">
        <v>0</v>
      </c>
    </row>
    <row r="13" spans="1:11" x14ac:dyDescent="0.25">
      <c r="J13" s="6"/>
      <c r="K13" s="65"/>
    </row>
    <row r="14" spans="1:11" x14ac:dyDescent="0.25">
      <c r="J14" s="6"/>
      <c r="K14" s="65"/>
    </row>
    <row r="15" spans="1:11" x14ac:dyDescent="0.25">
      <c r="J15" s="6"/>
      <c r="K15" s="65"/>
    </row>
    <row r="16" spans="1:11" x14ac:dyDescent="0.25">
      <c r="J16" s="6"/>
      <c r="K16" s="65"/>
    </row>
    <row r="17" spans="10:11" x14ac:dyDescent="0.25">
      <c r="J17" s="6"/>
      <c r="K17" s="65"/>
    </row>
    <row r="18" spans="10:11" x14ac:dyDescent="0.25">
      <c r="J18" s="6"/>
      <c r="K18" s="65"/>
    </row>
    <row r="19" spans="10:11" x14ac:dyDescent="0.25">
      <c r="J19" s="6"/>
      <c r="K19" s="65"/>
    </row>
    <row r="20" spans="10:11" x14ac:dyDescent="0.25">
      <c r="J20" s="6"/>
      <c r="K20" s="65"/>
    </row>
    <row r="21" spans="10:11" x14ac:dyDescent="0.25">
      <c r="J21" s="6"/>
      <c r="K21" s="65"/>
    </row>
    <row r="22" spans="10:11" x14ac:dyDescent="0.25">
      <c r="J22" s="6"/>
      <c r="K22" s="65"/>
    </row>
    <row r="23" spans="10:11" x14ac:dyDescent="0.25">
      <c r="J23" s="6"/>
      <c r="K23" s="65"/>
    </row>
    <row r="24" spans="10:11" x14ac:dyDescent="0.25">
      <c r="J24" s="6"/>
      <c r="K24" s="65"/>
    </row>
    <row r="25" spans="10:11" x14ac:dyDescent="0.25">
      <c r="J25" s="6"/>
      <c r="K25" s="65"/>
    </row>
    <row r="26" spans="10:11" x14ac:dyDescent="0.25">
      <c r="J26" s="6"/>
      <c r="K26" s="65"/>
    </row>
    <row r="27" spans="10:11" x14ac:dyDescent="0.25">
      <c r="J27" s="6"/>
      <c r="K27" s="65"/>
    </row>
    <row r="28" spans="10:11" x14ac:dyDescent="0.25">
      <c r="J28" s="6"/>
      <c r="K28" s="65"/>
    </row>
    <row r="29" spans="10:11" x14ac:dyDescent="0.25">
      <c r="J29" s="6"/>
      <c r="K29" s="65"/>
    </row>
    <row r="30" spans="10:11" x14ac:dyDescent="0.25">
      <c r="J30" s="6"/>
      <c r="K30" s="65"/>
    </row>
    <row r="31" spans="10:11" x14ac:dyDescent="0.25">
      <c r="J31" s="6"/>
      <c r="K31" s="65"/>
    </row>
    <row r="32" spans="10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6"/>
  <dimension ref="A1:G19"/>
  <sheetViews>
    <sheetView workbookViewId="0">
      <selection activeCell="A2" sqref="A2:G1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74</v>
      </c>
      <c r="B1" s="46" t="s">
        <v>228</v>
      </c>
      <c r="C1" s="40" t="s">
        <v>41</v>
      </c>
      <c r="D1" s="40"/>
      <c r="E1" s="40"/>
      <c r="F1" s="40"/>
      <c r="G1" s="40"/>
    </row>
    <row r="2" spans="1:7" ht="15.75" thickBot="1" x14ac:dyDescent="0.3">
      <c r="A2" s="2" t="s">
        <v>1544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84.496460000000013</v>
      </c>
      <c r="E6" s="13">
        <v>94.923542000000012</v>
      </c>
      <c r="F6" s="13">
        <v>75.476294648397015</v>
      </c>
      <c r="G6" s="14">
        <v>0.79512724723648642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84.010460000000009</v>
      </c>
      <c r="E7" s="31">
        <f ca="1">SUM(E8:OFFSET(E6,MATCH("GOBIERNOS REGIONALES",$A$8:$A$50,0),0))</f>
        <v>94.001916999999992</v>
      </c>
      <c r="F7" s="31">
        <f ca="1">SUM(F8:OFFSET(F6,MATCH("GOBIERNOS REGIONALES",$A$8:$A$50,0),0))</f>
        <v>75.341823646595003</v>
      </c>
      <c r="G7" s="32">
        <f ca="1">IFERROR(F7/E7,0)</f>
        <v>0.80149241686842421</v>
      </c>
    </row>
    <row r="8" spans="1:7" ht="25.5" x14ac:dyDescent="0.25">
      <c r="A8" s="15"/>
      <c r="B8" s="16">
        <v>2</v>
      </c>
      <c r="C8" s="17" t="s">
        <v>96</v>
      </c>
      <c r="D8" s="18">
        <v>0</v>
      </c>
      <c r="E8" s="19">
        <v>0.10289200000000001</v>
      </c>
      <c r="F8" s="19">
        <v>1.452679026988335E-2</v>
      </c>
      <c r="G8" s="20">
        <f t="shared" ref="G8:G18" si="0">IFERROR(F8/E8,0)</f>
        <v>0.14118483720681246</v>
      </c>
    </row>
    <row r="9" spans="1:7" x14ac:dyDescent="0.25">
      <c r="A9" s="15"/>
      <c r="B9" s="16">
        <v>4</v>
      </c>
      <c r="C9" s="17" t="s">
        <v>98</v>
      </c>
      <c r="D9" s="18">
        <v>0.25</v>
      </c>
      <c r="E9" s="19">
        <v>0.75353999999999988</v>
      </c>
      <c r="F9" s="19">
        <v>0.22925597405992448</v>
      </c>
      <c r="G9" s="20">
        <f t="shared" si="0"/>
        <v>0.30423862576628252</v>
      </c>
    </row>
    <row r="10" spans="1:7" x14ac:dyDescent="0.25">
      <c r="A10" s="15"/>
      <c r="B10" s="16">
        <v>7</v>
      </c>
      <c r="C10" s="17" t="s">
        <v>102</v>
      </c>
      <c r="D10" s="18">
        <v>0.58818399999999993</v>
      </c>
      <c r="E10" s="19">
        <v>0.58818399999999993</v>
      </c>
      <c r="F10" s="19">
        <v>4.882499948143959E-2</v>
      </c>
      <c r="G10" s="20">
        <f t="shared" si="0"/>
        <v>8.3009737567563205E-2</v>
      </c>
    </row>
    <row r="11" spans="1:7" ht="25.5" x14ac:dyDescent="0.25">
      <c r="A11" s="15"/>
      <c r="B11" s="16">
        <v>12</v>
      </c>
      <c r="C11" s="17" t="s">
        <v>108</v>
      </c>
      <c r="D11" s="18">
        <v>79.132056000000006</v>
      </c>
      <c r="E11" s="19">
        <v>83.954275999999993</v>
      </c>
      <c r="F11" s="19">
        <v>73.742388592334464</v>
      </c>
      <c r="G11" s="20">
        <f t="shared" si="0"/>
        <v>0.87836370112148277</v>
      </c>
    </row>
    <row r="12" spans="1:7" x14ac:dyDescent="0.25">
      <c r="A12" s="15"/>
      <c r="B12" s="16">
        <v>22</v>
      </c>
      <c r="C12" s="17" t="s">
        <v>112</v>
      </c>
      <c r="D12" s="18">
        <v>2.0402200000000001</v>
      </c>
      <c r="E12" s="19">
        <v>2.9651880000000004</v>
      </c>
      <c r="F12" s="19">
        <v>0.82823278591968119</v>
      </c>
      <c r="G12" s="20">
        <f t="shared" si="0"/>
        <v>0.27931881078693194</v>
      </c>
    </row>
    <row r="13" spans="1:7" x14ac:dyDescent="0.25">
      <c r="A13" s="15"/>
      <c r="B13" s="16">
        <v>26</v>
      </c>
      <c r="C13" s="17" t="s">
        <v>114</v>
      </c>
      <c r="D13" s="18">
        <v>2</v>
      </c>
      <c r="E13" s="19">
        <v>5.6378369999999993</v>
      </c>
      <c r="F13" s="19">
        <v>0.47859450452961028</v>
      </c>
      <c r="G13" s="20">
        <f t="shared" si="0"/>
        <v>8.4889737771703999E-2</v>
      </c>
    </row>
    <row r="14" spans="1:7" x14ac:dyDescent="0.25">
      <c r="A14" s="27" t="s">
        <v>200</v>
      </c>
      <c r="B14" s="28"/>
      <c r="C14" s="29"/>
      <c r="D14" s="30">
        <f ca="1">SUM(D15:OFFSET(D13,(MATCH("GOBIERNOS LOCALES",$A$8:$A$50,0)-MATCH("GOBIERNOS REGIONALES",$A$8:$A$50,0)),0))</f>
        <v>0.48599999999999999</v>
      </c>
      <c r="E14" s="31">
        <f ca="1">SUM(E15:OFFSET(E13,(MATCH("GOBIERNOS LOCALES",$A$8:$A$50,0)-MATCH("GOBIERNOS REGIONALES",$A$8:$A$50,0)),0))</f>
        <v>0.48599999999999999</v>
      </c>
      <c r="F14" s="31">
        <f ca="1">SUM(F15:OFFSET(F13,(MATCH("GOBIERNOS LOCALES",$A$8:$A$50,0)-MATCH("GOBIERNOS REGIONALES",$A$8:$A$50,0)),0))</f>
        <v>2.7249999926425517E-2</v>
      </c>
      <c r="G14" s="32">
        <f t="shared" ca="1" si="0"/>
        <v>5.6069958696348801E-2</v>
      </c>
    </row>
    <row r="15" spans="1:7" x14ac:dyDescent="0.25">
      <c r="A15" s="15"/>
      <c r="B15" s="16">
        <v>448</v>
      </c>
      <c r="C15" s="17" t="s">
        <v>209</v>
      </c>
      <c r="D15" s="18">
        <v>0.16200000000000001</v>
      </c>
      <c r="E15" s="19">
        <v>0.16199999999999998</v>
      </c>
      <c r="F15" s="19">
        <v>1.5249999996740371E-2</v>
      </c>
      <c r="G15" s="20">
        <f t="shared" si="0"/>
        <v>9.4135802449014649E-2</v>
      </c>
    </row>
    <row r="16" spans="1:7" x14ac:dyDescent="0.25">
      <c r="A16" s="15"/>
      <c r="B16" s="16">
        <v>458</v>
      </c>
      <c r="C16" s="17" t="s">
        <v>219</v>
      </c>
      <c r="D16" s="18">
        <v>0.16200000000000001</v>
      </c>
      <c r="E16" s="19">
        <v>0.16200000000000001</v>
      </c>
      <c r="F16" s="19">
        <v>1.1999999929685146E-2</v>
      </c>
      <c r="G16" s="20">
        <f t="shared" si="0"/>
        <v>7.4074073640031754E-2</v>
      </c>
    </row>
    <row r="17" spans="1:7" x14ac:dyDescent="0.25">
      <c r="A17" s="15"/>
      <c r="B17" s="16">
        <v>462</v>
      </c>
      <c r="C17" s="17" t="s">
        <v>223</v>
      </c>
      <c r="D17" s="18">
        <v>0.16200000000000001</v>
      </c>
      <c r="E17" s="19">
        <v>0.16200000000000001</v>
      </c>
      <c r="F17" s="19">
        <v>0</v>
      </c>
      <c r="G17" s="20">
        <f t="shared" si="0"/>
        <v>0</v>
      </c>
    </row>
    <row r="18" spans="1:7" ht="15.75" thickBot="1" x14ac:dyDescent="0.3">
      <c r="A18" s="33" t="s">
        <v>227</v>
      </c>
      <c r="B18" s="34"/>
      <c r="C18" s="35"/>
      <c r="D18" s="36">
        <v>0</v>
      </c>
      <c r="E18" s="37">
        <v>0.43562500000000004</v>
      </c>
      <c r="F18" s="37">
        <v>0.10722100187558681</v>
      </c>
      <c r="G18" s="38">
        <f t="shared" si="0"/>
        <v>0.24613142467853497</v>
      </c>
    </row>
    <row r="19" spans="1:7" x14ac:dyDescent="0.25">
      <c r="D19" s="6"/>
      <c r="E19" s="6"/>
      <c r="F19" s="6"/>
      <c r="G19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7"/>
  <dimension ref="A1:L17"/>
  <sheetViews>
    <sheetView workbookViewId="0">
      <selection activeCell="A15" sqref="A15:F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74</v>
      </c>
      <c r="B1" s="40" t="s">
        <v>228</v>
      </c>
      <c r="C1" s="40" t="s">
        <v>41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1545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84.496460000000013</v>
      </c>
      <c r="G6" s="13">
        <v>94.923542000000012</v>
      </c>
      <c r="H6" s="13">
        <v>75.476294648397015</v>
      </c>
      <c r="I6" s="14">
        <v>0.79512724723648642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84.496459999999999</v>
      </c>
      <c r="G7" s="31">
        <f ca="1">SUM(G8:OFFSET(G6,MATCH("PROYECTOS",$A$8:$A$50,0),0))</f>
        <v>93.908225999999999</v>
      </c>
      <c r="H7" s="31">
        <f ca="1">SUM(H8:OFFSET(H6,MATCH("PROYECTOS",$A$8:$A$50,0),0))</f>
        <v>75.476294648397015</v>
      </c>
      <c r="I7" s="32">
        <f ca="1">IFERROR(H7/G7,0)</f>
        <v>0.80372399589783561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1.902056</v>
      </c>
      <c r="G8" s="19">
        <v>2.422056</v>
      </c>
      <c r="H8" s="19">
        <v>0.95133240206632763</v>
      </c>
      <c r="I8" s="20">
        <f>IFERROR(H8/G8,0)</f>
        <v>0.39277886310899818</v>
      </c>
      <c r="J8" s="54"/>
      <c r="K8" s="19"/>
      <c r="L8" s="20" t="str">
        <f>IFERROR(K8/J8,".")</f>
        <v>.</v>
      </c>
    </row>
    <row r="9" spans="1:12" ht="51" x14ac:dyDescent="0.25">
      <c r="A9" s="15"/>
      <c r="B9" s="17">
        <v>3000569</v>
      </c>
      <c r="C9" s="17" t="s">
        <v>1546</v>
      </c>
      <c r="D9" s="53">
        <v>595</v>
      </c>
      <c r="E9" s="17" t="s">
        <v>1548</v>
      </c>
      <c r="F9" s="18">
        <v>3.0659999999999998</v>
      </c>
      <c r="G9" s="19">
        <v>5.4267370000000001</v>
      </c>
      <c r="H9" s="19">
        <v>1.6498977921146434</v>
      </c>
      <c r="I9" s="20">
        <f>IFERROR(H9/G9,0)</f>
        <v>0.30403127922260531</v>
      </c>
      <c r="J9" s="54"/>
      <c r="K9" s="19"/>
      <c r="L9" s="20" t="str">
        <f>IFERROR(K9/J9,".")</f>
        <v>.</v>
      </c>
    </row>
    <row r="10" spans="1:12" ht="38.25" x14ac:dyDescent="0.25">
      <c r="A10" s="15"/>
      <c r="B10" s="17">
        <v>3000570</v>
      </c>
      <c r="C10" s="17" t="s">
        <v>1547</v>
      </c>
      <c r="D10" s="53">
        <v>596</v>
      </c>
      <c r="E10" s="17" t="s">
        <v>1549</v>
      </c>
      <c r="F10" s="18">
        <v>79.528403999999995</v>
      </c>
      <c r="G10" s="19">
        <v>86.059432999999999</v>
      </c>
      <c r="H10" s="19">
        <v>72.875064454216044</v>
      </c>
      <c r="I10" s="20">
        <f>IFERROR(H10/G10,0)</f>
        <v>0.84679926318148113</v>
      </c>
      <c r="J10" s="54"/>
      <c r="K10" s="19"/>
      <c r="L10" s="20" t="str">
        <f>IFERROR(K10/J10,".")</f>
        <v>.</v>
      </c>
    </row>
    <row r="11" spans="1:12" ht="15.75" thickBot="1" x14ac:dyDescent="0.3">
      <c r="A11" s="33" t="s">
        <v>302</v>
      </c>
      <c r="B11" s="35"/>
      <c r="C11" s="35"/>
      <c r="D11" s="51"/>
      <c r="E11" s="35"/>
      <c r="F11" s="36">
        <f ca="1">OFFSET(F11,-MATCH("PROYECTOS",$A$8:$A$50,0)-1,0)-(OFFSET(F11,-MATCH("PROYECTOS",$A$8:$A$50,0),0))</f>
        <v>0</v>
      </c>
      <c r="G11" s="37">
        <f ca="1">OFFSET(G11,-MATCH("PROYECTOS",$A$8:$A$50,0)-1,0)-(OFFSET(G11,-MATCH("PROYECTOS",$A$8:$A$50,0),0))</f>
        <v>1.0153160000000128</v>
      </c>
      <c r="H11" s="37">
        <f ca="1">OFFSET(H11,-MATCH("PROYECTOS",$A$8:$A$50,0)-1,0)-(OFFSET(H11,-MATCH("PROYECTOS",$A$8:$A$50,0),0))</f>
        <v>0</v>
      </c>
      <c r="I11" s="38">
        <f ca="1">IFERROR(H11/G11,0)</f>
        <v>0</v>
      </c>
      <c r="J11" s="52"/>
      <c r="K11" s="37"/>
      <c r="L11" s="38"/>
    </row>
    <row r="12" spans="1:12" ht="15.75" thickBot="1" x14ac:dyDescent="0.3"/>
    <row r="13" spans="1:12" ht="15.75" thickBot="1" x14ac:dyDescent="0.3">
      <c r="A13" s="108" t="s">
        <v>372</v>
      </c>
      <c r="B13" s="109"/>
      <c r="C13" s="109"/>
      <c r="D13" s="109"/>
      <c r="E13" s="109"/>
      <c r="F13" s="110"/>
    </row>
    <row r="14" spans="1:12" ht="15.75" thickBot="1" x14ac:dyDescent="0.3">
      <c r="A14" s="2" t="s">
        <v>1562</v>
      </c>
    </row>
    <row r="15" spans="1:12" ht="45" customHeight="1" x14ac:dyDescent="0.25">
      <c r="A15" s="100" t="s">
        <v>374</v>
      </c>
      <c r="B15" s="101"/>
      <c r="C15" s="101"/>
      <c r="D15" s="101"/>
      <c r="E15" s="101"/>
      <c r="F15" s="111" t="s">
        <v>375</v>
      </c>
    </row>
    <row r="16" spans="1:12" ht="15.75" thickBot="1" x14ac:dyDescent="0.3">
      <c r="A16" s="103"/>
      <c r="B16" s="104"/>
      <c r="C16" s="104"/>
      <c r="D16" s="104"/>
      <c r="E16" s="104"/>
      <c r="F16" s="137"/>
    </row>
    <row r="17" spans="1:6" ht="41.25" customHeight="1" thickBot="1" x14ac:dyDescent="0.3">
      <c r="A17" s="66"/>
      <c r="B17" s="67">
        <v>3000569</v>
      </c>
      <c r="C17" s="150" t="s">
        <v>1546</v>
      </c>
      <c r="D17" s="150"/>
      <c r="E17" s="151"/>
      <c r="F17" s="68">
        <v>0.30403127922260531</v>
      </c>
    </row>
  </sheetData>
  <mergeCells count="16">
    <mergeCell ref="C17:E17"/>
    <mergeCell ref="A3:E3"/>
    <mergeCell ref="F3:I3"/>
    <mergeCell ref="J3:L3"/>
    <mergeCell ref="I4:I5"/>
    <mergeCell ref="A13:F13"/>
    <mergeCell ref="A15:E16"/>
    <mergeCell ref="F15:F16"/>
    <mergeCell ref="L4:L5"/>
    <mergeCell ref="H4:H5"/>
    <mergeCell ref="A4:C5"/>
    <mergeCell ref="J4:J5"/>
    <mergeCell ref="F4:F5"/>
    <mergeCell ref="K4:K5"/>
    <mergeCell ref="G4:G5"/>
    <mergeCell ref="D4:E5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8"/>
  <dimension ref="A1:N18"/>
  <sheetViews>
    <sheetView workbookViewId="0">
      <selection activeCell="A2" sqref="A2:N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74</v>
      </c>
      <c r="B1" s="40" t="s">
        <v>228</v>
      </c>
      <c r="C1" s="40" t="s">
        <v>41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1550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84.496460000000013</v>
      </c>
      <c r="I6" s="13">
        <v>94.923542000000012</v>
      </c>
      <c r="J6" s="13">
        <v>75.476294648397015</v>
      </c>
      <c r="K6" s="14">
        <v>0.79512724723648642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SUM(H8:H17)</f>
        <v>84.496459999999999</v>
      </c>
      <c r="I7" s="30">
        <f>SUM(I8:I17)</f>
        <v>93.908226000000013</v>
      </c>
      <c r="J7" s="30">
        <f>SUM(J8:J17)</f>
        <v>75.476294648397015</v>
      </c>
      <c r="K7" s="32">
        <f>IFERROR(J7/I7,0)</f>
        <v>0.8037239958978355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1.466431</v>
      </c>
      <c r="I8" s="19">
        <v>1.9864310000000001</v>
      </c>
      <c r="J8" s="19">
        <v>0.51570741517934948</v>
      </c>
      <c r="K8" s="20">
        <f t="shared" ref="K8:K18" si="0">IFERROR(J8/I8,0)</f>
        <v>0.25961506600498557</v>
      </c>
      <c r="L8" s="54">
        <v>0</v>
      </c>
      <c r="M8" s="19">
        <v>0</v>
      </c>
      <c r="N8" s="20" t="str">
        <f>IFERROR(M8/L8,".")</f>
        <v>.</v>
      </c>
    </row>
    <row r="9" spans="1:14" ht="25.5" x14ac:dyDescent="0.25">
      <c r="A9" s="15"/>
      <c r="B9" s="17">
        <v>5001254</v>
      </c>
      <c r="C9" s="79" t="s">
        <v>989</v>
      </c>
      <c r="D9" s="17">
        <v>3000001</v>
      </c>
      <c r="E9" s="17" t="s">
        <v>271</v>
      </c>
      <c r="F9" s="53">
        <v>177</v>
      </c>
      <c r="G9" s="17" t="s">
        <v>1000</v>
      </c>
      <c r="H9" s="18">
        <v>0.43562499999999998</v>
      </c>
      <c r="I9" s="19">
        <v>0.43562499999999998</v>
      </c>
      <c r="J9" s="19">
        <v>0.43562498688697815</v>
      </c>
      <c r="K9" s="20">
        <f t="shared" si="0"/>
        <v>0.9999999698983717</v>
      </c>
      <c r="L9" s="54">
        <v>0</v>
      </c>
      <c r="M9" s="19">
        <v>0</v>
      </c>
      <c r="N9" s="20" t="str">
        <f t="shared" ref="N9:N17" si="1">IFERROR(M9/L9,".")</f>
        <v>.</v>
      </c>
    </row>
    <row r="10" spans="1:14" ht="51" x14ac:dyDescent="0.25">
      <c r="A10" s="15"/>
      <c r="B10" s="17">
        <v>5004295</v>
      </c>
      <c r="C10" s="79" t="s">
        <v>1551</v>
      </c>
      <c r="D10" s="17">
        <v>3000569</v>
      </c>
      <c r="E10" s="17" t="s">
        <v>1546</v>
      </c>
      <c r="F10" s="53">
        <v>117</v>
      </c>
      <c r="G10" s="17" t="s">
        <v>808</v>
      </c>
      <c r="H10" s="18">
        <v>0.27999999999999997</v>
      </c>
      <c r="I10" s="19">
        <v>0.27999999999999997</v>
      </c>
      <c r="J10" s="19">
        <v>9.0000004274770617E-4</v>
      </c>
      <c r="K10" s="20">
        <f t="shared" si="0"/>
        <v>3.2142858669560936E-3</v>
      </c>
      <c r="L10" s="54">
        <v>0</v>
      </c>
      <c r="M10" s="19">
        <v>0</v>
      </c>
      <c r="N10" s="20" t="str">
        <f t="shared" si="1"/>
        <v>.</v>
      </c>
    </row>
    <row r="11" spans="1:14" ht="51" x14ac:dyDescent="0.25">
      <c r="A11" s="15"/>
      <c r="B11" s="17">
        <v>5004296</v>
      </c>
      <c r="C11" s="79" t="s">
        <v>1552</v>
      </c>
      <c r="D11" s="17">
        <v>3000569</v>
      </c>
      <c r="E11" s="17" t="s">
        <v>1546</v>
      </c>
      <c r="F11" s="53">
        <v>36</v>
      </c>
      <c r="G11" s="17" t="s">
        <v>645</v>
      </c>
      <c r="H11" s="18">
        <v>1.7</v>
      </c>
      <c r="I11" s="19">
        <v>3.3251120000000003</v>
      </c>
      <c r="J11" s="19">
        <v>1.5145267902698833</v>
      </c>
      <c r="K11" s="20">
        <f t="shared" si="0"/>
        <v>0.45548143649593853</v>
      </c>
      <c r="L11" s="54">
        <v>1</v>
      </c>
      <c r="M11" s="19">
        <v>0</v>
      </c>
      <c r="N11" s="20">
        <f t="shared" si="1"/>
        <v>0</v>
      </c>
    </row>
    <row r="12" spans="1:14" ht="63.75" x14ac:dyDescent="0.25">
      <c r="A12" s="15"/>
      <c r="B12" s="17">
        <v>5004297</v>
      </c>
      <c r="C12" s="79" t="s">
        <v>1553</v>
      </c>
      <c r="D12" s="17">
        <v>3000569</v>
      </c>
      <c r="E12" s="17" t="s">
        <v>1546</v>
      </c>
      <c r="F12" s="53">
        <v>14</v>
      </c>
      <c r="G12" s="17" t="s">
        <v>809</v>
      </c>
      <c r="H12" s="18">
        <v>1.0860000000000001</v>
      </c>
      <c r="I12" s="19">
        <v>1.8216249999999998</v>
      </c>
      <c r="J12" s="19">
        <v>0.13447100180201232</v>
      </c>
      <c r="K12" s="20">
        <f t="shared" si="0"/>
        <v>7.3819255775481971E-2</v>
      </c>
      <c r="L12" s="54">
        <v>4</v>
      </c>
      <c r="M12" s="19">
        <v>0</v>
      </c>
      <c r="N12" s="20">
        <f t="shared" si="1"/>
        <v>0</v>
      </c>
    </row>
    <row r="13" spans="1:14" ht="38.25" x14ac:dyDescent="0.25">
      <c r="A13" s="15"/>
      <c r="B13" s="17">
        <v>5004298</v>
      </c>
      <c r="C13" s="79" t="s">
        <v>1554</v>
      </c>
      <c r="D13" s="17">
        <v>3000570</v>
      </c>
      <c r="E13" s="17" t="s">
        <v>1547</v>
      </c>
      <c r="F13" s="53">
        <v>596</v>
      </c>
      <c r="G13" s="17" t="s">
        <v>1549</v>
      </c>
      <c r="H13" s="18">
        <v>5.7881840000000002</v>
      </c>
      <c r="I13" s="19">
        <v>7.8406570000000002</v>
      </c>
      <c r="J13" s="19">
        <v>0.27571851015090942</v>
      </c>
      <c r="K13" s="20">
        <f t="shared" si="0"/>
        <v>3.5165230432973843E-2</v>
      </c>
      <c r="L13" s="54">
        <v>0</v>
      </c>
      <c r="M13" s="19">
        <v>0</v>
      </c>
      <c r="N13" s="20" t="str">
        <f t="shared" si="1"/>
        <v>.</v>
      </c>
    </row>
    <row r="14" spans="1:14" ht="38.25" x14ac:dyDescent="0.25">
      <c r="A14" s="15"/>
      <c r="B14" s="17">
        <v>5004299</v>
      </c>
      <c r="C14" s="79" t="s">
        <v>1555</v>
      </c>
      <c r="D14" s="17">
        <v>3000570</v>
      </c>
      <c r="E14" s="17" t="s">
        <v>1547</v>
      </c>
      <c r="F14" s="53">
        <v>86</v>
      </c>
      <c r="G14" s="17" t="s">
        <v>464</v>
      </c>
      <c r="H14" s="18">
        <v>1.0402199999999999</v>
      </c>
      <c r="I14" s="19">
        <v>1.8200330000000002</v>
      </c>
      <c r="J14" s="19">
        <v>0.7074887715280056</v>
      </c>
      <c r="K14" s="20">
        <f t="shared" si="0"/>
        <v>0.38872304597114749</v>
      </c>
      <c r="L14" s="54">
        <v>5</v>
      </c>
      <c r="M14" s="19">
        <v>0</v>
      </c>
      <c r="N14" s="20">
        <f t="shared" si="1"/>
        <v>0</v>
      </c>
    </row>
    <row r="15" spans="1:14" ht="38.25" x14ac:dyDescent="0.25">
      <c r="A15" s="15"/>
      <c r="B15" s="17">
        <v>5004300</v>
      </c>
      <c r="C15" s="79" t="s">
        <v>1556</v>
      </c>
      <c r="D15" s="17">
        <v>3000570</v>
      </c>
      <c r="E15" s="17" t="s">
        <v>1547</v>
      </c>
      <c r="F15" s="53">
        <v>86</v>
      </c>
      <c r="G15" s="17" t="s">
        <v>464</v>
      </c>
      <c r="H15" s="18">
        <v>1.2</v>
      </c>
      <c r="I15" s="19">
        <v>1.2762220000000002</v>
      </c>
      <c r="J15" s="19">
        <v>0.4132626680075191</v>
      </c>
      <c r="K15" s="20">
        <f t="shared" si="0"/>
        <v>0.32381722616246938</v>
      </c>
      <c r="L15" s="54">
        <v>50</v>
      </c>
      <c r="M15" s="19">
        <v>0</v>
      </c>
      <c r="N15" s="20">
        <f t="shared" si="1"/>
        <v>0</v>
      </c>
    </row>
    <row r="16" spans="1:14" ht="38.25" x14ac:dyDescent="0.25">
      <c r="A16" s="15"/>
      <c r="B16" s="17">
        <v>5005066</v>
      </c>
      <c r="C16" s="79" t="s">
        <v>1557</v>
      </c>
      <c r="D16" s="17">
        <v>3000570</v>
      </c>
      <c r="E16" s="17" t="s">
        <v>1547</v>
      </c>
      <c r="F16" s="53">
        <v>177</v>
      </c>
      <c r="G16" s="17" t="s">
        <v>1000</v>
      </c>
      <c r="H16" s="18">
        <v>70</v>
      </c>
      <c r="I16" s="19">
        <v>70</v>
      </c>
      <c r="J16" s="19">
        <v>70</v>
      </c>
      <c r="K16" s="20">
        <f t="shared" si="0"/>
        <v>1</v>
      </c>
      <c r="L16" s="54">
        <v>0</v>
      </c>
      <c r="M16" s="19">
        <v>0</v>
      </c>
      <c r="N16" s="20" t="str">
        <f t="shared" si="1"/>
        <v>.</v>
      </c>
    </row>
    <row r="17" spans="1:14" ht="38.25" x14ac:dyDescent="0.25">
      <c r="A17" s="15"/>
      <c r="B17" s="17">
        <v>5005067</v>
      </c>
      <c r="C17" s="79" t="s">
        <v>1558</v>
      </c>
      <c r="D17" s="17">
        <v>3000570</v>
      </c>
      <c r="E17" s="17" t="s">
        <v>1547</v>
      </c>
      <c r="F17" s="53">
        <v>177</v>
      </c>
      <c r="G17" s="17" t="s">
        <v>1000</v>
      </c>
      <c r="H17" s="18">
        <v>1.5</v>
      </c>
      <c r="I17" s="19">
        <v>5.122520999999999</v>
      </c>
      <c r="J17" s="19">
        <v>1.4785945045296103</v>
      </c>
      <c r="K17" s="20">
        <f t="shared" si="0"/>
        <v>0.28864586490316207</v>
      </c>
      <c r="L17" s="54">
        <v>0</v>
      </c>
      <c r="M17" s="19">
        <v>0</v>
      </c>
      <c r="N17" s="20" t="str">
        <f t="shared" si="1"/>
        <v>.</v>
      </c>
    </row>
    <row r="18" spans="1:14" ht="15.75" thickBot="1" x14ac:dyDescent="0.3">
      <c r="A18" s="33" t="s">
        <v>302</v>
      </c>
      <c r="B18" s="35"/>
      <c r="C18" s="35"/>
      <c r="D18" s="57"/>
      <c r="E18" s="35"/>
      <c r="F18" s="51"/>
      <c r="G18" s="35"/>
      <c r="H18" s="36">
        <f>H6-H7</f>
        <v>0</v>
      </c>
      <c r="I18" s="36">
        <f>I6-I7</f>
        <v>1.0153159999999986</v>
      </c>
      <c r="J18" s="36">
        <f>J6-J7</f>
        <v>0</v>
      </c>
      <c r="K18" s="38">
        <f t="shared" si="0"/>
        <v>0</v>
      </c>
      <c r="L18" s="52"/>
      <c r="M18" s="37"/>
      <c r="N18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9"/>
  <dimension ref="A1:P7"/>
  <sheetViews>
    <sheetView workbookViewId="0">
      <selection activeCell="L6" sqref="L6:P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39">
        <v>74</v>
      </c>
      <c r="B1" s="40" t="s">
        <v>228</v>
      </c>
      <c r="C1" s="40" t="s">
        <v>41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1559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14"/>
      <c r="J4" s="114" t="s">
        <v>234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76.5" x14ac:dyDescent="0.25">
      <c r="A6" s="15"/>
      <c r="B6" s="17">
        <v>3000001</v>
      </c>
      <c r="C6" s="17" t="s">
        <v>271</v>
      </c>
      <c r="D6" s="17"/>
      <c r="E6" s="17" t="s">
        <v>334</v>
      </c>
      <c r="F6" s="17">
        <v>12</v>
      </c>
      <c r="G6" s="17" t="s">
        <v>108</v>
      </c>
      <c r="H6" s="17">
        <v>1</v>
      </c>
      <c r="I6" s="17" t="s">
        <v>1002</v>
      </c>
      <c r="J6" s="17">
        <v>3</v>
      </c>
      <c r="K6" s="17" t="s">
        <v>652</v>
      </c>
      <c r="L6" s="59">
        <v>0.43562499999999998</v>
      </c>
      <c r="M6" s="60">
        <v>0.43562499999999998</v>
      </c>
      <c r="N6" s="61">
        <v>0.43562498688697815</v>
      </c>
      <c r="O6" s="60"/>
      <c r="P6" s="61"/>
    </row>
    <row r="7" spans="1:16" ht="77.25" thickBot="1" x14ac:dyDescent="0.3">
      <c r="A7" s="21"/>
      <c r="B7" s="23">
        <v>3000570</v>
      </c>
      <c r="C7" s="23" t="s">
        <v>1547</v>
      </c>
      <c r="D7" s="23">
        <v>596</v>
      </c>
      <c r="E7" s="23" t="s">
        <v>1549</v>
      </c>
      <c r="F7" s="23">
        <v>12</v>
      </c>
      <c r="G7" s="23" t="s">
        <v>108</v>
      </c>
      <c r="H7" s="23">
        <v>1</v>
      </c>
      <c r="I7" s="23" t="s">
        <v>1002</v>
      </c>
      <c r="J7" s="23">
        <v>1</v>
      </c>
      <c r="K7" s="23" t="s">
        <v>325</v>
      </c>
      <c r="L7" s="62">
        <v>1.5</v>
      </c>
      <c r="M7" s="63">
        <v>1.5</v>
      </c>
      <c r="N7" s="64">
        <v>1</v>
      </c>
      <c r="O7" s="63"/>
      <c r="P7" s="64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P118"/>
  <sheetViews>
    <sheetView workbookViewId="0">
      <selection activeCell="L6" sqref="L6:P1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4" width="13.5703125" customWidth="1"/>
    <col min="15" max="16" width="14" customWidth="1"/>
  </cols>
  <sheetData>
    <row r="1" spans="1:16" ht="15.75" x14ac:dyDescent="0.25">
      <c r="A1" s="39">
        <v>2</v>
      </c>
      <c r="B1" s="40" t="s">
        <v>228</v>
      </c>
      <c r="C1" s="40" t="s">
        <v>9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428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89.25" x14ac:dyDescent="0.25">
      <c r="A6" s="15"/>
      <c r="B6" s="17">
        <v>5000037</v>
      </c>
      <c r="C6" s="17" t="s">
        <v>413</v>
      </c>
      <c r="D6" s="17">
        <v>3033172</v>
      </c>
      <c r="E6" s="17" t="s">
        <v>381</v>
      </c>
      <c r="F6" s="17">
        <v>58</v>
      </c>
      <c r="G6" s="17" t="s">
        <v>400</v>
      </c>
      <c r="H6" s="17">
        <v>11</v>
      </c>
      <c r="I6" s="17" t="s">
        <v>106</v>
      </c>
      <c r="J6" s="17">
        <v>124</v>
      </c>
      <c r="K6" s="17" t="s">
        <v>337</v>
      </c>
      <c r="L6" s="59">
        <v>7.4841099999999985</v>
      </c>
      <c r="M6" s="60">
        <v>7.4841099999999976</v>
      </c>
      <c r="N6" s="61">
        <v>0.65533913858234882</v>
      </c>
      <c r="O6" s="60">
        <v>0</v>
      </c>
      <c r="P6" s="61">
        <v>0</v>
      </c>
    </row>
    <row r="7" spans="1:16" ht="51" x14ac:dyDescent="0.25">
      <c r="A7" s="15"/>
      <c r="B7" s="17">
        <v>5000037</v>
      </c>
      <c r="C7" s="17" t="s">
        <v>413</v>
      </c>
      <c r="D7" s="17">
        <v>3033172</v>
      </c>
      <c r="E7" s="17" t="s">
        <v>381</v>
      </c>
      <c r="F7" s="17">
        <v>58</v>
      </c>
      <c r="G7" s="17" t="s">
        <v>400</v>
      </c>
      <c r="H7" s="17">
        <v>135</v>
      </c>
      <c r="I7" s="17" t="s">
        <v>139</v>
      </c>
      <c r="J7" s="17">
        <v>135</v>
      </c>
      <c r="K7" s="17" t="s">
        <v>339</v>
      </c>
      <c r="L7" s="59">
        <v>43.731338999999998</v>
      </c>
      <c r="M7" s="60">
        <v>43.731339000000013</v>
      </c>
      <c r="N7" s="61">
        <v>43.310719460248947</v>
      </c>
      <c r="O7" s="60">
        <v>0</v>
      </c>
      <c r="P7" s="61">
        <v>0</v>
      </c>
    </row>
    <row r="8" spans="1:16" ht="63.75" x14ac:dyDescent="0.25">
      <c r="A8" s="15"/>
      <c r="B8" s="17">
        <v>5000037</v>
      </c>
      <c r="C8" s="17" t="s">
        <v>413</v>
      </c>
      <c r="D8" s="17">
        <v>3033172</v>
      </c>
      <c r="E8" s="17" t="s">
        <v>381</v>
      </c>
      <c r="F8" s="17">
        <v>58</v>
      </c>
      <c r="G8" s="17" t="s">
        <v>400</v>
      </c>
      <c r="H8" s="17">
        <v>137</v>
      </c>
      <c r="I8" s="17" t="s">
        <v>141</v>
      </c>
      <c r="J8" s="17">
        <v>137</v>
      </c>
      <c r="K8" s="17" t="s">
        <v>340</v>
      </c>
      <c r="L8" s="59">
        <v>15.853181000000003</v>
      </c>
      <c r="M8" s="60">
        <v>23.787197000000013</v>
      </c>
      <c r="N8" s="61">
        <v>10.097474351924511</v>
      </c>
      <c r="O8" s="60">
        <v>34000</v>
      </c>
      <c r="P8" s="61">
        <v>0</v>
      </c>
    </row>
    <row r="9" spans="1:16" ht="51" x14ac:dyDescent="0.25">
      <c r="A9" s="15"/>
      <c r="B9" s="17">
        <v>5000037</v>
      </c>
      <c r="C9" s="17" t="s">
        <v>413</v>
      </c>
      <c r="D9" s="17">
        <v>3033172</v>
      </c>
      <c r="E9" s="17" t="s">
        <v>381</v>
      </c>
      <c r="F9" s="17">
        <v>58</v>
      </c>
      <c r="G9" s="17" t="s">
        <v>400</v>
      </c>
      <c r="H9" s="17">
        <v>440</v>
      </c>
      <c r="I9" s="17" t="s">
        <v>201</v>
      </c>
      <c r="J9" s="17">
        <v>440</v>
      </c>
      <c r="K9" s="17" t="s">
        <v>341</v>
      </c>
      <c r="L9" s="59">
        <v>3.7898489999999989</v>
      </c>
      <c r="M9" s="60">
        <v>7.873063999999995</v>
      </c>
      <c r="N9" s="61">
        <v>2.9723636995258857</v>
      </c>
      <c r="O9" s="60">
        <v>52474</v>
      </c>
      <c r="P9" s="61">
        <v>0</v>
      </c>
    </row>
    <row r="10" spans="1:16" ht="51" x14ac:dyDescent="0.25">
      <c r="A10" s="15"/>
      <c r="B10" s="17">
        <v>5000037</v>
      </c>
      <c r="C10" s="17" t="s">
        <v>413</v>
      </c>
      <c r="D10" s="17">
        <v>3033172</v>
      </c>
      <c r="E10" s="17" t="s">
        <v>381</v>
      </c>
      <c r="F10" s="17">
        <v>58</v>
      </c>
      <c r="G10" s="17" t="s">
        <v>400</v>
      </c>
      <c r="H10" s="17">
        <v>441</v>
      </c>
      <c r="I10" s="17" t="s">
        <v>202</v>
      </c>
      <c r="J10" s="17">
        <v>441</v>
      </c>
      <c r="K10" s="17" t="s">
        <v>342</v>
      </c>
      <c r="L10" s="59">
        <v>3.1035069999999996</v>
      </c>
      <c r="M10" s="60">
        <v>11.534644</v>
      </c>
      <c r="N10" s="61">
        <v>4.5468527353805257</v>
      </c>
      <c r="O10" s="60">
        <v>19285</v>
      </c>
      <c r="P10" s="61">
        <v>0</v>
      </c>
    </row>
    <row r="11" spans="1:16" ht="51" x14ac:dyDescent="0.25">
      <c r="A11" s="15"/>
      <c r="B11" s="17">
        <v>5000037</v>
      </c>
      <c r="C11" s="17" t="s">
        <v>413</v>
      </c>
      <c r="D11" s="17">
        <v>3033172</v>
      </c>
      <c r="E11" s="17" t="s">
        <v>381</v>
      </c>
      <c r="F11" s="17">
        <v>58</v>
      </c>
      <c r="G11" s="17" t="s">
        <v>400</v>
      </c>
      <c r="H11" s="17">
        <v>442</v>
      </c>
      <c r="I11" s="17" t="s">
        <v>203</v>
      </c>
      <c r="J11" s="17">
        <v>442</v>
      </c>
      <c r="K11" s="17" t="s">
        <v>343</v>
      </c>
      <c r="L11" s="59">
        <v>4.0250589999999988</v>
      </c>
      <c r="M11" s="60">
        <v>8.4408639999999995</v>
      </c>
      <c r="N11" s="61">
        <v>4.6225419742859231</v>
      </c>
      <c r="O11" s="60">
        <v>3060</v>
      </c>
      <c r="P11" s="61">
        <v>0</v>
      </c>
    </row>
    <row r="12" spans="1:16" ht="51" x14ac:dyDescent="0.25">
      <c r="A12" s="15"/>
      <c r="B12" s="17">
        <v>5000037</v>
      </c>
      <c r="C12" s="17" t="s">
        <v>413</v>
      </c>
      <c r="D12" s="17">
        <v>3033172</v>
      </c>
      <c r="E12" s="17" t="s">
        <v>381</v>
      </c>
      <c r="F12" s="17">
        <v>58</v>
      </c>
      <c r="G12" s="17" t="s">
        <v>400</v>
      </c>
      <c r="H12" s="17">
        <v>443</v>
      </c>
      <c r="I12" s="17" t="s">
        <v>204</v>
      </c>
      <c r="J12" s="17">
        <v>443</v>
      </c>
      <c r="K12" s="17" t="s">
        <v>344</v>
      </c>
      <c r="L12" s="59">
        <v>5.4750009999999998</v>
      </c>
      <c r="M12" s="60">
        <v>7.8959680000000017</v>
      </c>
      <c r="N12" s="61">
        <v>3.8081274983560434</v>
      </c>
      <c r="O12" s="60">
        <v>147063</v>
      </c>
      <c r="P12" s="61">
        <v>0</v>
      </c>
    </row>
    <row r="13" spans="1:16" ht="51" x14ac:dyDescent="0.25">
      <c r="A13" s="15"/>
      <c r="B13" s="17">
        <v>5000037</v>
      </c>
      <c r="C13" s="17" t="s">
        <v>413</v>
      </c>
      <c r="D13" s="17">
        <v>3033172</v>
      </c>
      <c r="E13" s="17" t="s">
        <v>381</v>
      </c>
      <c r="F13" s="17">
        <v>58</v>
      </c>
      <c r="G13" s="17" t="s">
        <v>400</v>
      </c>
      <c r="H13" s="17">
        <v>444</v>
      </c>
      <c r="I13" s="17" t="s">
        <v>205</v>
      </c>
      <c r="J13" s="17">
        <v>444</v>
      </c>
      <c r="K13" s="17" t="s">
        <v>345</v>
      </c>
      <c r="L13" s="59">
        <v>4.8858239999999986</v>
      </c>
      <c r="M13" s="60">
        <v>9.8276679999999921</v>
      </c>
      <c r="N13" s="61">
        <v>4.0558342029107735</v>
      </c>
      <c r="O13" s="60">
        <v>168745</v>
      </c>
      <c r="P13" s="61">
        <v>0</v>
      </c>
    </row>
    <row r="14" spans="1:16" ht="51" x14ac:dyDescent="0.25">
      <c r="A14" s="15"/>
      <c r="B14" s="17">
        <v>5000037</v>
      </c>
      <c r="C14" s="17" t="s">
        <v>413</v>
      </c>
      <c r="D14" s="17">
        <v>3033172</v>
      </c>
      <c r="E14" s="17" t="s">
        <v>381</v>
      </c>
      <c r="F14" s="17">
        <v>58</v>
      </c>
      <c r="G14" s="17" t="s">
        <v>400</v>
      </c>
      <c r="H14" s="17">
        <v>445</v>
      </c>
      <c r="I14" s="17" t="s">
        <v>206</v>
      </c>
      <c r="J14" s="17">
        <v>445</v>
      </c>
      <c r="K14" s="17" t="s">
        <v>346</v>
      </c>
      <c r="L14" s="59">
        <v>4.9006519999999982</v>
      </c>
      <c r="M14" s="60">
        <v>13.357396999999997</v>
      </c>
      <c r="N14" s="61">
        <v>4.6375883660475665</v>
      </c>
      <c r="O14" s="60">
        <v>51272</v>
      </c>
      <c r="P14" s="61">
        <v>0</v>
      </c>
    </row>
    <row r="15" spans="1:16" ht="51" x14ac:dyDescent="0.25">
      <c r="A15" s="15"/>
      <c r="B15" s="17">
        <v>5000037</v>
      </c>
      <c r="C15" s="17" t="s">
        <v>413</v>
      </c>
      <c r="D15" s="17">
        <v>3033172</v>
      </c>
      <c r="E15" s="17" t="s">
        <v>381</v>
      </c>
      <c r="F15" s="17">
        <v>58</v>
      </c>
      <c r="G15" s="17" t="s">
        <v>400</v>
      </c>
      <c r="H15" s="17">
        <v>446</v>
      </c>
      <c r="I15" s="17" t="s">
        <v>207</v>
      </c>
      <c r="J15" s="17">
        <v>446</v>
      </c>
      <c r="K15" s="17" t="s">
        <v>347</v>
      </c>
      <c r="L15" s="59">
        <v>5.5362099999999987</v>
      </c>
      <c r="M15" s="60">
        <v>6.6314009999999968</v>
      </c>
      <c r="N15" s="61">
        <v>3.939965533267241</v>
      </c>
      <c r="O15" s="60">
        <v>42426</v>
      </c>
      <c r="P15" s="61">
        <v>0</v>
      </c>
    </row>
    <row r="16" spans="1:16" ht="51" x14ac:dyDescent="0.25">
      <c r="A16" s="15"/>
      <c r="B16" s="17">
        <v>5000037</v>
      </c>
      <c r="C16" s="17" t="s">
        <v>413</v>
      </c>
      <c r="D16" s="17">
        <v>3033172</v>
      </c>
      <c r="E16" s="17" t="s">
        <v>381</v>
      </c>
      <c r="F16" s="17">
        <v>58</v>
      </c>
      <c r="G16" s="17" t="s">
        <v>400</v>
      </c>
      <c r="H16" s="17">
        <v>447</v>
      </c>
      <c r="I16" s="17" t="s">
        <v>208</v>
      </c>
      <c r="J16" s="17">
        <v>447</v>
      </c>
      <c r="K16" s="17" t="s">
        <v>348</v>
      </c>
      <c r="L16" s="59">
        <v>4.9174629999999997</v>
      </c>
      <c r="M16" s="60">
        <v>11.777584000000001</v>
      </c>
      <c r="N16" s="61">
        <v>4.0917272633450921</v>
      </c>
      <c r="O16" s="60">
        <v>23891</v>
      </c>
      <c r="P16" s="61">
        <v>0</v>
      </c>
    </row>
    <row r="17" spans="1:16" ht="51" x14ac:dyDescent="0.25">
      <c r="A17" s="15"/>
      <c r="B17" s="17">
        <v>5000037</v>
      </c>
      <c r="C17" s="17" t="s">
        <v>413</v>
      </c>
      <c r="D17" s="17">
        <v>3033172</v>
      </c>
      <c r="E17" s="17" t="s">
        <v>381</v>
      </c>
      <c r="F17" s="17">
        <v>58</v>
      </c>
      <c r="G17" s="17" t="s">
        <v>400</v>
      </c>
      <c r="H17" s="17">
        <v>448</v>
      </c>
      <c r="I17" s="17" t="s">
        <v>209</v>
      </c>
      <c r="J17" s="17">
        <v>448</v>
      </c>
      <c r="K17" s="17" t="s">
        <v>349</v>
      </c>
      <c r="L17" s="59">
        <v>9.1741030000000041</v>
      </c>
      <c r="M17" s="60">
        <v>13.147450999999998</v>
      </c>
      <c r="N17" s="61">
        <v>5.7840740800966159</v>
      </c>
      <c r="O17" s="60">
        <v>120563</v>
      </c>
      <c r="P17" s="61">
        <v>0</v>
      </c>
    </row>
    <row r="18" spans="1:16" ht="51" x14ac:dyDescent="0.25">
      <c r="A18" s="15"/>
      <c r="B18" s="17">
        <v>5000037</v>
      </c>
      <c r="C18" s="17" t="s">
        <v>413</v>
      </c>
      <c r="D18" s="17">
        <v>3033172</v>
      </c>
      <c r="E18" s="17" t="s">
        <v>381</v>
      </c>
      <c r="F18" s="17">
        <v>58</v>
      </c>
      <c r="G18" s="17" t="s">
        <v>400</v>
      </c>
      <c r="H18" s="17">
        <v>449</v>
      </c>
      <c r="I18" s="17" t="s">
        <v>210</v>
      </c>
      <c r="J18" s="17">
        <v>449</v>
      </c>
      <c r="K18" s="17" t="s">
        <v>350</v>
      </c>
      <c r="L18" s="59">
        <v>3.5257740000000002</v>
      </c>
      <c r="M18" s="60">
        <v>5.6921429999999988</v>
      </c>
      <c r="N18" s="61">
        <v>2.8119592674775049</v>
      </c>
      <c r="O18" s="60">
        <v>123763</v>
      </c>
      <c r="P18" s="61">
        <v>0</v>
      </c>
    </row>
    <row r="19" spans="1:16" ht="51" x14ac:dyDescent="0.25">
      <c r="A19" s="15"/>
      <c r="B19" s="17">
        <v>5000037</v>
      </c>
      <c r="C19" s="17" t="s">
        <v>413</v>
      </c>
      <c r="D19" s="17">
        <v>3033172</v>
      </c>
      <c r="E19" s="17" t="s">
        <v>381</v>
      </c>
      <c r="F19" s="17">
        <v>58</v>
      </c>
      <c r="G19" s="17" t="s">
        <v>400</v>
      </c>
      <c r="H19" s="17">
        <v>450</v>
      </c>
      <c r="I19" s="17" t="s">
        <v>211</v>
      </c>
      <c r="J19" s="17">
        <v>450</v>
      </c>
      <c r="K19" s="17" t="s">
        <v>351</v>
      </c>
      <c r="L19" s="59">
        <v>3.2912249999999998</v>
      </c>
      <c r="M19" s="60">
        <v>6.0347479999999969</v>
      </c>
      <c r="N19" s="61">
        <v>2.3648016871302389</v>
      </c>
      <c r="O19" s="60">
        <v>43680</v>
      </c>
      <c r="P19" s="61">
        <v>0</v>
      </c>
    </row>
    <row r="20" spans="1:16" ht="51" x14ac:dyDescent="0.25">
      <c r="A20" s="15"/>
      <c r="B20" s="17">
        <v>5000037</v>
      </c>
      <c r="C20" s="17" t="s">
        <v>413</v>
      </c>
      <c r="D20" s="17">
        <v>3033172</v>
      </c>
      <c r="E20" s="17" t="s">
        <v>381</v>
      </c>
      <c r="F20" s="17">
        <v>58</v>
      </c>
      <c r="G20" s="17" t="s">
        <v>400</v>
      </c>
      <c r="H20" s="17">
        <v>451</v>
      </c>
      <c r="I20" s="17" t="s">
        <v>212</v>
      </c>
      <c r="J20" s="17">
        <v>451</v>
      </c>
      <c r="K20" s="17" t="s">
        <v>352</v>
      </c>
      <c r="L20" s="59">
        <v>5.5823809999999963</v>
      </c>
      <c r="M20" s="60">
        <v>9.9296649999999982</v>
      </c>
      <c r="N20" s="61">
        <v>3.6597539191931219</v>
      </c>
      <c r="O20" s="60">
        <v>493303</v>
      </c>
      <c r="P20" s="61">
        <v>0</v>
      </c>
    </row>
    <row r="21" spans="1:16" ht="51" x14ac:dyDescent="0.25">
      <c r="A21" s="15"/>
      <c r="B21" s="17">
        <v>5000037</v>
      </c>
      <c r="C21" s="17" t="s">
        <v>413</v>
      </c>
      <c r="D21" s="17">
        <v>3033172</v>
      </c>
      <c r="E21" s="17" t="s">
        <v>381</v>
      </c>
      <c r="F21" s="17">
        <v>58</v>
      </c>
      <c r="G21" s="17" t="s">
        <v>400</v>
      </c>
      <c r="H21" s="17">
        <v>452</v>
      </c>
      <c r="I21" s="17" t="s">
        <v>213</v>
      </c>
      <c r="J21" s="17">
        <v>452</v>
      </c>
      <c r="K21" s="17" t="s">
        <v>353</v>
      </c>
      <c r="L21" s="59">
        <v>1.8983510000000003</v>
      </c>
      <c r="M21" s="60">
        <v>4.0763579999999999</v>
      </c>
      <c r="N21" s="61">
        <v>1.4787771586370582</v>
      </c>
      <c r="O21" s="60">
        <v>0</v>
      </c>
      <c r="P21" s="61">
        <v>0</v>
      </c>
    </row>
    <row r="22" spans="1:16" ht="51" x14ac:dyDescent="0.25">
      <c r="A22" s="15"/>
      <c r="B22" s="17">
        <v>5000037</v>
      </c>
      <c r="C22" s="17" t="s">
        <v>413</v>
      </c>
      <c r="D22" s="17">
        <v>3033172</v>
      </c>
      <c r="E22" s="17" t="s">
        <v>381</v>
      </c>
      <c r="F22" s="17">
        <v>58</v>
      </c>
      <c r="G22" s="17" t="s">
        <v>400</v>
      </c>
      <c r="H22" s="17">
        <v>453</v>
      </c>
      <c r="I22" s="17" t="s">
        <v>214</v>
      </c>
      <c r="J22" s="17">
        <v>453</v>
      </c>
      <c r="K22" s="17" t="s">
        <v>354</v>
      </c>
      <c r="L22" s="59">
        <v>2.9234969999999985</v>
      </c>
      <c r="M22" s="60">
        <v>7.5726329999999953</v>
      </c>
      <c r="N22" s="61">
        <v>3.0514469116315013</v>
      </c>
      <c r="O22" s="60">
        <v>46711</v>
      </c>
      <c r="P22" s="61">
        <v>0</v>
      </c>
    </row>
    <row r="23" spans="1:16" ht="51" x14ac:dyDescent="0.25">
      <c r="A23" s="15"/>
      <c r="B23" s="17">
        <v>5000037</v>
      </c>
      <c r="C23" s="17" t="s">
        <v>413</v>
      </c>
      <c r="D23" s="17">
        <v>3033172</v>
      </c>
      <c r="E23" s="17" t="s">
        <v>381</v>
      </c>
      <c r="F23" s="17">
        <v>58</v>
      </c>
      <c r="G23" s="17" t="s">
        <v>400</v>
      </c>
      <c r="H23" s="17">
        <v>454</v>
      </c>
      <c r="I23" s="17" t="s">
        <v>215</v>
      </c>
      <c r="J23" s="17">
        <v>454</v>
      </c>
      <c r="K23" s="17" t="s">
        <v>355</v>
      </c>
      <c r="L23" s="59">
        <v>0.43087600000000009</v>
      </c>
      <c r="M23" s="60">
        <v>1.1634179999999996</v>
      </c>
      <c r="N23" s="61">
        <v>0.68530428875237703</v>
      </c>
      <c r="O23" s="60">
        <v>39900</v>
      </c>
      <c r="P23" s="61">
        <v>0</v>
      </c>
    </row>
    <row r="24" spans="1:16" ht="51" x14ac:dyDescent="0.25">
      <c r="A24" s="15"/>
      <c r="B24" s="17">
        <v>5000037</v>
      </c>
      <c r="C24" s="17" t="s">
        <v>413</v>
      </c>
      <c r="D24" s="17">
        <v>3033172</v>
      </c>
      <c r="E24" s="17" t="s">
        <v>381</v>
      </c>
      <c r="F24" s="17">
        <v>58</v>
      </c>
      <c r="G24" s="17" t="s">
        <v>400</v>
      </c>
      <c r="H24" s="17">
        <v>455</v>
      </c>
      <c r="I24" s="17" t="s">
        <v>216</v>
      </c>
      <c r="J24" s="17">
        <v>455</v>
      </c>
      <c r="K24" s="17" t="s">
        <v>356</v>
      </c>
      <c r="L24" s="59">
        <v>4.6658780000000002</v>
      </c>
      <c r="M24" s="60">
        <v>5.5306009999999981</v>
      </c>
      <c r="N24" s="61">
        <v>3.0698991462122649</v>
      </c>
      <c r="O24" s="60">
        <v>0</v>
      </c>
      <c r="P24" s="61">
        <v>0</v>
      </c>
    </row>
    <row r="25" spans="1:16" ht="51" x14ac:dyDescent="0.25">
      <c r="A25" s="15"/>
      <c r="B25" s="17">
        <v>5000037</v>
      </c>
      <c r="C25" s="17" t="s">
        <v>413</v>
      </c>
      <c r="D25" s="17">
        <v>3033172</v>
      </c>
      <c r="E25" s="17" t="s">
        <v>381</v>
      </c>
      <c r="F25" s="17">
        <v>58</v>
      </c>
      <c r="G25" s="17" t="s">
        <v>400</v>
      </c>
      <c r="H25" s="17">
        <v>456</v>
      </c>
      <c r="I25" s="17" t="s">
        <v>217</v>
      </c>
      <c r="J25" s="17">
        <v>456</v>
      </c>
      <c r="K25" s="17" t="s">
        <v>357</v>
      </c>
      <c r="L25" s="59">
        <v>5.4152560000000012</v>
      </c>
      <c r="M25" s="60">
        <v>6.7433810000000003</v>
      </c>
      <c r="N25" s="61">
        <v>2.9189994701009709</v>
      </c>
      <c r="O25" s="60">
        <v>0</v>
      </c>
      <c r="P25" s="61">
        <v>0</v>
      </c>
    </row>
    <row r="26" spans="1:16" ht="51" x14ac:dyDescent="0.25">
      <c r="A26" s="15"/>
      <c r="B26" s="17">
        <v>5000037</v>
      </c>
      <c r="C26" s="17" t="s">
        <v>413</v>
      </c>
      <c r="D26" s="17">
        <v>3033172</v>
      </c>
      <c r="E26" s="17" t="s">
        <v>381</v>
      </c>
      <c r="F26" s="17">
        <v>58</v>
      </c>
      <c r="G26" s="17" t="s">
        <v>400</v>
      </c>
      <c r="H26" s="17">
        <v>457</v>
      </c>
      <c r="I26" s="17" t="s">
        <v>218</v>
      </c>
      <c r="J26" s="17">
        <v>457</v>
      </c>
      <c r="K26" s="17" t="s">
        <v>358</v>
      </c>
      <c r="L26" s="59">
        <v>8.8984109999999976</v>
      </c>
      <c r="M26" s="60">
        <v>13.096035999999998</v>
      </c>
      <c r="N26" s="61">
        <v>7.4963817067618947</v>
      </c>
      <c r="O26" s="60">
        <v>3738</v>
      </c>
      <c r="P26" s="61">
        <v>0</v>
      </c>
    </row>
    <row r="27" spans="1:16" ht="51" x14ac:dyDescent="0.25">
      <c r="A27" s="15"/>
      <c r="B27" s="17">
        <v>5000037</v>
      </c>
      <c r="C27" s="17" t="s">
        <v>413</v>
      </c>
      <c r="D27" s="17">
        <v>3033172</v>
      </c>
      <c r="E27" s="17" t="s">
        <v>381</v>
      </c>
      <c r="F27" s="17">
        <v>58</v>
      </c>
      <c r="G27" s="17" t="s">
        <v>400</v>
      </c>
      <c r="H27" s="17">
        <v>458</v>
      </c>
      <c r="I27" s="17" t="s">
        <v>219</v>
      </c>
      <c r="J27" s="17">
        <v>458</v>
      </c>
      <c r="K27" s="17" t="s">
        <v>359</v>
      </c>
      <c r="L27" s="59">
        <v>5.0612650000000015</v>
      </c>
      <c r="M27" s="60">
        <v>8.4499339999999972</v>
      </c>
      <c r="N27" s="61">
        <v>3.7727556619829556</v>
      </c>
      <c r="O27" s="60">
        <v>4200</v>
      </c>
      <c r="P27" s="61">
        <v>0</v>
      </c>
    </row>
    <row r="28" spans="1:16" ht="51" x14ac:dyDescent="0.25">
      <c r="A28" s="15"/>
      <c r="B28" s="17">
        <v>5000037</v>
      </c>
      <c r="C28" s="17" t="s">
        <v>413</v>
      </c>
      <c r="D28" s="17">
        <v>3033172</v>
      </c>
      <c r="E28" s="17" t="s">
        <v>381</v>
      </c>
      <c r="F28" s="17">
        <v>58</v>
      </c>
      <c r="G28" s="17" t="s">
        <v>400</v>
      </c>
      <c r="H28" s="17">
        <v>459</v>
      </c>
      <c r="I28" s="17" t="s">
        <v>220</v>
      </c>
      <c r="J28" s="17">
        <v>459</v>
      </c>
      <c r="K28" s="17" t="s">
        <v>360</v>
      </c>
      <c r="L28" s="59">
        <v>3.2351039999999998</v>
      </c>
      <c r="M28" s="60">
        <v>9.1077739999999938</v>
      </c>
      <c r="N28" s="61">
        <v>4.0470649157678054</v>
      </c>
      <c r="O28" s="60">
        <v>44818</v>
      </c>
      <c r="P28" s="61">
        <v>0</v>
      </c>
    </row>
    <row r="29" spans="1:16" ht="51" x14ac:dyDescent="0.25">
      <c r="A29" s="15"/>
      <c r="B29" s="17">
        <v>5000037</v>
      </c>
      <c r="C29" s="17" t="s">
        <v>413</v>
      </c>
      <c r="D29" s="17">
        <v>3033172</v>
      </c>
      <c r="E29" s="17" t="s">
        <v>381</v>
      </c>
      <c r="F29" s="17">
        <v>58</v>
      </c>
      <c r="G29" s="17" t="s">
        <v>400</v>
      </c>
      <c r="H29" s="17">
        <v>460</v>
      </c>
      <c r="I29" s="17" t="s">
        <v>221</v>
      </c>
      <c r="J29" s="17">
        <v>460</v>
      </c>
      <c r="K29" s="17" t="s">
        <v>361</v>
      </c>
      <c r="L29" s="59">
        <v>0.5128879999999999</v>
      </c>
      <c r="M29" s="60">
        <v>0.94294899999999993</v>
      </c>
      <c r="N29" s="61">
        <v>0.41703775034511636</v>
      </c>
      <c r="O29" s="60">
        <v>52728</v>
      </c>
      <c r="P29" s="61">
        <v>0</v>
      </c>
    </row>
    <row r="30" spans="1:16" ht="51" x14ac:dyDescent="0.25">
      <c r="A30" s="15"/>
      <c r="B30" s="17">
        <v>5000037</v>
      </c>
      <c r="C30" s="17" t="s">
        <v>413</v>
      </c>
      <c r="D30" s="17">
        <v>3033172</v>
      </c>
      <c r="E30" s="17" t="s">
        <v>381</v>
      </c>
      <c r="F30" s="17">
        <v>58</v>
      </c>
      <c r="G30" s="17" t="s">
        <v>400</v>
      </c>
      <c r="H30" s="17">
        <v>461</v>
      </c>
      <c r="I30" s="17" t="s">
        <v>222</v>
      </c>
      <c r="J30" s="17">
        <v>461</v>
      </c>
      <c r="K30" s="17" t="s">
        <v>362</v>
      </c>
      <c r="L30" s="59">
        <v>1.7387260000000002</v>
      </c>
      <c r="M30" s="60">
        <v>2.4130639999999999</v>
      </c>
      <c r="N30" s="61">
        <v>1.3435459466418251</v>
      </c>
      <c r="O30" s="60">
        <v>58187</v>
      </c>
      <c r="P30" s="61">
        <v>0</v>
      </c>
    </row>
    <row r="31" spans="1:16" ht="51" x14ac:dyDescent="0.25">
      <c r="A31" s="15"/>
      <c r="B31" s="17">
        <v>5000037</v>
      </c>
      <c r="C31" s="17" t="s">
        <v>413</v>
      </c>
      <c r="D31" s="17">
        <v>3033172</v>
      </c>
      <c r="E31" s="17" t="s">
        <v>381</v>
      </c>
      <c r="F31" s="17">
        <v>58</v>
      </c>
      <c r="G31" s="17" t="s">
        <v>400</v>
      </c>
      <c r="H31" s="17">
        <v>462</v>
      </c>
      <c r="I31" s="17" t="s">
        <v>223</v>
      </c>
      <c r="J31" s="17">
        <v>462</v>
      </c>
      <c r="K31" s="17" t="s">
        <v>363</v>
      </c>
      <c r="L31" s="59">
        <v>1.3658129999999995</v>
      </c>
      <c r="M31" s="60">
        <v>3.0305999999999984</v>
      </c>
      <c r="N31" s="61">
        <v>1.1869011233575293</v>
      </c>
      <c r="O31" s="60">
        <v>233235</v>
      </c>
      <c r="P31" s="61">
        <v>0</v>
      </c>
    </row>
    <row r="32" spans="1:16" ht="51" x14ac:dyDescent="0.25">
      <c r="A32" s="15"/>
      <c r="B32" s="17">
        <v>5000037</v>
      </c>
      <c r="C32" s="17" t="s">
        <v>413</v>
      </c>
      <c r="D32" s="17">
        <v>3033172</v>
      </c>
      <c r="E32" s="17" t="s">
        <v>381</v>
      </c>
      <c r="F32" s="17">
        <v>58</v>
      </c>
      <c r="G32" s="17" t="s">
        <v>400</v>
      </c>
      <c r="H32" s="17">
        <v>463</v>
      </c>
      <c r="I32" s="17" t="s">
        <v>224</v>
      </c>
      <c r="J32" s="17">
        <v>463</v>
      </c>
      <c r="K32" s="17" t="s">
        <v>364</v>
      </c>
      <c r="L32" s="59">
        <v>4.8299889999999985</v>
      </c>
      <c r="M32" s="60">
        <v>8.0671339999999994</v>
      </c>
      <c r="N32" s="61">
        <v>4.3540105464513488</v>
      </c>
      <c r="O32" s="60">
        <v>26576</v>
      </c>
      <c r="P32" s="61">
        <v>0</v>
      </c>
    </row>
    <row r="33" spans="1:16" ht="51" x14ac:dyDescent="0.25">
      <c r="A33" s="15"/>
      <c r="B33" s="17">
        <v>5000037</v>
      </c>
      <c r="C33" s="17" t="s">
        <v>413</v>
      </c>
      <c r="D33" s="17">
        <v>3033172</v>
      </c>
      <c r="E33" s="17" t="s">
        <v>381</v>
      </c>
      <c r="F33" s="17">
        <v>58</v>
      </c>
      <c r="G33" s="17" t="s">
        <v>400</v>
      </c>
      <c r="H33" s="17">
        <v>464</v>
      </c>
      <c r="I33" s="17" t="s">
        <v>225</v>
      </c>
      <c r="J33" s="17">
        <v>464</v>
      </c>
      <c r="K33" s="17" t="s">
        <v>365</v>
      </c>
      <c r="L33" s="59">
        <v>2.5400629999999995</v>
      </c>
      <c r="M33" s="60">
        <v>3.135333999999999</v>
      </c>
      <c r="N33" s="61">
        <v>1.4895389671437442</v>
      </c>
      <c r="O33" s="60">
        <v>243867</v>
      </c>
      <c r="P33" s="61">
        <v>0</v>
      </c>
    </row>
    <row r="34" spans="1:16" ht="51" x14ac:dyDescent="0.25">
      <c r="A34" s="15"/>
      <c r="B34" s="17">
        <v>5000042</v>
      </c>
      <c r="C34" s="17" t="s">
        <v>429</v>
      </c>
      <c r="D34" s="17">
        <v>3033291</v>
      </c>
      <c r="E34" s="17" t="s">
        <v>385</v>
      </c>
      <c r="F34" s="17">
        <v>206</v>
      </c>
      <c r="G34" s="17" t="s">
        <v>401</v>
      </c>
      <c r="H34" s="17">
        <v>11</v>
      </c>
      <c r="I34" s="17" t="s">
        <v>106</v>
      </c>
      <c r="J34" s="17">
        <v>11</v>
      </c>
      <c r="K34" s="17" t="s">
        <v>336</v>
      </c>
      <c r="L34" s="59">
        <v>0.92157099999999992</v>
      </c>
      <c r="M34" s="60">
        <v>1.1915809999999998</v>
      </c>
      <c r="N34" s="61">
        <v>0.30919291405007243</v>
      </c>
      <c r="O34" s="60">
        <v>0</v>
      </c>
      <c r="P34" s="61">
        <v>0</v>
      </c>
    </row>
    <row r="35" spans="1:16" ht="89.25" x14ac:dyDescent="0.25">
      <c r="A35" s="15"/>
      <c r="B35" s="17">
        <v>5000042</v>
      </c>
      <c r="C35" s="17" t="s">
        <v>429</v>
      </c>
      <c r="D35" s="17">
        <v>3033291</v>
      </c>
      <c r="E35" s="17" t="s">
        <v>385</v>
      </c>
      <c r="F35" s="17">
        <v>206</v>
      </c>
      <c r="G35" s="17" t="s">
        <v>401</v>
      </c>
      <c r="H35" s="17">
        <v>11</v>
      </c>
      <c r="I35" s="17" t="s">
        <v>106</v>
      </c>
      <c r="J35" s="17">
        <v>124</v>
      </c>
      <c r="K35" s="17" t="s">
        <v>337</v>
      </c>
      <c r="L35" s="59">
        <v>19.639648000000005</v>
      </c>
      <c r="M35" s="60">
        <v>19.639648000000005</v>
      </c>
      <c r="N35" s="61">
        <v>8.3414731277152896</v>
      </c>
      <c r="O35" s="60">
        <v>0</v>
      </c>
      <c r="P35" s="61">
        <v>0</v>
      </c>
    </row>
    <row r="36" spans="1:16" ht="63.75" x14ac:dyDescent="0.25">
      <c r="A36" s="15"/>
      <c r="B36" s="17">
        <v>5000042</v>
      </c>
      <c r="C36" s="17" t="s">
        <v>429</v>
      </c>
      <c r="D36" s="17">
        <v>3033291</v>
      </c>
      <c r="E36" s="17" t="s">
        <v>385</v>
      </c>
      <c r="F36" s="17">
        <v>206</v>
      </c>
      <c r="G36" s="17" t="s">
        <v>401</v>
      </c>
      <c r="H36" s="17">
        <v>137</v>
      </c>
      <c r="I36" s="17" t="s">
        <v>141</v>
      </c>
      <c r="J36" s="17">
        <v>137</v>
      </c>
      <c r="K36" s="17" t="s">
        <v>340</v>
      </c>
      <c r="L36" s="59">
        <v>5.969091999999999</v>
      </c>
      <c r="M36" s="60">
        <v>6.4691789999999969</v>
      </c>
      <c r="N36" s="61">
        <v>3.5147129426106822</v>
      </c>
      <c r="O36" s="60">
        <v>9384</v>
      </c>
      <c r="P36" s="61">
        <v>0</v>
      </c>
    </row>
    <row r="37" spans="1:16" ht="51" x14ac:dyDescent="0.25">
      <c r="A37" s="15"/>
      <c r="B37" s="17">
        <v>5000042</v>
      </c>
      <c r="C37" s="17" t="s">
        <v>429</v>
      </c>
      <c r="D37" s="17">
        <v>3033291</v>
      </c>
      <c r="E37" s="17" t="s">
        <v>385</v>
      </c>
      <c r="F37" s="17">
        <v>206</v>
      </c>
      <c r="G37" s="17" t="s">
        <v>401</v>
      </c>
      <c r="H37" s="17">
        <v>440</v>
      </c>
      <c r="I37" s="17" t="s">
        <v>201</v>
      </c>
      <c r="J37" s="17">
        <v>440</v>
      </c>
      <c r="K37" s="17" t="s">
        <v>341</v>
      </c>
      <c r="L37" s="59">
        <v>1.6114E-2</v>
      </c>
      <c r="M37" s="60">
        <v>4.1678000000000007E-2</v>
      </c>
      <c r="N37" s="61">
        <v>4.5734299637842923E-3</v>
      </c>
      <c r="O37" s="60">
        <v>34528</v>
      </c>
      <c r="P37" s="61">
        <v>0</v>
      </c>
    </row>
    <row r="38" spans="1:16" ht="51" x14ac:dyDescent="0.25">
      <c r="A38" s="15"/>
      <c r="B38" s="17">
        <v>5000042</v>
      </c>
      <c r="C38" s="17" t="s">
        <v>429</v>
      </c>
      <c r="D38" s="17">
        <v>3033291</v>
      </c>
      <c r="E38" s="17" t="s">
        <v>385</v>
      </c>
      <c r="F38" s="17">
        <v>206</v>
      </c>
      <c r="G38" s="17" t="s">
        <v>401</v>
      </c>
      <c r="H38" s="17">
        <v>441</v>
      </c>
      <c r="I38" s="17" t="s">
        <v>202</v>
      </c>
      <c r="J38" s="17">
        <v>441</v>
      </c>
      <c r="K38" s="17" t="s">
        <v>342</v>
      </c>
      <c r="L38" s="59">
        <v>1.0651710000000001</v>
      </c>
      <c r="M38" s="60">
        <v>1.4526830000000002</v>
      </c>
      <c r="N38" s="61">
        <v>0.63691103264829962</v>
      </c>
      <c r="O38" s="60">
        <v>5536</v>
      </c>
      <c r="P38" s="61">
        <v>0</v>
      </c>
    </row>
    <row r="39" spans="1:16" ht="51" x14ac:dyDescent="0.25">
      <c r="A39" s="15"/>
      <c r="B39" s="17">
        <v>5000042</v>
      </c>
      <c r="C39" s="17" t="s">
        <v>429</v>
      </c>
      <c r="D39" s="17">
        <v>3033291</v>
      </c>
      <c r="E39" s="17" t="s">
        <v>385</v>
      </c>
      <c r="F39" s="17">
        <v>206</v>
      </c>
      <c r="G39" s="17" t="s">
        <v>401</v>
      </c>
      <c r="H39" s="17">
        <v>442</v>
      </c>
      <c r="I39" s="17" t="s">
        <v>203</v>
      </c>
      <c r="J39" s="17">
        <v>442</v>
      </c>
      <c r="K39" s="17" t="s">
        <v>343</v>
      </c>
      <c r="L39" s="59">
        <v>0.79974199999999995</v>
      </c>
      <c r="M39" s="60">
        <v>1.6316749999999998</v>
      </c>
      <c r="N39" s="61">
        <v>0.57393528339162003</v>
      </c>
      <c r="O39" s="60">
        <v>12730</v>
      </c>
      <c r="P39" s="61">
        <v>0</v>
      </c>
    </row>
    <row r="40" spans="1:16" ht="51" x14ac:dyDescent="0.25">
      <c r="A40" s="15"/>
      <c r="B40" s="17">
        <v>5000042</v>
      </c>
      <c r="C40" s="17" t="s">
        <v>429</v>
      </c>
      <c r="D40" s="17">
        <v>3033291</v>
      </c>
      <c r="E40" s="17" t="s">
        <v>385</v>
      </c>
      <c r="F40" s="17">
        <v>206</v>
      </c>
      <c r="G40" s="17" t="s">
        <v>401</v>
      </c>
      <c r="H40" s="17">
        <v>443</v>
      </c>
      <c r="I40" s="17" t="s">
        <v>204</v>
      </c>
      <c r="J40" s="17">
        <v>443</v>
      </c>
      <c r="K40" s="17" t="s">
        <v>344</v>
      </c>
      <c r="L40" s="59">
        <v>1.1136930000000003</v>
      </c>
      <c r="M40" s="60">
        <v>1.1784890000000001</v>
      </c>
      <c r="N40" s="61">
        <v>0.58168813157681143</v>
      </c>
      <c r="O40" s="60">
        <v>233191</v>
      </c>
      <c r="P40" s="61">
        <v>0</v>
      </c>
    </row>
    <row r="41" spans="1:16" ht="51" x14ac:dyDescent="0.25">
      <c r="A41" s="15"/>
      <c r="B41" s="17">
        <v>5000042</v>
      </c>
      <c r="C41" s="17" t="s">
        <v>429</v>
      </c>
      <c r="D41" s="17">
        <v>3033291</v>
      </c>
      <c r="E41" s="17" t="s">
        <v>385</v>
      </c>
      <c r="F41" s="17">
        <v>206</v>
      </c>
      <c r="G41" s="17" t="s">
        <v>401</v>
      </c>
      <c r="H41" s="17">
        <v>444</v>
      </c>
      <c r="I41" s="17" t="s">
        <v>205</v>
      </c>
      <c r="J41" s="17">
        <v>444</v>
      </c>
      <c r="K41" s="17" t="s">
        <v>345</v>
      </c>
      <c r="L41" s="59">
        <v>1.4358430000000002</v>
      </c>
      <c r="M41" s="60">
        <v>1.8790000000000002</v>
      </c>
      <c r="N41" s="61">
        <v>0.94142098443990108</v>
      </c>
      <c r="O41" s="60">
        <v>123434</v>
      </c>
      <c r="P41" s="61">
        <v>0</v>
      </c>
    </row>
    <row r="42" spans="1:16" ht="51" x14ac:dyDescent="0.25">
      <c r="A42" s="15"/>
      <c r="B42" s="17">
        <v>5000042</v>
      </c>
      <c r="C42" s="17" t="s">
        <v>429</v>
      </c>
      <c r="D42" s="17">
        <v>3033291</v>
      </c>
      <c r="E42" s="17" t="s">
        <v>385</v>
      </c>
      <c r="F42" s="17">
        <v>206</v>
      </c>
      <c r="G42" s="17" t="s">
        <v>401</v>
      </c>
      <c r="H42" s="17">
        <v>445</v>
      </c>
      <c r="I42" s="17" t="s">
        <v>206</v>
      </c>
      <c r="J42" s="17">
        <v>445</v>
      </c>
      <c r="K42" s="17" t="s">
        <v>346</v>
      </c>
      <c r="L42" s="59">
        <v>0.93911100000000014</v>
      </c>
      <c r="M42" s="60">
        <v>1.362852</v>
      </c>
      <c r="N42" s="61">
        <v>0.61202714225510135</v>
      </c>
      <c r="O42" s="60">
        <v>89840</v>
      </c>
      <c r="P42" s="61">
        <v>0</v>
      </c>
    </row>
    <row r="43" spans="1:16" ht="51" x14ac:dyDescent="0.25">
      <c r="A43" s="15"/>
      <c r="B43" s="17">
        <v>5000042</v>
      </c>
      <c r="C43" s="17" t="s">
        <v>429</v>
      </c>
      <c r="D43" s="17">
        <v>3033291</v>
      </c>
      <c r="E43" s="17" t="s">
        <v>385</v>
      </c>
      <c r="F43" s="17">
        <v>206</v>
      </c>
      <c r="G43" s="17" t="s">
        <v>401</v>
      </c>
      <c r="H43" s="17">
        <v>446</v>
      </c>
      <c r="I43" s="17" t="s">
        <v>207</v>
      </c>
      <c r="J43" s="17">
        <v>446</v>
      </c>
      <c r="K43" s="17" t="s">
        <v>347</v>
      </c>
      <c r="L43" s="59">
        <v>0.68675300000000006</v>
      </c>
      <c r="M43" s="60">
        <v>0.73654000000000008</v>
      </c>
      <c r="N43" s="61">
        <v>0.42876487754983827</v>
      </c>
      <c r="O43" s="60">
        <v>35329</v>
      </c>
      <c r="P43" s="61">
        <v>0</v>
      </c>
    </row>
    <row r="44" spans="1:16" ht="51" x14ac:dyDescent="0.25">
      <c r="A44" s="15"/>
      <c r="B44" s="17">
        <v>5000042</v>
      </c>
      <c r="C44" s="17" t="s">
        <v>429</v>
      </c>
      <c r="D44" s="17">
        <v>3033291</v>
      </c>
      <c r="E44" s="17" t="s">
        <v>385</v>
      </c>
      <c r="F44" s="17">
        <v>206</v>
      </c>
      <c r="G44" s="17" t="s">
        <v>401</v>
      </c>
      <c r="H44" s="17">
        <v>447</v>
      </c>
      <c r="I44" s="17" t="s">
        <v>208</v>
      </c>
      <c r="J44" s="17">
        <v>447</v>
      </c>
      <c r="K44" s="17" t="s">
        <v>348</v>
      </c>
      <c r="L44" s="59">
        <v>0.331646</v>
      </c>
      <c r="M44" s="60">
        <v>0.20550600000000008</v>
      </c>
      <c r="N44" s="61">
        <v>9.7814739972818643E-2</v>
      </c>
      <c r="O44" s="60">
        <v>45318</v>
      </c>
      <c r="P44" s="61">
        <v>0</v>
      </c>
    </row>
    <row r="45" spans="1:16" ht="51" x14ac:dyDescent="0.25">
      <c r="A45" s="15"/>
      <c r="B45" s="17">
        <v>5000042</v>
      </c>
      <c r="C45" s="17" t="s">
        <v>429</v>
      </c>
      <c r="D45" s="17">
        <v>3033291</v>
      </c>
      <c r="E45" s="17" t="s">
        <v>385</v>
      </c>
      <c r="F45" s="17">
        <v>206</v>
      </c>
      <c r="G45" s="17" t="s">
        <v>401</v>
      </c>
      <c r="H45" s="17">
        <v>448</v>
      </c>
      <c r="I45" s="17" t="s">
        <v>209</v>
      </c>
      <c r="J45" s="17">
        <v>448</v>
      </c>
      <c r="K45" s="17" t="s">
        <v>349</v>
      </c>
      <c r="L45" s="59">
        <v>1.3088189999999993</v>
      </c>
      <c r="M45" s="60">
        <v>1.3787549999999995</v>
      </c>
      <c r="N45" s="61">
        <v>0.57636083083343692</v>
      </c>
      <c r="O45" s="60">
        <v>213415</v>
      </c>
      <c r="P45" s="61">
        <v>0</v>
      </c>
    </row>
    <row r="46" spans="1:16" ht="51" x14ac:dyDescent="0.25">
      <c r="A46" s="15"/>
      <c r="B46" s="17">
        <v>5000042</v>
      </c>
      <c r="C46" s="17" t="s">
        <v>429</v>
      </c>
      <c r="D46" s="17">
        <v>3033291</v>
      </c>
      <c r="E46" s="17" t="s">
        <v>385</v>
      </c>
      <c r="F46" s="17">
        <v>206</v>
      </c>
      <c r="G46" s="17" t="s">
        <v>401</v>
      </c>
      <c r="H46" s="17">
        <v>449</v>
      </c>
      <c r="I46" s="17" t="s">
        <v>210</v>
      </c>
      <c r="J46" s="17">
        <v>449</v>
      </c>
      <c r="K46" s="17" t="s">
        <v>350</v>
      </c>
      <c r="L46" s="59">
        <v>0.90648799999999985</v>
      </c>
      <c r="M46" s="60">
        <v>1.4415199999999999</v>
      </c>
      <c r="N46" s="61">
        <v>0.46176965068298159</v>
      </c>
      <c r="O46" s="60">
        <v>150335</v>
      </c>
      <c r="P46" s="61">
        <v>0</v>
      </c>
    </row>
    <row r="47" spans="1:16" ht="51" x14ac:dyDescent="0.25">
      <c r="A47" s="15"/>
      <c r="B47" s="17">
        <v>5000042</v>
      </c>
      <c r="C47" s="17" t="s">
        <v>429</v>
      </c>
      <c r="D47" s="17">
        <v>3033291</v>
      </c>
      <c r="E47" s="17" t="s">
        <v>385</v>
      </c>
      <c r="F47" s="17">
        <v>206</v>
      </c>
      <c r="G47" s="17" t="s">
        <v>401</v>
      </c>
      <c r="H47" s="17">
        <v>450</v>
      </c>
      <c r="I47" s="17" t="s">
        <v>211</v>
      </c>
      <c r="J47" s="17">
        <v>450</v>
      </c>
      <c r="K47" s="17" t="s">
        <v>351</v>
      </c>
      <c r="L47" s="59">
        <v>1.636752</v>
      </c>
      <c r="M47" s="60">
        <v>1.8340239999999999</v>
      </c>
      <c r="N47" s="61">
        <v>0.89592788760637632</v>
      </c>
      <c r="O47" s="60">
        <v>87710</v>
      </c>
      <c r="P47" s="61">
        <v>0</v>
      </c>
    </row>
    <row r="48" spans="1:16" ht="51" x14ac:dyDescent="0.25">
      <c r="A48" s="15"/>
      <c r="B48" s="17">
        <v>5000042</v>
      </c>
      <c r="C48" s="17" t="s">
        <v>429</v>
      </c>
      <c r="D48" s="17">
        <v>3033291</v>
      </c>
      <c r="E48" s="17" t="s">
        <v>385</v>
      </c>
      <c r="F48" s="17">
        <v>206</v>
      </c>
      <c r="G48" s="17" t="s">
        <v>401</v>
      </c>
      <c r="H48" s="17">
        <v>451</v>
      </c>
      <c r="I48" s="17" t="s">
        <v>212</v>
      </c>
      <c r="J48" s="17">
        <v>451</v>
      </c>
      <c r="K48" s="17" t="s">
        <v>352</v>
      </c>
      <c r="L48" s="59">
        <v>1.9918469999999995</v>
      </c>
      <c r="M48" s="60">
        <v>2.0076549999999997</v>
      </c>
      <c r="N48" s="61">
        <v>0.92447389635344734</v>
      </c>
      <c r="O48" s="60">
        <v>340785</v>
      </c>
      <c r="P48" s="61">
        <v>0</v>
      </c>
    </row>
    <row r="49" spans="1:16" ht="51" x14ac:dyDescent="0.25">
      <c r="A49" s="15"/>
      <c r="B49" s="17">
        <v>5000042</v>
      </c>
      <c r="C49" s="17" t="s">
        <v>429</v>
      </c>
      <c r="D49" s="17">
        <v>3033291</v>
      </c>
      <c r="E49" s="17" t="s">
        <v>385</v>
      </c>
      <c r="F49" s="17">
        <v>206</v>
      </c>
      <c r="G49" s="17" t="s">
        <v>401</v>
      </c>
      <c r="H49" s="17">
        <v>452</v>
      </c>
      <c r="I49" s="17" t="s">
        <v>213</v>
      </c>
      <c r="J49" s="17">
        <v>452</v>
      </c>
      <c r="K49" s="17" t="s">
        <v>353</v>
      </c>
      <c r="L49" s="59">
        <v>0.92182900000000001</v>
      </c>
      <c r="M49" s="60">
        <v>0.96164599999999978</v>
      </c>
      <c r="N49" s="61">
        <v>0.37608745237230323</v>
      </c>
      <c r="O49" s="60">
        <v>0</v>
      </c>
      <c r="P49" s="61">
        <v>0</v>
      </c>
    </row>
    <row r="50" spans="1:16" ht="51" x14ac:dyDescent="0.25">
      <c r="A50" s="15"/>
      <c r="B50" s="17">
        <v>5000042</v>
      </c>
      <c r="C50" s="17" t="s">
        <v>429</v>
      </c>
      <c r="D50" s="17">
        <v>3033291</v>
      </c>
      <c r="E50" s="17" t="s">
        <v>385</v>
      </c>
      <c r="F50" s="17">
        <v>206</v>
      </c>
      <c r="G50" s="17" t="s">
        <v>401</v>
      </c>
      <c r="H50" s="17">
        <v>453</v>
      </c>
      <c r="I50" s="17" t="s">
        <v>214</v>
      </c>
      <c r="J50" s="17">
        <v>453</v>
      </c>
      <c r="K50" s="17" t="s">
        <v>354</v>
      </c>
      <c r="L50" s="59">
        <v>1.2924899999999993</v>
      </c>
      <c r="M50" s="60">
        <v>1.8767899999999997</v>
      </c>
      <c r="N50" s="61">
        <v>0.94060605671984376</v>
      </c>
      <c r="O50" s="60">
        <v>39918</v>
      </c>
      <c r="P50" s="61">
        <v>0</v>
      </c>
    </row>
    <row r="51" spans="1:16" ht="51" x14ac:dyDescent="0.25">
      <c r="A51" s="15"/>
      <c r="B51" s="17">
        <v>5000042</v>
      </c>
      <c r="C51" s="17" t="s">
        <v>429</v>
      </c>
      <c r="D51" s="17">
        <v>3033291</v>
      </c>
      <c r="E51" s="17" t="s">
        <v>385</v>
      </c>
      <c r="F51" s="17">
        <v>206</v>
      </c>
      <c r="G51" s="17" t="s">
        <v>401</v>
      </c>
      <c r="H51" s="17">
        <v>454</v>
      </c>
      <c r="I51" s="17" t="s">
        <v>215</v>
      </c>
      <c r="J51" s="17">
        <v>454</v>
      </c>
      <c r="K51" s="17" t="s">
        <v>355</v>
      </c>
      <c r="L51" s="59">
        <v>0.30179699999999987</v>
      </c>
      <c r="M51" s="60">
        <v>0.32952399999999987</v>
      </c>
      <c r="N51" s="61">
        <v>0.16576446307590231</v>
      </c>
      <c r="O51" s="60">
        <v>66375</v>
      </c>
      <c r="P51" s="61">
        <v>0</v>
      </c>
    </row>
    <row r="52" spans="1:16" ht="51" x14ac:dyDescent="0.25">
      <c r="A52" s="15"/>
      <c r="B52" s="17">
        <v>5000042</v>
      </c>
      <c r="C52" s="17" t="s">
        <v>429</v>
      </c>
      <c r="D52" s="17">
        <v>3033291</v>
      </c>
      <c r="E52" s="17" t="s">
        <v>385</v>
      </c>
      <c r="F52" s="17">
        <v>206</v>
      </c>
      <c r="G52" s="17" t="s">
        <v>401</v>
      </c>
      <c r="H52" s="17">
        <v>455</v>
      </c>
      <c r="I52" s="17" t="s">
        <v>216</v>
      </c>
      <c r="J52" s="17">
        <v>455</v>
      </c>
      <c r="K52" s="17" t="s">
        <v>356</v>
      </c>
      <c r="L52" s="59">
        <v>4.5289999999999997E-2</v>
      </c>
      <c r="M52" s="60">
        <v>4.5289999999999997E-2</v>
      </c>
      <c r="N52" s="61">
        <v>2.0882940385490656E-2</v>
      </c>
      <c r="O52" s="60">
        <v>220</v>
      </c>
      <c r="P52" s="61">
        <v>0</v>
      </c>
    </row>
    <row r="53" spans="1:16" ht="51" x14ac:dyDescent="0.25">
      <c r="A53" s="15"/>
      <c r="B53" s="17">
        <v>5000042</v>
      </c>
      <c r="C53" s="17" t="s">
        <v>429</v>
      </c>
      <c r="D53" s="17">
        <v>3033291</v>
      </c>
      <c r="E53" s="17" t="s">
        <v>385</v>
      </c>
      <c r="F53" s="17">
        <v>206</v>
      </c>
      <c r="G53" s="17" t="s">
        <v>401</v>
      </c>
      <c r="H53" s="17">
        <v>456</v>
      </c>
      <c r="I53" s="17" t="s">
        <v>217</v>
      </c>
      <c r="J53" s="17">
        <v>456</v>
      </c>
      <c r="K53" s="17" t="s">
        <v>357</v>
      </c>
      <c r="L53" s="59">
        <v>0.12239</v>
      </c>
      <c r="M53" s="60">
        <v>0.14174599999999998</v>
      </c>
      <c r="N53" s="61">
        <v>7.2967240281286649E-2</v>
      </c>
      <c r="O53" s="60">
        <v>0</v>
      </c>
      <c r="P53" s="61">
        <v>0</v>
      </c>
    </row>
    <row r="54" spans="1:16" ht="51" x14ac:dyDescent="0.25">
      <c r="A54" s="15"/>
      <c r="B54" s="17">
        <v>5000042</v>
      </c>
      <c r="C54" s="17" t="s">
        <v>429</v>
      </c>
      <c r="D54" s="17">
        <v>3033291</v>
      </c>
      <c r="E54" s="17" t="s">
        <v>385</v>
      </c>
      <c r="F54" s="17">
        <v>206</v>
      </c>
      <c r="G54" s="17" t="s">
        <v>401</v>
      </c>
      <c r="H54" s="17">
        <v>457</v>
      </c>
      <c r="I54" s="17" t="s">
        <v>218</v>
      </c>
      <c r="J54" s="17">
        <v>457</v>
      </c>
      <c r="K54" s="17" t="s">
        <v>358</v>
      </c>
      <c r="L54" s="59">
        <v>0.56795600000000013</v>
      </c>
      <c r="M54" s="60">
        <v>0.64635700000000007</v>
      </c>
      <c r="N54" s="61">
        <v>0.28576484326390528</v>
      </c>
      <c r="O54" s="60">
        <v>1716</v>
      </c>
      <c r="P54" s="61">
        <v>0</v>
      </c>
    </row>
    <row r="55" spans="1:16" ht="51" x14ac:dyDescent="0.25">
      <c r="A55" s="15"/>
      <c r="B55" s="17">
        <v>5000042</v>
      </c>
      <c r="C55" s="17" t="s">
        <v>429</v>
      </c>
      <c r="D55" s="17">
        <v>3033291</v>
      </c>
      <c r="E55" s="17" t="s">
        <v>385</v>
      </c>
      <c r="F55" s="17">
        <v>206</v>
      </c>
      <c r="G55" s="17" t="s">
        <v>401</v>
      </c>
      <c r="H55" s="17">
        <v>458</v>
      </c>
      <c r="I55" s="17" t="s">
        <v>219</v>
      </c>
      <c r="J55" s="17">
        <v>458</v>
      </c>
      <c r="K55" s="17" t="s">
        <v>359</v>
      </c>
      <c r="L55" s="59">
        <v>0.94801799999999981</v>
      </c>
      <c r="M55" s="60">
        <v>1.0077369999999997</v>
      </c>
      <c r="N55" s="61">
        <v>0.44010731400339864</v>
      </c>
      <c r="O55" s="60">
        <v>7062</v>
      </c>
      <c r="P55" s="61">
        <v>0</v>
      </c>
    </row>
    <row r="56" spans="1:16" ht="51" x14ac:dyDescent="0.25">
      <c r="A56" s="15"/>
      <c r="B56" s="17">
        <v>5000042</v>
      </c>
      <c r="C56" s="17" t="s">
        <v>429</v>
      </c>
      <c r="D56" s="17">
        <v>3033291</v>
      </c>
      <c r="E56" s="17" t="s">
        <v>385</v>
      </c>
      <c r="F56" s="17">
        <v>206</v>
      </c>
      <c r="G56" s="17" t="s">
        <v>401</v>
      </c>
      <c r="H56" s="17">
        <v>459</v>
      </c>
      <c r="I56" s="17" t="s">
        <v>220</v>
      </c>
      <c r="J56" s="17">
        <v>459</v>
      </c>
      <c r="K56" s="17" t="s">
        <v>360</v>
      </c>
      <c r="L56" s="59">
        <v>1.4441889999999999</v>
      </c>
      <c r="M56" s="60">
        <v>1.4441890000000004</v>
      </c>
      <c r="N56" s="61">
        <v>0.71170444793096976</v>
      </c>
      <c r="O56" s="60">
        <v>56096</v>
      </c>
      <c r="P56" s="61">
        <v>0</v>
      </c>
    </row>
    <row r="57" spans="1:16" ht="51" x14ac:dyDescent="0.25">
      <c r="A57" s="15"/>
      <c r="B57" s="17">
        <v>5000042</v>
      </c>
      <c r="C57" s="17" t="s">
        <v>429</v>
      </c>
      <c r="D57" s="17">
        <v>3033291</v>
      </c>
      <c r="E57" s="17" t="s">
        <v>385</v>
      </c>
      <c r="F57" s="17">
        <v>206</v>
      </c>
      <c r="G57" s="17" t="s">
        <v>401</v>
      </c>
      <c r="H57" s="17">
        <v>460</v>
      </c>
      <c r="I57" s="17" t="s">
        <v>221</v>
      </c>
      <c r="J57" s="17">
        <v>460</v>
      </c>
      <c r="K57" s="17" t="s">
        <v>361</v>
      </c>
      <c r="L57" s="59">
        <v>0.13910600000000001</v>
      </c>
      <c r="M57" s="60">
        <v>0.13910600000000001</v>
      </c>
      <c r="N57" s="61">
        <v>4.5951119864184875E-2</v>
      </c>
      <c r="O57" s="60">
        <v>132410</v>
      </c>
      <c r="P57" s="61">
        <v>0</v>
      </c>
    </row>
    <row r="58" spans="1:16" ht="51" x14ac:dyDescent="0.25">
      <c r="A58" s="15"/>
      <c r="B58" s="17">
        <v>5000042</v>
      </c>
      <c r="C58" s="17" t="s">
        <v>429</v>
      </c>
      <c r="D58" s="17">
        <v>3033291</v>
      </c>
      <c r="E58" s="17" t="s">
        <v>385</v>
      </c>
      <c r="F58" s="17">
        <v>206</v>
      </c>
      <c r="G58" s="17" t="s">
        <v>401</v>
      </c>
      <c r="H58" s="17">
        <v>461</v>
      </c>
      <c r="I58" s="17" t="s">
        <v>222</v>
      </c>
      <c r="J58" s="17">
        <v>461</v>
      </c>
      <c r="K58" s="17" t="s">
        <v>362</v>
      </c>
      <c r="L58" s="59">
        <v>2.4199999999999999E-2</v>
      </c>
      <c r="M58" s="60">
        <v>2.4199999999999999E-2</v>
      </c>
      <c r="N58" s="61">
        <v>1.4200000441633165E-3</v>
      </c>
      <c r="O58" s="60">
        <v>69921</v>
      </c>
      <c r="P58" s="61">
        <v>0</v>
      </c>
    </row>
    <row r="59" spans="1:16" ht="51" x14ac:dyDescent="0.25">
      <c r="A59" s="15"/>
      <c r="B59" s="17">
        <v>5000042</v>
      </c>
      <c r="C59" s="17" t="s">
        <v>429</v>
      </c>
      <c r="D59" s="17">
        <v>3033291</v>
      </c>
      <c r="E59" s="17" t="s">
        <v>385</v>
      </c>
      <c r="F59" s="17">
        <v>206</v>
      </c>
      <c r="G59" s="17" t="s">
        <v>401</v>
      </c>
      <c r="H59" s="17">
        <v>462</v>
      </c>
      <c r="I59" s="17" t="s">
        <v>223</v>
      </c>
      <c r="J59" s="17">
        <v>462</v>
      </c>
      <c r="K59" s="17" t="s">
        <v>363</v>
      </c>
      <c r="L59" s="59">
        <v>0.39516800000000007</v>
      </c>
      <c r="M59" s="60">
        <v>0.38554300000000008</v>
      </c>
      <c r="N59" s="61">
        <v>0.17195008855196647</v>
      </c>
      <c r="O59" s="60">
        <v>257653</v>
      </c>
      <c r="P59" s="61">
        <v>0</v>
      </c>
    </row>
    <row r="60" spans="1:16" ht="51" x14ac:dyDescent="0.25">
      <c r="A60" s="15"/>
      <c r="B60" s="17">
        <v>5000042</v>
      </c>
      <c r="C60" s="17" t="s">
        <v>429</v>
      </c>
      <c r="D60" s="17">
        <v>3033291</v>
      </c>
      <c r="E60" s="17" t="s">
        <v>385</v>
      </c>
      <c r="F60" s="17">
        <v>206</v>
      </c>
      <c r="G60" s="17" t="s">
        <v>401</v>
      </c>
      <c r="H60" s="17">
        <v>463</v>
      </c>
      <c r="I60" s="17" t="s">
        <v>224</v>
      </c>
      <c r="J60" s="17">
        <v>463</v>
      </c>
      <c r="K60" s="17" t="s">
        <v>364</v>
      </c>
      <c r="L60" s="59">
        <v>3.0748499999999996</v>
      </c>
      <c r="M60" s="60">
        <v>3.1531659999999988</v>
      </c>
      <c r="N60" s="61">
        <v>1.6412995283121425</v>
      </c>
      <c r="O60" s="60">
        <v>28035</v>
      </c>
      <c r="P60" s="61">
        <v>0</v>
      </c>
    </row>
    <row r="61" spans="1:16" ht="51" x14ac:dyDescent="0.25">
      <c r="A61" s="15"/>
      <c r="B61" s="17">
        <v>5000042</v>
      </c>
      <c r="C61" s="17" t="s">
        <v>429</v>
      </c>
      <c r="D61" s="17">
        <v>3033291</v>
      </c>
      <c r="E61" s="17" t="s">
        <v>385</v>
      </c>
      <c r="F61" s="17">
        <v>206</v>
      </c>
      <c r="G61" s="17" t="s">
        <v>401</v>
      </c>
      <c r="H61" s="17">
        <v>464</v>
      </c>
      <c r="I61" s="17" t="s">
        <v>225</v>
      </c>
      <c r="J61" s="17">
        <v>464</v>
      </c>
      <c r="K61" s="17" t="s">
        <v>365</v>
      </c>
      <c r="L61" s="59">
        <v>1.5021780000000002</v>
      </c>
      <c r="M61" s="60">
        <v>1.9646950000000005</v>
      </c>
      <c r="N61" s="61">
        <v>1.3806646106895641</v>
      </c>
      <c r="O61" s="60">
        <v>215704</v>
      </c>
      <c r="P61" s="61">
        <v>0</v>
      </c>
    </row>
    <row r="62" spans="1:16" ht="38.25" x14ac:dyDescent="0.25">
      <c r="A62" s="15"/>
      <c r="B62" s="17">
        <v>5000042</v>
      </c>
      <c r="C62" s="17" t="s">
        <v>429</v>
      </c>
      <c r="D62" s="17">
        <v>3033291</v>
      </c>
      <c r="E62" s="17" t="s">
        <v>385</v>
      </c>
      <c r="F62" s="17">
        <v>206</v>
      </c>
      <c r="G62" s="17" t="s">
        <v>401</v>
      </c>
      <c r="H62" s="17">
        <v>999</v>
      </c>
      <c r="I62" s="17" t="s">
        <v>335</v>
      </c>
      <c r="J62" s="17">
        <v>999</v>
      </c>
      <c r="K62" s="17" t="s">
        <v>366</v>
      </c>
      <c r="L62" s="59">
        <v>0</v>
      </c>
      <c r="M62" s="60">
        <v>4.3999999999999997E-2</v>
      </c>
      <c r="N62" s="61">
        <v>2.7042480185627937E-2</v>
      </c>
      <c r="O62" s="60">
        <v>0</v>
      </c>
      <c r="P62" s="61">
        <v>0</v>
      </c>
    </row>
    <row r="63" spans="1:16" ht="51" x14ac:dyDescent="0.25">
      <c r="A63" s="15"/>
      <c r="B63" s="17">
        <v>5000043</v>
      </c>
      <c r="C63" s="17" t="s">
        <v>430</v>
      </c>
      <c r="D63" s="17">
        <v>3033292</v>
      </c>
      <c r="E63" s="17" t="s">
        <v>386</v>
      </c>
      <c r="F63" s="17">
        <v>6</v>
      </c>
      <c r="G63" s="17" t="s">
        <v>399</v>
      </c>
      <c r="H63" s="17">
        <v>11</v>
      </c>
      <c r="I63" s="17" t="s">
        <v>106</v>
      </c>
      <c r="J63" s="17">
        <v>11</v>
      </c>
      <c r="K63" s="17" t="s">
        <v>336</v>
      </c>
      <c r="L63" s="59">
        <v>0.91030299999999997</v>
      </c>
      <c r="M63" s="60">
        <v>0.91030299999999997</v>
      </c>
      <c r="N63" s="61">
        <v>0.20259836409240961</v>
      </c>
      <c r="O63" s="60">
        <v>0</v>
      </c>
      <c r="P63" s="61">
        <v>0</v>
      </c>
    </row>
    <row r="64" spans="1:16" ht="89.25" x14ac:dyDescent="0.25">
      <c r="A64" s="15"/>
      <c r="B64" s="17">
        <v>5000043</v>
      </c>
      <c r="C64" s="17" t="s">
        <v>430</v>
      </c>
      <c r="D64" s="17">
        <v>3033292</v>
      </c>
      <c r="E64" s="17" t="s">
        <v>386</v>
      </c>
      <c r="F64" s="17">
        <v>6</v>
      </c>
      <c r="G64" s="17" t="s">
        <v>399</v>
      </c>
      <c r="H64" s="17">
        <v>11</v>
      </c>
      <c r="I64" s="17" t="s">
        <v>106</v>
      </c>
      <c r="J64" s="17">
        <v>124</v>
      </c>
      <c r="K64" s="17" t="s">
        <v>337</v>
      </c>
      <c r="L64" s="59">
        <v>0.91589000000000009</v>
      </c>
      <c r="M64" s="60">
        <v>0.91589000000000009</v>
      </c>
      <c r="N64" s="61">
        <v>0</v>
      </c>
      <c r="O64" s="60">
        <v>0</v>
      </c>
      <c r="P64" s="61">
        <v>0</v>
      </c>
    </row>
    <row r="65" spans="1:16" ht="63.75" x14ac:dyDescent="0.25">
      <c r="A65" s="15"/>
      <c r="B65" s="17">
        <v>5000043</v>
      </c>
      <c r="C65" s="17" t="s">
        <v>430</v>
      </c>
      <c r="D65" s="17">
        <v>3033292</v>
      </c>
      <c r="E65" s="17" t="s">
        <v>386</v>
      </c>
      <c r="F65" s="17">
        <v>6</v>
      </c>
      <c r="G65" s="17" t="s">
        <v>399</v>
      </c>
      <c r="H65" s="17">
        <v>137</v>
      </c>
      <c r="I65" s="17" t="s">
        <v>141</v>
      </c>
      <c r="J65" s="17">
        <v>137</v>
      </c>
      <c r="K65" s="17" t="s">
        <v>340</v>
      </c>
      <c r="L65" s="59">
        <v>3.6846939999999995</v>
      </c>
      <c r="M65" s="60">
        <v>3.8735119999999967</v>
      </c>
      <c r="N65" s="61">
        <v>2.1109319664655501</v>
      </c>
      <c r="O65" s="60">
        <v>25200</v>
      </c>
      <c r="P65" s="61">
        <v>0</v>
      </c>
    </row>
    <row r="66" spans="1:16" ht="51" x14ac:dyDescent="0.25">
      <c r="A66" s="15"/>
      <c r="B66" s="17">
        <v>5000043</v>
      </c>
      <c r="C66" s="17" t="s">
        <v>430</v>
      </c>
      <c r="D66" s="17">
        <v>3033292</v>
      </c>
      <c r="E66" s="17" t="s">
        <v>386</v>
      </c>
      <c r="F66" s="17">
        <v>6</v>
      </c>
      <c r="G66" s="17" t="s">
        <v>399</v>
      </c>
      <c r="H66" s="17">
        <v>440</v>
      </c>
      <c r="I66" s="17" t="s">
        <v>201</v>
      </c>
      <c r="J66" s="17">
        <v>440</v>
      </c>
      <c r="K66" s="17" t="s">
        <v>341</v>
      </c>
      <c r="L66" s="59">
        <v>1.8679999999999999E-2</v>
      </c>
      <c r="M66" s="60">
        <v>3.3680000000000002E-2</v>
      </c>
      <c r="N66" s="61">
        <v>3.9787699934095144E-3</v>
      </c>
      <c r="O66" s="60">
        <v>23171</v>
      </c>
      <c r="P66" s="61">
        <v>0</v>
      </c>
    </row>
    <row r="67" spans="1:16" ht="51" x14ac:dyDescent="0.25">
      <c r="A67" s="15"/>
      <c r="B67" s="17">
        <v>5000043</v>
      </c>
      <c r="C67" s="17" t="s">
        <v>430</v>
      </c>
      <c r="D67" s="17">
        <v>3033292</v>
      </c>
      <c r="E67" s="17" t="s">
        <v>386</v>
      </c>
      <c r="F67" s="17">
        <v>6</v>
      </c>
      <c r="G67" s="17" t="s">
        <v>399</v>
      </c>
      <c r="H67" s="17">
        <v>441</v>
      </c>
      <c r="I67" s="17" t="s">
        <v>202</v>
      </c>
      <c r="J67" s="17">
        <v>441</v>
      </c>
      <c r="K67" s="17" t="s">
        <v>342</v>
      </c>
      <c r="L67" s="59">
        <v>0.76184800000000019</v>
      </c>
      <c r="M67" s="60">
        <v>0.64950900000000011</v>
      </c>
      <c r="N67" s="61">
        <v>0.41097223935400962</v>
      </c>
      <c r="O67" s="60">
        <v>18249</v>
      </c>
      <c r="P67" s="61">
        <v>0</v>
      </c>
    </row>
    <row r="68" spans="1:16" ht="51" x14ac:dyDescent="0.25">
      <c r="A68" s="15"/>
      <c r="B68" s="17">
        <v>5000043</v>
      </c>
      <c r="C68" s="17" t="s">
        <v>430</v>
      </c>
      <c r="D68" s="17">
        <v>3033292</v>
      </c>
      <c r="E68" s="17" t="s">
        <v>386</v>
      </c>
      <c r="F68" s="17">
        <v>6</v>
      </c>
      <c r="G68" s="17" t="s">
        <v>399</v>
      </c>
      <c r="H68" s="17">
        <v>442</v>
      </c>
      <c r="I68" s="17" t="s">
        <v>203</v>
      </c>
      <c r="J68" s="17">
        <v>442</v>
      </c>
      <c r="K68" s="17" t="s">
        <v>343</v>
      </c>
      <c r="L68" s="59">
        <v>0.53435299999999986</v>
      </c>
      <c r="M68" s="60">
        <v>0.52704499999999987</v>
      </c>
      <c r="N68" s="61">
        <v>0.31899978208821267</v>
      </c>
      <c r="O68" s="60">
        <v>13050</v>
      </c>
      <c r="P68" s="61">
        <v>0</v>
      </c>
    </row>
    <row r="69" spans="1:16" ht="51" x14ac:dyDescent="0.25">
      <c r="A69" s="15"/>
      <c r="B69" s="17">
        <v>5000043</v>
      </c>
      <c r="C69" s="17" t="s">
        <v>430</v>
      </c>
      <c r="D69" s="17">
        <v>3033292</v>
      </c>
      <c r="E69" s="17" t="s">
        <v>386</v>
      </c>
      <c r="F69" s="17">
        <v>6</v>
      </c>
      <c r="G69" s="17" t="s">
        <v>399</v>
      </c>
      <c r="H69" s="17">
        <v>443</v>
      </c>
      <c r="I69" s="17" t="s">
        <v>204</v>
      </c>
      <c r="J69" s="17">
        <v>443</v>
      </c>
      <c r="K69" s="17" t="s">
        <v>344</v>
      </c>
      <c r="L69" s="59">
        <v>0.39001200000000008</v>
      </c>
      <c r="M69" s="60">
        <v>0.39654000000000006</v>
      </c>
      <c r="N69" s="61">
        <v>0.20708850434311898</v>
      </c>
      <c r="O69" s="60">
        <v>3045</v>
      </c>
      <c r="P69" s="61">
        <v>0</v>
      </c>
    </row>
    <row r="70" spans="1:16" ht="51" x14ac:dyDescent="0.25">
      <c r="A70" s="15"/>
      <c r="B70" s="17">
        <v>5000043</v>
      </c>
      <c r="C70" s="17" t="s">
        <v>430</v>
      </c>
      <c r="D70" s="17">
        <v>3033292</v>
      </c>
      <c r="E70" s="17" t="s">
        <v>386</v>
      </c>
      <c r="F70" s="17">
        <v>6</v>
      </c>
      <c r="G70" s="17" t="s">
        <v>399</v>
      </c>
      <c r="H70" s="17">
        <v>444</v>
      </c>
      <c r="I70" s="17" t="s">
        <v>205</v>
      </c>
      <c r="J70" s="17">
        <v>444</v>
      </c>
      <c r="K70" s="17" t="s">
        <v>345</v>
      </c>
      <c r="L70" s="59">
        <v>0.70274200000000009</v>
      </c>
      <c r="M70" s="60">
        <v>0.801006</v>
      </c>
      <c r="N70" s="61">
        <v>0.43892670706554782</v>
      </c>
      <c r="O70" s="60">
        <v>328018</v>
      </c>
      <c r="P70" s="61">
        <v>0</v>
      </c>
    </row>
    <row r="71" spans="1:16" ht="51" x14ac:dyDescent="0.25">
      <c r="A71" s="15"/>
      <c r="B71" s="17">
        <v>5000043</v>
      </c>
      <c r="C71" s="17" t="s">
        <v>430</v>
      </c>
      <c r="D71" s="17">
        <v>3033292</v>
      </c>
      <c r="E71" s="17" t="s">
        <v>386</v>
      </c>
      <c r="F71" s="17">
        <v>6</v>
      </c>
      <c r="G71" s="17" t="s">
        <v>399</v>
      </c>
      <c r="H71" s="17">
        <v>445</v>
      </c>
      <c r="I71" s="17" t="s">
        <v>206</v>
      </c>
      <c r="J71" s="17">
        <v>445</v>
      </c>
      <c r="K71" s="17" t="s">
        <v>346</v>
      </c>
      <c r="L71" s="59">
        <v>0.75471199999999994</v>
      </c>
      <c r="M71" s="60">
        <v>1.0935969999999999</v>
      </c>
      <c r="N71" s="61">
        <v>0.5538834825711092</v>
      </c>
      <c r="O71" s="60">
        <v>78040</v>
      </c>
      <c r="P71" s="61">
        <v>0</v>
      </c>
    </row>
    <row r="72" spans="1:16" ht="51" x14ac:dyDescent="0.25">
      <c r="A72" s="15"/>
      <c r="B72" s="17">
        <v>5000043</v>
      </c>
      <c r="C72" s="17" t="s">
        <v>430</v>
      </c>
      <c r="D72" s="17">
        <v>3033292</v>
      </c>
      <c r="E72" s="17" t="s">
        <v>386</v>
      </c>
      <c r="F72" s="17">
        <v>6</v>
      </c>
      <c r="G72" s="17" t="s">
        <v>399</v>
      </c>
      <c r="H72" s="17">
        <v>446</v>
      </c>
      <c r="I72" s="17" t="s">
        <v>207</v>
      </c>
      <c r="J72" s="17">
        <v>446</v>
      </c>
      <c r="K72" s="17" t="s">
        <v>347</v>
      </c>
      <c r="L72" s="59">
        <v>0.62349599999999972</v>
      </c>
      <c r="M72" s="60">
        <v>0.62349599999999983</v>
      </c>
      <c r="N72" s="61">
        <v>0.4026218509679893</v>
      </c>
      <c r="O72" s="60">
        <v>67942</v>
      </c>
      <c r="P72" s="61">
        <v>0</v>
      </c>
    </row>
    <row r="73" spans="1:16" ht="51" x14ac:dyDescent="0.25">
      <c r="A73" s="15"/>
      <c r="B73" s="17">
        <v>5000043</v>
      </c>
      <c r="C73" s="17" t="s">
        <v>430</v>
      </c>
      <c r="D73" s="17">
        <v>3033292</v>
      </c>
      <c r="E73" s="17" t="s">
        <v>386</v>
      </c>
      <c r="F73" s="17">
        <v>6</v>
      </c>
      <c r="G73" s="17" t="s">
        <v>399</v>
      </c>
      <c r="H73" s="17">
        <v>447</v>
      </c>
      <c r="I73" s="17" t="s">
        <v>208</v>
      </c>
      <c r="J73" s="17">
        <v>447</v>
      </c>
      <c r="K73" s="17" t="s">
        <v>348</v>
      </c>
      <c r="L73" s="59">
        <v>0.15282899999999999</v>
      </c>
      <c r="M73" s="60">
        <v>0.15620600000000001</v>
      </c>
      <c r="N73" s="61">
        <v>6.5061331551987678E-2</v>
      </c>
      <c r="O73" s="60">
        <v>33604</v>
      </c>
      <c r="P73" s="61">
        <v>0</v>
      </c>
    </row>
    <row r="74" spans="1:16" ht="51" x14ac:dyDescent="0.25">
      <c r="A74" s="15"/>
      <c r="B74" s="17">
        <v>5000043</v>
      </c>
      <c r="C74" s="17" t="s">
        <v>430</v>
      </c>
      <c r="D74" s="17">
        <v>3033292</v>
      </c>
      <c r="E74" s="17" t="s">
        <v>386</v>
      </c>
      <c r="F74" s="17">
        <v>6</v>
      </c>
      <c r="G74" s="17" t="s">
        <v>399</v>
      </c>
      <c r="H74" s="17">
        <v>448</v>
      </c>
      <c r="I74" s="17" t="s">
        <v>209</v>
      </c>
      <c r="J74" s="17">
        <v>448</v>
      </c>
      <c r="K74" s="17" t="s">
        <v>349</v>
      </c>
      <c r="L74" s="59">
        <v>0.44396299999999994</v>
      </c>
      <c r="M74" s="60">
        <v>0.45836300000000002</v>
      </c>
      <c r="N74" s="61">
        <v>0.18936050133197568</v>
      </c>
      <c r="O74" s="60">
        <v>85104</v>
      </c>
      <c r="P74" s="61">
        <v>0</v>
      </c>
    </row>
    <row r="75" spans="1:16" ht="51" x14ac:dyDescent="0.25">
      <c r="A75" s="15"/>
      <c r="B75" s="17">
        <v>5000043</v>
      </c>
      <c r="C75" s="17" t="s">
        <v>430</v>
      </c>
      <c r="D75" s="17">
        <v>3033292</v>
      </c>
      <c r="E75" s="17" t="s">
        <v>386</v>
      </c>
      <c r="F75" s="17">
        <v>6</v>
      </c>
      <c r="G75" s="17" t="s">
        <v>399</v>
      </c>
      <c r="H75" s="17">
        <v>449</v>
      </c>
      <c r="I75" s="17" t="s">
        <v>210</v>
      </c>
      <c r="J75" s="17">
        <v>449</v>
      </c>
      <c r="K75" s="17" t="s">
        <v>350</v>
      </c>
      <c r="L75" s="59">
        <v>0.33372700000000005</v>
      </c>
      <c r="M75" s="60">
        <v>0.36216700000000007</v>
      </c>
      <c r="N75" s="61">
        <v>0.15184684723499231</v>
      </c>
      <c r="O75" s="60">
        <v>103425</v>
      </c>
      <c r="P75" s="61">
        <v>0</v>
      </c>
    </row>
    <row r="76" spans="1:16" ht="51" x14ac:dyDescent="0.25">
      <c r="A76" s="15"/>
      <c r="B76" s="17">
        <v>5000043</v>
      </c>
      <c r="C76" s="17" t="s">
        <v>430</v>
      </c>
      <c r="D76" s="17">
        <v>3033292</v>
      </c>
      <c r="E76" s="17" t="s">
        <v>386</v>
      </c>
      <c r="F76" s="17">
        <v>6</v>
      </c>
      <c r="G76" s="17" t="s">
        <v>399</v>
      </c>
      <c r="H76" s="17">
        <v>450</v>
      </c>
      <c r="I76" s="17" t="s">
        <v>211</v>
      </c>
      <c r="J76" s="17">
        <v>450</v>
      </c>
      <c r="K76" s="17" t="s">
        <v>351</v>
      </c>
      <c r="L76" s="59">
        <v>0.10619500000000001</v>
      </c>
      <c r="M76" s="60">
        <v>0.10814000000000001</v>
      </c>
      <c r="N76" s="61">
        <v>4.1709800079843262E-2</v>
      </c>
      <c r="O76" s="60">
        <v>28000</v>
      </c>
      <c r="P76" s="61">
        <v>0</v>
      </c>
    </row>
    <row r="77" spans="1:16" ht="51" x14ac:dyDescent="0.25">
      <c r="A77" s="15"/>
      <c r="B77" s="17">
        <v>5000043</v>
      </c>
      <c r="C77" s="17" t="s">
        <v>430</v>
      </c>
      <c r="D77" s="17">
        <v>3033292</v>
      </c>
      <c r="E77" s="17" t="s">
        <v>386</v>
      </c>
      <c r="F77" s="17">
        <v>6</v>
      </c>
      <c r="G77" s="17" t="s">
        <v>399</v>
      </c>
      <c r="H77" s="17">
        <v>451</v>
      </c>
      <c r="I77" s="17" t="s">
        <v>212</v>
      </c>
      <c r="J77" s="17">
        <v>451</v>
      </c>
      <c r="K77" s="17" t="s">
        <v>352</v>
      </c>
      <c r="L77" s="59">
        <v>0.11855400000000001</v>
      </c>
      <c r="M77" s="60">
        <v>0.11855400000000001</v>
      </c>
      <c r="N77" s="61">
        <v>4.3399289017543197E-2</v>
      </c>
      <c r="O77" s="60">
        <v>51734</v>
      </c>
      <c r="P77" s="61">
        <v>0</v>
      </c>
    </row>
    <row r="78" spans="1:16" ht="51" x14ac:dyDescent="0.25">
      <c r="A78" s="15"/>
      <c r="B78" s="17">
        <v>5000043</v>
      </c>
      <c r="C78" s="17" t="s">
        <v>430</v>
      </c>
      <c r="D78" s="17">
        <v>3033292</v>
      </c>
      <c r="E78" s="17" t="s">
        <v>386</v>
      </c>
      <c r="F78" s="17">
        <v>6</v>
      </c>
      <c r="G78" s="17" t="s">
        <v>399</v>
      </c>
      <c r="H78" s="17">
        <v>452</v>
      </c>
      <c r="I78" s="17" t="s">
        <v>213</v>
      </c>
      <c r="J78" s="17">
        <v>452</v>
      </c>
      <c r="K78" s="17" t="s">
        <v>353</v>
      </c>
      <c r="L78" s="59">
        <v>0.80298400000000014</v>
      </c>
      <c r="M78" s="60">
        <v>0.84942400000000018</v>
      </c>
      <c r="N78" s="61">
        <v>0.39653243444627151</v>
      </c>
      <c r="O78" s="60">
        <v>0</v>
      </c>
      <c r="P78" s="61">
        <v>0</v>
      </c>
    </row>
    <row r="79" spans="1:16" ht="51" x14ac:dyDescent="0.25">
      <c r="A79" s="15"/>
      <c r="B79" s="17">
        <v>5000043</v>
      </c>
      <c r="C79" s="17" t="s">
        <v>430</v>
      </c>
      <c r="D79" s="17">
        <v>3033292</v>
      </c>
      <c r="E79" s="17" t="s">
        <v>386</v>
      </c>
      <c r="F79" s="17">
        <v>6</v>
      </c>
      <c r="G79" s="17" t="s">
        <v>399</v>
      </c>
      <c r="H79" s="17">
        <v>453</v>
      </c>
      <c r="I79" s="17" t="s">
        <v>214</v>
      </c>
      <c r="J79" s="17">
        <v>453</v>
      </c>
      <c r="K79" s="17" t="s">
        <v>354</v>
      </c>
      <c r="L79" s="59">
        <v>0.86338300000000012</v>
      </c>
      <c r="M79" s="60">
        <v>0.91103600000000007</v>
      </c>
      <c r="N79" s="61">
        <v>0.39193569718918297</v>
      </c>
      <c r="O79" s="60">
        <v>60476</v>
      </c>
      <c r="P79" s="61">
        <v>0</v>
      </c>
    </row>
    <row r="80" spans="1:16" ht="51" x14ac:dyDescent="0.25">
      <c r="A80" s="15"/>
      <c r="B80" s="17">
        <v>5000043</v>
      </c>
      <c r="C80" s="17" t="s">
        <v>430</v>
      </c>
      <c r="D80" s="17">
        <v>3033292</v>
      </c>
      <c r="E80" s="17" t="s">
        <v>386</v>
      </c>
      <c r="F80" s="17">
        <v>6</v>
      </c>
      <c r="G80" s="17" t="s">
        <v>399</v>
      </c>
      <c r="H80" s="17">
        <v>454</v>
      </c>
      <c r="I80" s="17" t="s">
        <v>215</v>
      </c>
      <c r="J80" s="17">
        <v>454</v>
      </c>
      <c r="K80" s="17" t="s">
        <v>355</v>
      </c>
      <c r="L80" s="59">
        <v>0.39568700000000001</v>
      </c>
      <c r="M80" s="60">
        <v>0.29919299999999999</v>
      </c>
      <c r="N80" s="61">
        <v>0.12663413671543822</v>
      </c>
      <c r="O80" s="60">
        <v>36468</v>
      </c>
      <c r="P80" s="61">
        <v>0</v>
      </c>
    </row>
    <row r="81" spans="1:16" ht="51" x14ac:dyDescent="0.25">
      <c r="A81" s="15"/>
      <c r="B81" s="17">
        <v>5000043</v>
      </c>
      <c r="C81" s="17" t="s">
        <v>430</v>
      </c>
      <c r="D81" s="17">
        <v>3033292</v>
      </c>
      <c r="E81" s="17" t="s">
        <v>386</v>
      </c>
      <c r="F81" s="17">
        <v>6</v>
      </c>
      <c r="G81" s="17" t="s">
        <v>399</v>
      </c>
      <c r="H81" s="17">
        <v>455</v>
      </c>
      <c r="I81" s="17" t="s">
        <v>216</v>
      </c>
      <c r="J81" s="17">
        <v>455</v>
      </c>
      <c r="K81" s="17" t="s">
        <v>356</v>
      </c>
      <c r="L81" s="59">
        <v>6.1900000000000004E-2</v>
      </c>
      <c r="M81" s="60">
        <v>4.9260000000000005E-2</v>
      </c>
      <c r="N81" s="61">
        <v>2.8686941834166646E-2</v>
      </c>
      <c r="O81" s="60">
        <v>0</v>
      </c>
      <c r="P81" s="61">
        <v>0</v>
      </c>
    </row>
    <row r="82" spans="1:16" ht="51" x14ac:dyDescent="0.25">
      <c r="A82" s="15"/>
      <c r="B82" s="17">
        <v>5000043</v>
      </c>
      <c r="C82" s="17" t="s">
        <v>430</v>
      </c>
      <c r="D82" s="17">
        <v>3033292</v>
      </c>
      <c r="E82" s="17" t="s">
        <v>386</v>
      </c>
      <c r="F82" s="17">
        <v>6</v>
      </c>
      <c r="G82" s="17" t="s">
        <v>399</v>
      </c>
      <c r="H82" s="17">
        <v>456</v>
      </c>
      <c r="I82" s="17" t="s">
        <v>217</v>
      </c>
      <c r="J82" s="17">
        <v>456</v>
      </c>
      <c r="K82" s="17" t="s">
        <v>357</v>
      </c>
      <c r="L82" s="59">
        <v>0.16957100000000006</v>
      </c>
      <c r="M82" s="60">
        <v>0.16957100000000003</v>
      </c>
      <c r="N82" s="61">
        <v>6.0466100665507838E-2</v>
      </c>
      <c r="O82" s="60">
        <v>0</v>
      </c>
      <c r="P82" s="61">
        <v>0</v>
      </c>
    </row>
    <row r="83" spans="1:16" ht="51" x14ac:dyDescent="0.25">
      <c r="A83" s="15"/>
      <c r="B83" s="17">
        <v>5000043</v>
      </c>
      <c r="C83" s="17" t="s">
        <v>430</v>
      </c>
      <c r="D83" s="17">
        <v>3033292</v>
      </c>
      <c r="E83" s="17" t="s">
        <v>386</v>
      </c>
      <c r="F83" s="17">
        <v>6</v>
      </c>
      <c r="G83" s="17" t="s">
        <v>399</v>
      </c>
      <c r="H83" s="17">
        <v>457</v>
      </c>
      <c r="I83" s="17" t="s">
        <v>218</v>
      </c>
      <c r="J83" s="17">
        <v>457</v>
      </c>
      <c r="K83" s="17" t="s">
        <v>358</v>
      </c>
      <c r="L83" s="59">
        <v>0.27276100000000003</v>
      </c>
      <c r="M83" s="60">
        <v>0.28615000000000002</v>
      </c>
      <c r="N83" s="61">
        <v>0.1339844805188477</v>
      </c>
      <c r="O83" s="60">
        <v>858</v>
      </c>
      <c r="P83" s="61">
        <v>0</v>
      </c>
    </row>
    <row r="84" spans="1:16" ht="51" x14ac:dyDescent="0.25">
      <c r="A84" s="15"/>
      <c r="B84" s="17">
        <v>5000043</v>
      </c>
      <c r="C84" s="17" t="s">
        <v>430</v>
      </c>
      <c r="D84" s="17">
        <v>3033292</v>
      </c>
      <c r="E84" s="17" t="s">
        <v>386</v>
      </c>
      <c r="F84" s="17">
        <v>6</v>
      </c>
      <c r="G84" s="17" t="s">
        <v>399</v>
      </c>
      <c r="H84" s="17">
        <v>458</v>
      </c>
      <c r="I84" s="17" t="s">
        <v>219</v>
      </c>
      <c r="J84" s="17">
        <v>458</v>
      </c>
      <c r="K84" s="17" t="s">
        <v>359</v>
      </c>
      <c r="L84" s="59">
        <v>0.7771340000000001</v>
      </c>
      <c r="M84" s="60">
        <v>0.82122600000000034</v>
      </c>
      <c r="N84" s="61">
        <v>0.38630590135289822</v>
      </c>
      <c r="O84" s="60">
        <v>25888</v>
      </c>
      <c r="P84" s="61">
        <v>0</v>
      </c>
    </row>
    <row r="85" spans="1:16" ht="51" x14ac:dyDescent="0.25">
      <c r="A85" s="15"/>
      <c r="B85" s="17">
        <v>5000043</v>
      </c>
      <c r="C85" s="17" t="s">
        <v>430</v>
      </c>
      <c r="D85" s="17">
        <v>3033292</v>
      </c>
      <c r="E85" s="17" t="s">
        <v>386</v>
      </c>
      <c r="F85" s="17">
        <v>6</v>
      </c>
      <c r="G85" s="17" t="s">
        <v>399</v>
      </c>
      <c r="H85" s="17">
        <v>459</v>
      </c>
      <c r="I85" s="17" t="s">
        <v>220</v>
      </c>
      <c r="J85" s="17">
        <v>459</v>
      </c>
      <c r="K85" s="17" t="s">
        <v>360</v>
      </c>
      <c r="L85" s="59">
        <v>0.84727600000000014</v>
      </c>
      <c r="M85" s="60">
        <v>0.84727600000000025</v>
      </c>
      <c r="N85" s="61">
        <v>0.48465741705149412</v>
      </c>
      <c r="O85" s="60">
        <v>13890</v>
      </c>
      <c r="P85" s="61">
        <v>0</v>
      </c>
    </row>
    <row r="86" spans="1:16" ht="51" x14ac:dyDescent="0.25">
      <c r="A86" s="15"/>
      <c r="B86" s="17">
        <v>5000043</v>
      </c>
      <c r="C86" s="17" t="s">
        <v>430</v>
      </c>
      <c r="D86" s="17">
        <v>3033292</v>
      </c>
      <c r="E86" s="17" t="s">
        <v>386</v>
      </c>
      <c r="F86" s="17">
        <v>6</v>
      </c>
      <c r="G86" s="17" t="s">
        <v>399</v>
      </c>
      <c r="H86" s="17">
        <v>460</v>
      </c>
      <c r="I86" s="17" t="s">
        <v>221</v>
      </c>
      <c r="J86" s="17">
        <v>460</v>
      </c>
      <c r="K86" s="17" t="s">
        <v>361</v>
      </c>
      <c r="L86" s="59">
        <v>0.39022600000000007</v>
      </c>
      <c r="M86" s="60">
        <v>0.39022600000000007</v>
      </c>
      <c r="N86" s="61">
        <v>0.13935345322533976</v>
      </c>
      <c r="O86" s="60">
        <v>236200</v>
      </c>
      <c r="P86" s="61">
        <v>0</v>
      </c>
    </row>
    <row r="87" spans="1:16" ht="51" x14ac:dyDescent="0.25">
      <c r="A87" s="15"/>
      <c r="B87" s="17">
        <v>5000043</v>
      </c>
      <c r="C87" s="17" t="s">
        <v>430</v>
      </c>
      <c r="D87" s="17">
        <v>3033292</v>
      </c>
      <c r="E87" s="17" t="s">
        <v>386</v>
      </c>
      <c r="F87" s="17">
        <v>6</v>
      </c>
      <c r="G87" s="17" t="s">
        <v>399</v>
      </c>
      <c r="H87" s="17">
        <v>461</v>
      </c>
      <c r="I87" s="17" t="s">
        <v>222</v>
      </c>
      <c r="J87" s="17">
        <v>461</v>
      </c>
      <c r="K87" s="17" t="s">
        <v>362</v>
      </c>
      <c r="L87" s="59">
        <v>1.2199999999999999E-2</v>
      </c>
      <c r="M87" s="60">
        <v>1.2200000000000003E-2</v>
      </c>
      <c r="N87" s="61">
        <v>2.7400000253692269E-3</v>
      </c>
      <c r="O87" s="60">
        <v>36522</v>
      </c>
      <c r="P87" s="61">
        <v>0</v>
      </c>
    </row>
    <row r="88" spans="1:16" ht="51" x14ac:dyDescent="0.25">
      <c r="A88" s="15"/>
      <c r="B88" s="17">
        <v>5000043</v>
      </c>
      <c r="C88" s="17" t="s">
        <v>430</v>
      </c>
      <c r="D88" s="17">
        <v>3033292</v>
      </c>
      <c r="E88" s="17" t="s">
        <v>386</v>
      </c>
      <c r="F88" s="17">
        <v>6</v>
      </c>
      <c r="G88" s="17" t="s">
        <v>399</v>
      </c>
      <c r="H88" s="17">
        <v>462</v>
      </c>
      <c r="I88" s="17" t="s">
        <v>223</v>
      </c>
      <c r="J88" s="17">
        <v>462</v>
      </c>
      <c r="K88" s="17" t="s">
        <v>363</v>
      </c>
      <c r="L88" s="59">
        <v>7.4999999999999997E-3</v>
      </c>
      <c r="M88" s="60">
        <v>7.4999999999999989E-3</v>
      </c>
      <c r="N88" s="61">
        <v>4.9998000031337142E-4</v>
      </c>
      <c r="O88" s="60">
        <v>25828</v>
      </c>
      <c r="P88" s="61">
        <v>0</v>
      </c>
    </row>
    <row r="89" spans="1:16" ht="51" x14ac:dyDescent="0.25">
      <c r="A89" s="15"/>
      <c r="B89" s="17">
        <v>5000043</v>
      </c>
      <c r="C89" s="17" t="s">
        <v>430</v>
      </c>
      <c r="D89" s="17">
        <v>3033292</v>
      </c>
      <c r="E89" s="17" t="s">
        <v>386</v>
      </c>
      <c r="F89" s="17">
        <v>6</v>
      </c>
      <c r="G89" s="17" t="s">
        <v>399</v>
      </c>
      <c r="H89" s="17">
        <v>463</v>
      </c>
      <c r="I89" s="17" t="s">
        <v>224</v>
      </c>
      <c r="J89" s="17">
        <v>463</v>
      </c>
      <c r="K89" s="17" t="s">
        <v>364</v>
      </c>
      <c r="L89" s="59">
        <v>1.7043979999999996</v>
      </c>
      <c r="M89" s="60">
        <v>1.753857</v>
      </c>
      <c r="N89" s="61">
        <v>0.86634562729886966</v>
      </c>
      <c r="O89" s="60">
        <v>31320</v>
      </c>
      <c r="P89" s="61">
        <v>0</v>
      </c>
    </row>
    <row r="90" spans="1:16" ht="51" x14ac:dyDescent="0.25">
      <c r="A90" s="15"/>
      <c r="B90" s="17">
        <v>5000043</v>
      </c>
      <c r="C90" s="17" t="s">
        <v>430</v>
      </c>
      <c r="D90" s="17">
        <v>3033292</v>
      </c>
      <c r="E90" s="17" t="s">
        <v>386</v>
      </c>
      <c r="F90" s="17">
        <v>6</v>
      </c>
      <c r="G90" s="17" t="s">
        <v>399</v>
      </c>
      <c r="H90" s="17">
        <v>464</v>
      </c>
      <c r="I90" s="17" t="s">
        <v>225</v>
      </c>
      <c r="J90" s="17">
        <v>464</v>
      </c>
      <c r="K90" s="17" t="s">
        <v>365</v>
      </c>
      <c r="L90" s="59">
        <v>1.4034450000000001</v>
      </c>
      <c r="M90" s="60">
        <v>1.5991029999999995</v>
      </c>
      <c r="N90" s="61">
        <v>0.91414639755384997</v>
      </c>
      <c r="O90" s="60">
        <v>234152</v>
      </c>
      <c r="P90" s="61">
        <v>0</v>
      </c>
    </row>
    <row r="91" spans="1:16" ht="89.25" x14ac:dyDescent="0.25">
      <c r="A91" s="15"/>
      <c r="B91" s="17">
        <v>5000048</v>
      </c>
      <c r="C91" s="17" t="s">
        <v>421</v>
      </c>
      <c r="D91" s="17">
        <v>3033298</v>
      </c>
      <c r="E91" s="17" t="s">
        <v>391</v>
      </c>
      <c r="F91" s="17">
        <v>211</v>
      </c>
      <c r="G91" s="17" t="s">
        <v>406</v>
      </c>
      <c r="H91" s="17">
        <v>11</v>
      </c>
      <c r="I91" s="17" t="s">
        <v>106</v>
      </c>
      <c r="J91" s="17">
        <v>124</v>
      </c>
      <c r="K91" s="17" t="s">
        <v>337</v>
      </c>
      <c r="L91" s="59">
        <v>0.16799999999999995</v>
      </c>
      <c r="M91" s="60">
        <v>0.16799999999999995</v>
      </c>
      <c r="N91" s="61">
        <v>0</v>
      </c>
      <c r="O91" s="60">
        <v>0</v>
      </c>
      <c r="P91" s="61">
        <v>0</v>
      </c>
    </row>
    <row r="92" spans="1:16" ht="51" x14ac:dyDescent="0.25">
      <c r="A92" s="15"/>
      <c r="B92" s="17">
        <v>5000048</v>
      </c>
      <c r="C92" s="17" t="s">
        <v>421</v>
      </c>
      <c r="D92" s="17">
        <v>3033298</v>
      </c>
      <c r="E92" s="17" t="s">
        <v>391</v>
      </c>
      <c r="F92" s="17">
        <v>211</v>
      </c>
      <c r="G92" s="17" t="s">
        <v>406</v>
      </c>
      <c r="H92" s="17">
        <v>135</v>
      </c>
      <c r="I92" s="17" t="s">
        <v>139</v>
      </c>
      <c r="J92" s="17">
        <v>135</v>
      </c>
      <c r="K92" s="17" t="s">
        <v>339</v>
      </c>
      <c r="L92" s="59">
        <v>8.9911519999999996</v>
      </c>
      <c r="M92" s="60">
        <v>8.9911520000000014</v>
      </c>
      <c r="N92" s="61">
        <v>8.693687055259943</v>
      </c>
      <c r="O92" s="60">
        <v>0</v>
      </c>
      <c r="P92" s="61">
        <v>0</v>
      </c>
    </row>
    <row r="93" spans="1:16" ht="63.75" x14ac:dyDescent="0.25">
      <c r="A93" s="15"/>
      <c r="B93" s="17">
        <v>5000048</v>
      </c>
      <c r="C93" s="17" t="s">
        <v>421</v>
      </c>
      <c r="D93" s="17">
        <v>3033298</v>
      </c>
      <c r="E93" s="17" t="s">
        <v>391</v>
      </c>
      <c r="F93" s="17">
        <v>211</v>
      </c>
      <c r="G93" s="17" t="s">
        <v>406</v>
      </c>
      <c r="H93" s="17">
        <v>137</v>
      </c>
      <c r="I93" s="17" t="s">
        <v>141</v>
      </c>
      <c r="J93" s="17">
        <v>137</v>
      </c>
      <c r="K93" s="17" t="s">
        <v>340</v>
      </c>
      <c r="L93" s="59">
        <v>11.225759000000002</v>
      </c>
      <c r="M93" s="60">
        <v>12.257817999999995</v>
      </c>
      <c r="N93" s="61">
        <v>6.9777316548378323</v>
      </c>
      <c r="O93" s="60">
        <v>23400</v>
      </c>
      <c r="P93" s="61">
        <v>0</v>
      </c>
    </row>
    <row r="94" spans="1:16" ht="51" x14ac:dyDescent="0.25">
      <c r="A94" s="15"/>
      <c r="B94" s="17">
        <v>5000048</v>
      </c>
      <c r="C94" s="17" t="s">
        <v>421</v>
      </c>
      <c r="D94" s="17">
        <v>3033298</v>
      </c>
      <c r="E94" s="17" t="s">
        <v>391</v>
      </c>
      <c r="F94" s="17">
        <v>211</v>
      </c>
      <c r="G94" s="17" t="s">
        <v>406</v>
      </c>
      <c r="H94" s="17">
        <v>440</v>
      </c>
      <c r="I94" s="17" t="s">
        <v>201</v>
      </c>
      <c r="J94" s="17">
        <v>440</v>
      </c>
      <c r="K94" s="17" t="s">
        <v>341</v>
      </c>
      <c r="L94" s="59">
        <v>4.7131999999999993E-2</v>
      </c>
      <c r="M94" s="60">
        <v>0.11595800000000002</v>
      </c>
      <c r="N94" s="61">
        <v>2.9865128977689892E-2</v>
      </c>
      <c r="O94" s="60">
        <v>6114.031982421875</v>
      </c>
      <c r="P94" s="61">
        <v>0</v>
      </c>
    </row>
    <row r="95" spans="1:16" ht="51" x14ac:dyDescent="0.25">
      <c r="A95" s="15"/>
      <c r="B95" s="17">
        <v>5000048</v>
      </c>
      <c r="C95" s="17" t="s">
        <v>421</v>
      </c>
      <c r="D95" s="17">
        <v>3033298</v>
      </c>
      <c r="E95" s="17" t="s">
        <v>391</v>
      </c>
      <c r="F95" s="17">
        <v>211</v>
      </c>
      <c r="G95" s="17" t="s">
        <v>406</v>
      </c>
      <c r="H95" s="17">
        <v>441</v>
      </c>
      <c r="I95" s="17" t="s">
        <v>202</v>
      </c>
      <c r="J95" s="17">
        <v>441</v>
      </c>
      <c r="K95" s="17" t="s">
        <v>342</v>
      </c>
      <c r="L95" s="59">
        <v>0.50162100000000009</v>
      </c>
      <c r="M95" s="60">
        <v>0.77349600000000018</v>
      </c>
      <c r="N95" s="61">
        <v>0.36641042222618125</v>
      </c>
      <c r="O95" s="60">
        <v>22740</v>
      </c>
      <c r="P95" s="61">
        <v>0</v>
      </c>
    </row>
    <row r="96" spans="1:16" ht="51" x14ac:dyDescent="0.25">
      <c r="A96" s="15"/>
      <c r="B96" s="17">
        <v>5000048</v>
      </c>
      <c r="C96" s="17" t="s">
        <v>421</v>
      </c>
      <c r="D96" s="17">
        <v>3033298</v>
      </c>
      <c r="E96" s="17" t="s">
        <v>391</v>
      </c>
      <c r="F96" s="17">
        <v>211</v>
      </c>
      <c r="G96" s="17" t="s">
        <v>406</v>
      </c>
      <c r="H96" s="17">
        <v>442</v>
      </c>
      <c r="I96" s="17" t="s">
        <v>203</v>
      </c>
      <c r="J96" s="17">
        <v>442</v>
      </c>
      <c r="K96" s="17" t="s">
        <v>343</v>
      </c>
      <c r="L96" s="59">
        <v>1.5100199999999988</v>
      </c>
      <c r="M96" s="60">
        <v>2.3426839999999998</v>
      </c>
      <c r="N96" s="61">
        <v>1.0796529270937754</v>
      </c>
      <c r="O96" s="60">
        <v>1276</v>
      </c>
      <c r="P96" s="61">
        <v>0</v>
      </c>
    </row>
    <row r="97" spans="1:16" ht="51" x14ac:dyDescent="0.25">
      <c r="A97" s="15"/>
      <c r="B97" s="17">
        <v>5000048</v>
      </c>
      <c r="C97" s="17" t="s">
        <v>421</v>
      </c>
      <c r="D97" s="17">
        <v>3033298</v>
      </c>
      <c r="E97" s="17" t="s">
        <v>391</v>
      </c>
      <c r="F97" s="17">
        <v>211</v>
      </c>
      <c r="G97" s="17" t="s">
        <v>406</v>
      </c>
      <c r="H97" s="17">
        <v>443</v>
      </c>
      <c r="I97" s="17" t="s">
        <v>204</v>
      </c>
      <c r="J97" s="17">
        <v>443</v>
      </c>
      <c r="K97" s="17" t="s">
        <v>344</v>
      </c>
      <c r="L97" s="59">
        <v>1.2206330000000003</v>
      </c>
      <c r="M97" s="60">
        <v>1.7012050000000001</v>
      </c>
      <c r="N97" s="61">
        <v>0.96573647070908919</v>
      </c>
      <c r="O97" s="60">
        <v>64132</v>
      </c>
      <c r="P97" s="61">
        <v>0</v>
      </c>
    </row>
    <row r="98" spans="1:16" ht="51" x14ac:dyDescent="0.25">
      <c r="A98" s="15"/>
      <c r="B98" s="17">
        <v>5000048</v>
      </c>
      <c r="C98" s="17" t="s">
        <v>421</v>
      </c>
      <c r="D98" s="17">
        <v>3033298</v>
      </c>
      <c r="E98" s="17" t="s">
        <v>391</v>
      </c>
      <c r="F98" s="17">
        <v>211</v>
      </c>
      <c r="G98" s="17" t="s">
        <v>406</v>
      </c>
      <c r="H98" s="17">
        <v>444</v>
      </c>
      <c r="I98" s="17" t="s">
        <v>205</v>
      </c>
      <c r="J98" s="17">
        <v>444</v>
      </c>
      <c r="K98" s="17" t="s">
        <v>345</v>
      </c>
      <c r="L98" s="59">
        <v>1.7042119999999998</v>
      </c>
      <c r="M98" s="60">
        <v>2.6020979999999989</v>
      </c>
      <c r="N98" s="61">
        <v>1.0605390146338323</v>
      </c>
      <c r="O98" s="60">
        <v>55983</v>
      </c>
      <c r="P98" s="61">
        <v>0</v>
      </c>
    </row>
    <row r="99" spans="1:16" ht="51" x14ac:dyDescent="0.25">
      <c r="A99" s="15"/>
      <c r="B99" s="17">
        <v>5000048</v>
      </c>
      <c r="C99" s="17" t="s">
        <v>421</v>
      </c>
      <c r="D99" s="17">
        <v>3033298</v>
      </c>
      <c r="E99" s="17" t="s">
        <v>391</v>
      </c>
      <c r="F99" s="17">
        <v>211</v>
      </c>
      <c r="G99" s="17" t="s">
        <v>406</v>
      </c>
      <c r="H99" s="17">
        <v>445</v>
      </c>
      <c r="I99" s="17" t="s">
        <v>206</v>
      </c>
      <c r="J99" s="17">
        <v>445</v>
      </c>
      <c r="K99" s="17" t="s">
        <v>346</v>
      </c>
      <c r="L99" s="59">
        <v>1.5771049999999989</v>
      </c>
      <c r="M99" s="60">
        <v>2.2578749999999985</v>
      </c>
      <c r="N99" s="61">
        <v>0.8897071284300182</v>
      </c>
      <c r="O99" s="60">
        <v>18360</v>
      </c>
      <c r="P99" s="61">
        <v>0</v>
      </c>
    </row>
    <row r="100" spans="1:16" ht="51" x14ac:dyDescent="0.25">
      <c r="A100" s="15"/>
      <c r="B100" s="17">
        <v>5000048</v>
      </c>
      <c r="C100" s="17" t="s">
        <v>421</v>
      </c>
      <c r="D100" s="17">
        <v>3033298</v>
      </c>
      <c r="E100" s="17" t="s">
        <v>391</v>
      </c>
      <c r="F100" s="17">
        <v>211</v>
      </c>
      <c r="G100" s="17" t="s">
        <v>406</v>
      </c>
      <c r="H100" s="17">
        <v>446</v>
      </c>
      <c r="I100" s="17" t="s">
        <v>207</v>
      </c>
      <c r="J100" s="17">
        <v>446</v>
      </c>
      <c r="K100" s="17" t="s">
        <v>347</v>
      </c>
      <c r="L100" s="59">
        <v>1.1978159999999998</v>
      </c>
      <c r="M100" s="60">
        <v>1.3315859999999999</v>
      </c>
      <c r="N100" s="61">
        <v>0.80819826043443754</v>
      </c>
      <c r="O100" s="60">
        <v>15560</v>
      </c>
      <c r="P100" s="61">
        <v>0</v>
      </c>
    </row>
    <row r="101" spans="1:16" ht="51" x14ac:dyDescent="0.25">
      <c r="A101" s="15"/>
      <c r="B101" s="17">
        <v>5000048</v>
      </c>
      <c r="C101" s="17" t="s">
        <v>421</v>
      </c>
      <c r="D101" s="17">
        <v>3033298</v>
      </c>
      <c r="E101" s="17" t="s">
        <v>391</v>
      </c>
      <c r="F101" s="17">
        <v>211</v>
      </c>
      <c r="G101" s="17" t="s">
        <v>406</v>
      </c>
      <c r="H101" s="17">
        <v>447</v>
      </c>
      <c r="I101" s="17" t="s">
        <v>208</v>
      </c>
      <c r="J101" s="17">
        <v>447</v>
      </c>
      <c r="K101" s="17" t="s">
        <v>348</v>
      </c>
      <c r="L101" s="59">
        <v>0.27841700000000003</v>
      </c>
      <c r="M101" s="60">
        <v>0.46565699999999993</v>
      </c>
      <c r="N101" s="61">
        <v>0.14988785021705553</v>
      </c>
      <c r="O101" s="60">
        <v>6210</v>
      </c>
      <c r="P101" s="61">
        <v>0</v>
      </c>
    </row>
    <row r="102" spans="1:16" ht="51" x14ac:dyDescent="0.25">
      <c r="A102" s="15"/>
      <c r="B102" s="17">
        <v>5000048</v>
      </c>
      <c r="C102" s="17" t="s">
        <v>421</v>
      </c>
      <c r="D102" s="17">
        <v>3033298</v>
      </c>
      <c r="E102" s="17" t="s">
        <v>391</v>
      </c>
      <c r="F102" s="17">
        <v>211</v>
      </c>
      <c r="G102" s="17" t="s">
        <v>406</v>
      </c>
      <c r="H102" s="17">
        <v>448</v>
      </c>
      <c r="I102" s="17" t="s">
        <v>209</v>
      </c>
      <c r="J102" s="17">
        <v>448</v>
      </c>
      <c r="K102" s="17" t="s">
        <v>349</v>
      </c>
      <c r="L102" s="59">
        <v>0.74858499999999994</v>
      </c>
      <c r="M102" s="60">
        <v>1.4903159999999998</v>
      </c>
      <c r="N102" s="61">
        <v>0.4133710991955013</v>
      </c>
      <c r="O102" s="60">
        <v>24278</v>
      </c>
      <c r="P102" s="61">
        <v>0</v>
      </c>
    </row>
    <row r="103" spans="1:16" ht="51" x14ac:dyDescent="0.25">
      <c r="A103" s="15"/>
      <c r="B103" s="17">
        <v>5000048</v>
      </c>
      <c r="C103" s="17" t="s">
        <v>421</v>
      </c>
      <c r="D103" s="17">
        <v>3033298</v>
      </c>
      <c r="E103" s="17" t="s">
        <v>391</v>
      </c>
      <c r="F103" s="17">
        <v>211</v>
      </c>
      <c r="G103" s="17" t="s">
        <v>406</v>
      </c>
      <c r="H103" s="17">
        <v>449</v>
      </c>
      <c r="I103" s="17" t="s">
        <v>210</v>
      </c>
      <c r="J103" s="17">
        <v>449</v>
      </c>
      <c r="K103" s="17" t="s">
        <v>350</v>
      </c>
      <c r="L103" s="59">
        <v>0.61093700000000006</v>
      </c>
      <c r="M103" s="60">
        <v>0.73245700000000014</v>
      </c>
      <c r="N103" s="61">
        <v>0.41301091645436827</v>
      </c>
      <c r="O103" s="60">
        <v>53288</v>
      </c>
      <c r="P103" s="61">
        <v>0</v>
      </c>
    </row>
    <row r="104" spans="1:16" ht="51" x14ac:dyDescent="0.25">
      <c r="A104" s="15"/>
      <c r="B104" s="17">
        <v>5000048</v>
      </c>
      <c r="C104" s="17" t="s">
        <v>421</v>
      </c>
      <c r="D104" s="17">
        <v>3033298</v>
      </c>
      <c r="E104" s="17" t="s">
        <v>391</v>
      </c>
      <c r="F104" s="17">
        <v>211</v>
      </c>
      <c r="G104" s="17" t="s">
        <v>406</v>
      </c>
      <c r="H104" s="17">
        <v>450</v>
      </c>
      <c r="I104" s="17" t="s">
        <v>211</v>
      </c>
      <c r="J104" s="17">
        <v>450</v>
      </c>
      <c r="K104" s="17" t="s">
        <v>351</v>
      </c>
      <c r="L104" s="59">
        <v>1.7227140000000001</v>
      </c>
      <c r="M104" s="60">
        <v>2.182007</v>
      </c>
      <c r="N104" s="61">
        <v>0.90490078154834919</v>
      </c>
      <c r="O104" s="60">
        <v>30816</v>
      </c>
      <c r="P104" s="61">
        <v>0</v>
      </c>
    </row>
    <row r="105" spans="1:16" ht="51" x14ac:dyDescent="0.25">
      <c r="A105" s="15"/>
      <c r="B105" s="17">
        <v>5000048</v>
      </c>
      <c r="C105" s="17" t="s">
        <v>421</v>
      </c>
      <c r="D105" s="17">
        <v>3033298</v>
      </c>
      <c r="E105" s="17" t="s">
        <v>391</v>
      </c>
      <c r="F105" s="17">
        <v>211</v>
      </c>
      <c r="G105" s="17" t="s">
        <v>406</v>
      </c>
      <c r="H105" s="17">
        <v>451</v>
      </c>
      <c r="I105" s="17" t="s">
        <v>212</v>
      </c>
      <c r="J105" s="17">
        <v>451</v>
      </c>
      <c r="K105" s="17" t="s">
        <v>352</v>
      </c>
      <c r="L105" s="59">
        <v>0.83336599999999994</v>
      </c>
      <c r="M105" s="60">
        <v>0.84741200000000005</v>
      </c>
      <c r="N105" s="61">
        <v>0.36924107730737887</v>
      </c>
      <c r="O105" s="60">
        <v>26134</v>
      </c>
      <c r="P105" s="61">
        <v>0</v>
      </c>
    </row>
    <row r="106" spans="1:16" ht="51" x14ac:dyDescent="0.25">
      <c r="A106" s="15"/>
      <c r="B106" s="17">
        <v>5000048</v>
      </c>
      <c r="C106" s="17" t="s">
        <v>421</v>
      </c>
      <c r="D106" s="17">
        <v>3033298</v>
      </c>
      <c r="E106" s="17" t="s">
        <v>391</v>
      </c>
      <c r="F106" s="17">
        <v>211</v>
      </c>
      <c r="G106" s="17" t="s">
        <v>406</v>
      </c>
      <c r="H106" s="17">
        <v>452</v>
      </c>
      <c r="I106" s="17" t="s">
        <v>213</v>
      </c>
      <c r="J106" s="17">
        <v>452</v>
      </c>
      <c r="K106" s="17" t="s">
        <v>353</v>
      </c>
      <c r="L106" s="59">
        <v>2.0948329999999999</v>
      </c>
      <c r="M106" s="60">
        <v>2.7094810000000007</v>
      </c>
      <c r="N106" s="61">
        <v>1.1844146545045078</v>
      </c>
      <c r="O106" s="60">
        <v>0</v>
      </c>
      <c r="P106" s="61">
        <v>0</v>
      </c>
    </row>
    <row r="107" spans="1:16" ht="51" x14ac:dyDescent="0.25">
      <c r="A107" s="15"/>
      <c r="B107" s="17">
        <v>5000048</v>
      </c>
      <c r="C107" s="17" t="s">
        <v>421</v>
      </c>
      <c r="D107" s="17">
        <v>3033298</v>
      </c>
      <c r="E107" s="17" t="s">
        <v>391</v>
      </c>
      <c r="F107" s="17">
        <v>211</v>
      </c>
      <c r="G107" s="17" t="s">
        <v>406</v>
      </c>
      <c r="H107" s="17">
        <v>453</v>
      </c>
      <c r="I107" s="17" t="s">
        <v>214</v>
      </c>
      <c r="J107" s="17">
        <v>453</v>
      </c>
      <c r="K107" s="17" t="s">
        <v>354</v>
      </c>
      <c r="L107" s="59">
        <v>1.1523320000000001</v>
      </c>
      <c r="M107" s="60">
        <v>1.8821539999999994</v>
      </c>
      <c r="N107" s="61">
        <v>1.0197226024756674</v>
      </c>
      <c r="O107" s="60">
        <v>6835</v>
      </c>
      <c r="P107" s="61">
        <v>0</v>
      </c>
    </row>
    <row r="108" spans="1:16" ht="51" x14ac:dyDescent="0.25">
      <c r="A108" s="15"/>
      <c r="B108" s="17">
        <v>5000048</v>
      </c>
      <c r="C108" s="17" t="s">
        <v>421</v>
      </c>
      <c r="D108" s="17">
        <v>3033298</v>
      </c>
      <c r="E108" s="17" t="s">
        <v>391</v>
      </c>
      <c r="F108" s="17">
        <v>211</v>
      </c>
      <c r="G108" s="17" t="s">
        <v>406</v>
      </c>
      <c r="H108" s="17">
        <v>454</v>
      </c>
      <c r="I108" s="17" t="s">
        <v>215</v>
      </c>
      <c r="J108" s="17">
        <v>454</v>
      </c>
      <c r="K108" s="17" t="s">
        <v>355</v>
      </c>
      <c r="L108" s="59">
        <v>8.1751999999999991E-2</v>
      </c>
      <c r="M108" s="60">
        <v>0.18266500000000002</v>
      </c>
      <c r="N108" s="61">
        <v>9.6543288993416354E-2</v>
      </c>
      <c r="O108" s="60">
        <v>4020</v>
      </c>
      <c r="P108" s="61">
        <v>0</v>
      </c>
    </row>
    <row r="109" spans="1:16" ht="51" x14ac:dyDescent="0.25">
      <c r="A109" s="15"/>
      <c r="B109" s="17">
        <v>5000048</v>
      </c>
      <c r="C109" s="17" t="s">
        <v>421</v>
      </c>
      <c r="D109" s="17">
        <v>3033298</v>
      </c>
      <c r="E109" s="17" t="s">
        <v>391</v>
      </c>
      <c r="F109" s="17">
        <v>211</v>
      </c>
      <c r="G109" s="17" t="s">
        <v>406</v>
      </c>
      <c r="H109" s="17">
        <v>455</v>
      </c>
      <c r="I109" s="17" t="s">
        <v>216</v>
      </c>
      <c r="J109" s="17">
        <v>455</v>
      </c>
      <c r="K109" s="17" t="s">
        <v>356</v>
      </c>
      <c r="L109" s="59">
        <v>8.7999999999999988E-3</v>
      </c>
      <c r="M109" s="60">
        <v>4.7575999999999993E-2</v>
      </c>
      <c r="N109" s="61">
        <v>2.5697480537928641E-2</v>
      </c>
      <c r="O109" s="60">
        <v>30</v>
      </c>
      <c r="P109" s="61">
        <v>0</v>
      </c>
    </row>
    <row r="110" spans="1:16" ht="51" x14ac:dyDescent="0.25">
      <c r="A110" s="15"/>
      <c r="B110" s="17">
        <v>5000048</v>
      </c>
      <c r="C110" s="17" t="s">
        <v>421</v>
      </c>
      <c r="D110" s="17">
        <v>3033298</v>
      </c>
      <c r="E110" s="17" t="s">
        <v>391</v>
      </c>
      <c r="F110" s="17">
        <v>211</v>
      </c>
      <c r="G110" s="17" t="s">
        <v>406</v>
      </c>
      <c r="H110" s="17">
        <v>456</v>
      </c>
      <c r="I110" s="17" t="s">
        <v>217</v>
      </c>
      <c r="J110" s="17">
        <v>456</v>
      </c>
      <c r="K110" s="17" t="s">
        <v>357</v>
      </c>
      <c r="L110" s="59">
        <v>0.11641200000000002</v>
      </c>
      <c r="M110" s="60">
        <v>0.252863</v>
      </c>
      <c r="N110" s="61">
        <v>7.2229629789944738E-2</v>
      </c>
      <c r="O110" s="60">
        <v>0</v>
      </c>
      <c r="P110" s="61">
        <v>0</v>
      </c>
    </row>
    <row r="111" spans="1:16" ht="51" x14ac:dyDescent="0.25">
      <c r="A111" s="15"/>
      <c r="B111" s="17">
        <v>5000048</v>
      </c>
      <c r="C111" s="17" t="s">
        <v>421</v>
      </c>
      <c r="D111" s="17">
        <v>3033298</v>
      </c>
      <c r="E111" s="17" t="s">
        <v>391</v>
      </c>
      <c r="F111" s="17">
        <v>211</v>
      </c>
      <c r="G111" s="17" t="s">
        <v>406</v>
      </c>
      <c r="H111" s="17">
        <v>457</v>
      </c>
      <c r="I111" s="17" t="s">
        <v>218</v>
      </c>
      <c r="J111" s="17">
        <v>457</v>
      </c>
      <c r="K111" s="17" t="s">
        <v>358</v>
      </c>
      <c r="L111" s="59">
        <v>2.4204829999999999</v>
      </c>
      <c r="M111" s="60">
        <v>2.8965639999999979</v>
      </c>
      <c r="N111" s="61">
        <v>1.3561682415311225</v>
      </c>
      <c r="O111" s="60">
        <v>8954</v>
      </c>
      <c r="P111" s="61">
        <v>0</v>
      </c>
    </row>
    <row r="112" spans="1:16" ht="51" x14ac:dyDescent="0.25">
      <c r="A112" s="15"/>
      <c r="B112" s="17">
        <v>5000048</v>
      </c>
      <c r="C112" s="17" t="s">
        <v>421</v>
      </c>
      <c r="D112" s="17">
        <v>3033298</v>
      </c>
      <c r="E112" s="17" t="s">
        <v>391</v>
      </c>
      <c r="F112" s="17">
        <v>211</v>
      </c>
      <c r="G112" s="17" t="s">
        <v>406</v>
      </c>
      <c r="H112" s="17">
        <v>458</v>
      </c>
      <c r="I112" s="17" t="s">
        <v>219</v>
      </c>
      <c r="J112" s="17">
        <v>458</v>
      </c>
      <c r="K112" s="17" t="s">
        <v>359</v>
      </c>
      <c r="L112" s="59">
        <v>0.74241900000000005</v>
      </c>
      <c r="M112" s="60">
        <v>1.4809049999999986</v>
      </c>
      <c r="N112" s="61">
        <v>0.51060110402613645</v>
      </c>
      <c r="O112" s="60">
        <v>1575</v>
      </c>
      <c r="P112" s="61">
        <v>0</v>
      </c>
    </row>
    <row r="113" spans="1:16" ht="51" x14ac:dyDescent="0.25">
      <c r="A113" s="15"/>
      <c r="B113" s="17">
        <v>5000048</v>
      </c>
      <c r="C113" s="17" t="s">
        <v>421</v>
      </c>
      <c r="D113" s="17">
        <v>3033298</v>
      </c>
      <c r="E113" s="17" t="s">
        <v>391</v>
      </c>
      <c r="F113" s="17">
        <v>211</v>
      </c>
      <c r="G113" s="17" t="s">
        <v>406</v>
      </c>
      <c r="H113" s="17">
        <v>459</v>
      </c>
      <c r="I113" s="17" t="s">
        <v>220</v>
      </c>
      <c r="J113" s="17">
        <v>459</v>
      </c>
      <c r="K113" s="17" t="s">
        <v>360</v>
      </c>
      <c r="L113" s="59">
        <v>0.48108400000000007</v>
      </c>
      <c r="M113" s="60">
        <v>1.8242009999999986</v>
      </c>
      <c r="N113" s="61">
        <v>0.74756084568252845</v>
      </c>
      <c r="O113" s="60">
        <v>27944</v>
      </c>
      <c r="P113" s="61">
        <v>0</v>
      </c>
    </row>
    <row r="114" spans="1:16" ht="51" x14ac:dyDescent="0.25">
      <c r="A114" s="15"/>
      <c r="B114" s="17">
        <v>5000048</v>
      </c>
      <c r="C114" s="17" t="s">
        <v>421</v>
      </c>
      <c r="D114" s="17">
        <v>3033298</v>
      </c>
      <c r="E114" s="17" t="s">
        <v>391</v>
      </c>
      <c r="F114" s="17">
        <v>211</v>
      </c>
      <c r="G114" s="17" t="s">
        <v>406</v>
      </c>
      <c r="H114" s="17">
        <v>460</v>
      </c>
      <c r="I114" s="17" t="s">
        <v>221</v>
      </c>
      <c r="J114" s="17">
        <v>460</v>
      </c>
      <c r="K114" s="17" t="s">
        <v>361</v>
      </c>
      <c r="L114" s="59">
        <v>8.2000000000000007E-3</v>
      </c>
      <c r="M114" s="60">
        <v>0.14506200000000002</v>
      </c>
      <c r="N114" s="61">
        <v>0.13696229486231459</v>
      </c>
      <c r="O114" s="60">
        <v>9000</v>
      </c>
      <c r="P114" s="61">
        <v>0</v>
      </c>
    </row>
    <row r="115" spans="1:16" ht="51" x14ac:dyDescent="0.25">
      <c r="A115" s="15"/>
      <c r="B115" s="17">
        <v>5000048</v>
      </c>
      <c r="C115" s="17" t="s">
        <v>421</v>
      </c>
      <c r="D115" s="17">
        <v>3033298</v>
      </c>
      <c r="E115" s="17" t="s">
        <v>391</v>
      </c>
      <c r="F115" s="17">
        <v>211</v>
      </c>
      <c r="G115" s="17" t="s">
        <v>406</v>
      </c>
      <c r="H115" s="17">
        <v>461</v>
      </c>
      <c r="I115" s="17" t="s">
        <v>222</v>
      </c>
      <c r="J115" s="17">
        <v>461</v>
      </c>
      <c r="K115" s="17" t="s">
        <v>362</v>
      </c>
      <c r="L115" s="59">
        <v>1.7999999999999999E-2</v>
      </c>
      <c r="M115" s="60">
        <v>9.5636999999999986E-2</v>
      </c>
      <c r="N115" s="61">
        <v>2.7854740270413458E-2</v>
      </c>
      <c r="O115" s="60">
        <v>19140</v>
      </c>
      <c r="P115" s="61">
        <v>0</v>
      </c>
    </row>
    <row r="116" spans="1:16" ht="51" x14ac:dyDescent="0.25">
      <c r="A116" s="15"/>
      <c r="B116" s="17">
        <v>5000048</v>
      </c>
      <c r="C116" s="17" t="s">
        <v>421</v>
      </c>
      <c r="D116" s="17">
        <v>3033298</v>
      </c>
      <c r="E116" s="17" t="s">
        <v>391</v>
      </c>
      <c r="F116" s="17">
        <v>211</v>
      </c>
      <c r="G116" s="17" t="s">
        <v>406</v>
      </c>
      <c r="H116" s="17">
        <v>462</v>
      </c>
      <c r="I116" s="17" t="s">
        <v>223</v>
      </c>
      <c r="J116" s="17">
        <v>462</v>
      </c>
      <c r="K116" s="17" t="s">
        <v>363</v>
      </c>
      <c r="L116" s="59">
        <v>1.0958249999999998</v>
      </c>
      <c r="M116" s="60">
        <v>1.4778900000000001</v>
      </c>
      <c r="N116" s="61">
        <v>0.77335986887919717</v>
      </c>
      <c r="O116" s="60">
        <v>75113</v>
      </c>
      <c r="P116" s="61">
        <v>0</v>
      </c>
    </row>
    <row r="117" spans="1:16" ht="51" x14ac:dyDescent="0.25">
      <c r="A117" s="15"/>
      <c r="B117" s="17">
        <v>5000048</v>
      </c>
      <c r="C117" s="17" t="s">
        <v>421</v>
      </c>
      <c r="D117" s="17">
        <v>3033298</v>
      </c>
      <c r="E117" s="17" t="s">
        <v>391</v>
      </c>
      <c r="F117" s="17">
        <v>211</v>
      </c>
      <c r="G117" s="17" t="s">
        <v>406</v>
      </c>
      <c r="H117" s="17">
        <v>463</v>
      </c>
      <c r="I117" s="17" t="s">
        <v>224</v>
      </c>
      <c r="J117" s="17">
        <v>463</v>
      </c>
      <c r="K117" s="17" t="s">
        <v>364</v>
      </c>
      <c r="L117" s="59">
        <v>1.3649909999999998</v>
      </c>
      <c r="M117" s="60">
        <v>1.8115639999999993</v>
      </c>
      <c r="N117" s="61">
        <v>0.84741209392615247</v>
      </c>
      <c r="O117" s="60">
        <v>9984</v>
      </c>
      <c r="P117" s="61">
        <v>0</v>
      </c>
    </row>
    <row r="118" spans="1:16" ht="51.75" thickBot="1" x14ac:dyDescent="0.3">
      <c r="A118" s="21"/>
      <c r="B118" s="23">
        <v>5000048</v>
      </c>
      <c r="C118" s="23" t="s">
        <v>421</v>
      </c>
      <c r="D118" s="23">
        <v>3033298</v>
      </c>
      <c r="E118" s="23" t="s">
        <v>391</v>
      </c>
      <c r="F118" s="23">
        <v>211</v>
      </c>
      <c r="G118" s="23" t="s">
        <v>406</v>
      </c>
      <c r="H118" s="23">
        <v>464</v>
      </c>
      <c r="I118" s="23" t="s">
        <v>225</v>
      </c>
      <c r="J118" s="23">
        <v>464</v>
      </c>
      <c r="K118" s="23" t="s">
        <v>365</v>
      </c>
      <c r="L118" s="62">
        <v>1.9106629999999993</v>
      </c>
      <c r="M118" s="63">
        <v>2.2754330000000009</v>
      </c>
      <c r="N118" s="64">
        <v>1.1115354393914458</v>
      </c>
      <c r="O118" s="63">
        <v>37283</v>
      </c>
      <c r="P118" s="64">
        <v>0</v>
      </c>
    </row>
  </sheetData>
  <mergeCells count="13">
    <mergeCell ref="A3:K3"/>
    <mergeCell ref="L3:N3"/>
    <mergeCell ref="O3:P3"/>
    <mergeCell ref="N4:N5"/>
    <mergeCell ref="H4:I5"/>
    <mergeCell ref="J4:K5"/>
    <mergeCell ref="A4:C5"/>
    <mergeCell ref="O4:O5"/>
    <mergeCell ref="L4:L5"/>
    <mergeCell ref="D4:E5"/>
    <mergeCell ref="P4:P5"/>
    <mergeCell ref="M4:M5"/>
    <mergeCell ref="F4:G5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0"/>
  <dimension ref="A1:R7"/>
  <sheetViews>
    <sheetView workbookViewId="0">
      <selection activeCell="N6" sqref="N6:R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39">
        <v>74</v>
      </c>
      <c r="B1" s="40" t="s">
        <v>228</v>
      </c>
      <c r="C1" s="40" t="s">
        <v>41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.75" thickBot="1" x14ac:dyDescent="0.3">
      <c r="A2" s="2" t="s">
        <v>1560</v>
      </c>
    </row>
    <row r="3" spans="1:18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0" t="s">
        <v>2</v>
      </c>
      <c r="O3" s="101"/>
      <c r="P3" s="102"/>
      <c r="Q3" s="101" t="s">
        <v>235</v>
      </c>
      <c r="R3" s="102"/>
    </row>
    <row r="4" spans="1:18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14"/>
      <c r="L4" s="114" t="s">
        <v>234</v>
      </c>
      <c r="M4" s="129"/>
      <c r="N4" s="98" t="s">
        <v>3</v>
      </c>
      <c r="O4" s="96" t="s">
        <v>4</v>
      </c>
      <c r="P4" s="105" t="s">
        <v>5</v>
      </c>
      <c r="Q4" s="117" t="s">
        <v>236</v>
      </c>
      <c r="R4" s="105" t="s">
        <v>237</v>
      </c>
    </row>
    <row r="5" spans="1:18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30"/>
      <c r="N5" s="133"/>
      <c r="O5" s="134"/>
      <c r="P5" s="127"/>
      <c r="Q5" s="132"/>
      <c r="R5" s="127"/>
    </row>
    <row r="6" spans="1:18" ht="76.5" x14ac:dyDescent="0.25">
      <c r="A6" s="15"/>
      <c r="B6" s="17">
        <v>5001254</v>
      </c>
      <c r="C6" s="17" t="s">
        <v>989</v>
      </c>
      <c r="D6" s="17">
        <v>3000001</v>
      </c>
      <c r="E6" s="17" t="s">
        <v>271</v>
      </c>
      <c r="F6" s="17">
        <v>177</v>
      </c>
      <c r="G6" s="17" t="s">
        <v>1000</v>
      </c>
      <c r="H6" s="17">
        <v>12</v>
      </c>
      <c r="I6" s="17" t="s">
        <v>108</v>
      </c>
      <c r="J6" s="17">
        <v>1</v>
      </c>
      <c r="K6" s="17" t="s">
        <v>1002</v>
      </c>
      <c r="L6" s="17">
        <v>3</v>
      </c>
      <c r="M6" s="17" t="s">
        <v>652</v>
      </c>
      <c r="N6" s="59">
        <v>0.43562499999999998</v>
      </c>
      <c r="O6" s="60">
        <v>0.43562499999999998</v>
      </c>
      <c r="P6" s="61">
        <v>0.43562498688697815</v>
      </c>
      <c r="Q6" s="60">
        <v>0</v>
      </c>
      <c r="R6" s="61">
        <v>0</v>
      </c>
    </row>
    <row r="7" spans="1:18" ht="77.25" thickBot="1" x14ac:dyDescent="0.3">
      <c r="A7" s="21"/>
      <c r="B7" s="23">
        <v>5005067</v>
      </c>
      <c r="C7" s="23" t="s">
        <v>1558</v>
      </c>
      <c r="D7" s="23">
        <v>3000570</v>
      </c>
      <c r="E7" s="23" t="s">
        <v>1547</v>
      </c>
      <c r="F7" s="23">
        <v>177</v>
      </c>
      <c r="G7" s="23" t="s">
        <v>1000</v>
      </c>
      <c r="H7" s="23">
        <v>12</v>
      </c>
      <c r="I7" s="23" t="s">
        <v>108</v>
      </c>
      <c r="J7" s="23">
        <v>1</v>
      </c>
      <c r="K7" s="23" t="s">
        <v>1002</v>
      </c>
      <c r="L7" s="23">
        <v>1</v>
      </c>
      <c r="M7" s="23" t="s">
        <v>325</v>
      </c>
      <c r="N7" s="62">
        <v>1.5</v>
      </c>
      <c r="O7" s="63">
        <v>1.5</v>
      </c>
      <c r="P7" s="64">
        <v>1</v>
      </c>
      <c r="Q7" s="63">
        <v>0</v>
      </c>
      <c r="R7" s="64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1"/>
  <dimension ref="A1:K100"/>
  <sheetViews>
    <sheetView workbookViewId="0">
      <selection activeCell="A2" sqref="A2:K31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79</v>
      </c>
      <c r="B1" s="41" t="s">
        <v>228</v>
      </c>
      <c r="C1" s="40" t="s">
        <v>42</v>
      </c>
      <c r="D1" s="40"/>
      <c r="E1" s="40"/>
      <c r="F1" s="40"/>
      <c r="G1" s="40"/>
    </row>
    <row r="2" spans="1:11" ht="15.75" thickBot="1" x14ac:dyDescent="0.3">
      <c r="A2" s="2" t="s">
        <v>1563</v>
      </c>
      <c r="I2" s="1" t="s">
        <v>1585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134.33611800000003</v>
      </c>
      <c r="E6" s="13">
        <f ca="1">SUM(E7:OFFSET(E7,50,0))</f>
        <v>186.10368200000005</v>
      </c>
      <c r="F6" s="13">
        <f ca="1">SUM(F7:OFFSET(F7,50,0))</f>
        <v>73.35647689131838</v>
      </c>
      <c r="G6" s="14">
        <f ca="1">IFERROR(F6/E6,0)</f>
        <v>0.39416993851480253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0.223468</v>
      </c>
      <c r="E7" s="19">
        <v>4.4153340000000005</v>
      </c>
      <c r="F7" s="19">
        <v>0.71971309578520959</v>
      </c>
      <c r="G7" s="20">
        <f t="shared" ref="G7:G31" si="0">IFERROR(F7/E7,0)</f>
        <v>0.16300309235614102</v>
      </c>
      <c r="I7" t="s">
        <v>259</v>
      </c>
      <c r="J7" s="6">
        <v>3.2817356004406975</v>
      </c>
      <c r="K7" s="65">
        <v>0.51182095996786869</v>
      </c>
    </row>
    <row r="8" spans="1:11" x14ac:dyDescent="0.25">
      <c r="A8" s="15"/>
      <c r="B8" s="44">
        <v>2</v>
      </c>
      <c r="C8" s="17" t="s">
        <v>241</v>
      </c>
      <c r="D8" s="18">
        <v>3.9472879999999995</v>
      </c>
      <c r="E8" s="19">
        <v>4.6258650000000001</v>
      </c>
      <c r="F8" s="19">
        <v>2.2190608445016551</v>
      </c>
      <c r="G8" s="20">
        <f t="shared" si="0"/>
        <v>0.47970722113629666</v>
      </c>
      <c r="I8" t="s">
        <v>255</v>
      </c>
      <c r="J8" s="6">
        <v>1.2441276297813602</v>
      </c>
      <c r="K8" s="65">
        <v>0.5045515000477977</v>
      </c>
    </row>
    <row r="9" spans="1:11" x14ac:dyDescent="0.25">
      <c r="A9" s="15"/>
      <c r="B9" s="44">
        <v>3</v>
      </c>
      <c r="C9" s="17" t="s">
        <v>242</v>
      </c>
      <c r="D9" s="18">
        <v>0.19529199999999999</v>
      </c>
      <c r="E9" s="19">
        <v>0.238064</v>
      </c>
      <c r="F9" s="19">
        <v>7.3673989874805557E-2</v>
      </c>
      <c r="G9" s="20">
        <f t="shared" si="0"/>
        <v>0.30947136011663062</v>
      </c>
      <c r="I9" t="s">
        <v>251</v>
      </c>
      <c r="J9" s="6">
        <v>1.6338227745891345</v>
      </c>
      <c r="K9" s="65">
        <v>0.49804578878224798</v>
      </c>
    </row>
    <row r="10" spans="1:11" x14ac:dyDescent="0.25">
      <c r="A10" s="15"/>
      <c r="B10" s="44">
        <v>4</v>
      </c>
      <c r="C10" s="17" t="s">
        <v>243</v>
      </c>
      <c r="D10" s="18">
        <v>4.7026339999999998</v>
      </c>
      <c r="E10" s="19">
        <v>4.2180500000000007</v>
      </c>
      <c r="F10" s="19">
        <v>1.942209543336503</v>
      </c>
      <c r="G10" s="20">
        <f t="shared" si="0"/>
        <v>0.4604519963813854</v>
      </c>
      <c r="I10" t="s">
        <v>249</v>
      </c>
      <c r="J10" s="6">
        <v>1.4395637248380808</v>
      </c>
      <c r="K10" s="65">
        <v>0.49187400821066274</v>
      </c>
    </row>
    <row r="11" spans="1:11" x14ac:dyDescent="0.25">
      <c r="A11" s="15"/>
      <c r="B11" s="44">
        <v>5</v>
      </c>
      <c r="C11" s="17" t="s">
        <v>244</v>
      </c>
      <c r="D11" s="18">
        <v>2.8688039999999981</v>
      </c>
      <c r="E11" s="19">
        <v>3.0928659999999999</v>
      </c>
      <c r="F11" s="19">
        <v>1.4340329929291329</v>
      </c>
      <c r="G11" s="20">
        <f t="shared" si="0"/>
        <v>0.46365830040135358</v>
      </c>
      <c r="I11" t="s">
        <v>241</v>
      </c>
      <c r="J11" s="6">
        <v>2.2190608445016551</v>
      </c>
      <c r="K11" s="65">
        <v>0.47970722113629666</v>
      </c>
    </row>
    <row r="12" spans="1:11" x14ac:dyDescent="0.25">
      <c r="A12" s="15"/>
      <c r="B12" s="44">
        <v>6</v>
      </c>
      <c r="C12" s="17" t="s">
        <v>245</v>
      </c>
      <c r="D12" s="18">
        <v>3.6958200000000003</v>
      </c>
      <c r="E12" s="19">
        <v>3.6850119999999991</v>
      </c>
      <c r="F12" s="19">
        <v>0.52187855331794708</v>
      </c>
      <c r="G12" s="20">
        <f t="shared" si="0"/>
        <v>0.14162194134454575</v>
      </c>
      <c r="I12" t="s">
        <v>261</v>
      </c>
      <c r="J12" s="6">
        <v>1.437898058706196</v>
      </c>
      <c r="K12" s="65">
        <v>0.47068164270576551</v>
      </c>
    </row>
    <row r="13" spans="1:11" x14ac:dyDescent="0.25">
      <c r="A13" s="15"/>
      <c r="B13" s="44">
        <v>7</v>
      </c>
      <c r="C13" s="17" t="s">
        <v>246</v>
      </c>
      <c r="D13" s="18">
        <v>0.673508</v>
      </c>
      <c r="E13" s="19">
        <v>0.53685899999999998</v>
      </c>
      <c r="F13" s="19">
        <v>0.20966489908551011</v>
      </c>
      <c r="G13" s="20">
        <f t="shared" si="0"/>
        <v>0.39053997247975747</v>
      </c>
      <c r="I13" t="s">
        <v>244</v>
      </c>
      <c r="J13" s="6">
        <v>1.4340329929291329</v>
      </c>
      <c r="K13" s="65">
        <v>0.46365830040135358</v>
      </c>
    </row>
    <row r="14" spans="1:11" x14ac:dyDescent="0.25">
      <c r="A14" s="15"/>
      <c r="B14" s="44">
        <v>8</v>
      </c>
      <c r="C14" s="17" t="s">
        <v>247</v>
      </c>
      <c r="D14" s="18">
        <v>4.7939910000000001</v>
      </c>
      <c r="E14" s="19">
        <v>4.185315000000001</v>
      </c>
      <c r="F14" s="19">
        <v>1.8063201523054886</v>
      </c>
      <c r="G14" s="20">
        <f t="shared" si="0"/>
        <v>0.43158523368145246</v>
      </c>
      <c r="I14" t="s">
        <v>243</v>
      </c>
      <c r="J14" s="6">
        <v>1.942209543336503</v>
      </c>
      <c r="K14" s="65">
        <v>0.4604519963813854</v>
      </c>
    </row>
    <row r="15" spans="1:11" x14ac:dyDescent="0.25">
      <c r="A15" s="15"/>
      <c r="B15" s="44">
        <v>9</v>
      </c>
      <c r="C15" s="17" t="s">
        <v>248</v>
      </c>
      <c r="D15" s="18">
        <v>2.4025089999999998</v>
      </c>
      <c r="E15" s="19">
        <v>1.9911949999999998</v>
      </c>
      <c r="F15" s="19">
        <v>0.72408017175530404</v>
      </c>
      <c r="G15" s="20">
        <f t="shared" si="0"/>
        <v>0.36364101544816257</v>
      </c>
      <c r="I15" t="s">
        <v>252</v>
      </c>
      <c r="J15" s="6">
        <v>2.9236007704694202</v>
      </c>
      <c r="K15" s="65">
        <v>0.46011567579344914</v>
      </c>
    </row>
    <row r="16" spans="1:11" x14ac:dyDescent="0.25">
      <c r="A16" s="15"/>
      <c r="B16" s="44">
        <v>10</v>
      </c>
      <c r="C16" s="17" t="s">
        <v>249</v>
      </c>
      <c r="D16" s="18">
        <v>2.1889719999999997</v>
      </c>
      <c r="E16" s="19">
        <v>2.9266919999999996</v>
      </c>
      <c r="F16" s="19">
        <v>1.4395637248380808</v>
      </c>
      <c r="G16" s="20">
        <f t="shared" si="0"/>
        <v>0.49187400821066274</v>
      </c>
      <c r="I16" t="s">
        <v>247</v>
      </c>
      <c r="J16" s="6">
        <v>1.8063201523054886</v>
      </c>
      <c r="K16" s="65">
        <v>0.43158523368145246</v>
      </c>
    </row>
    <row r="17" spans="1:11" x14ac:dyDescent="0.25">
      <c r="A17" s="15"/>
      <c r="B17" s="44">
        <v>11</v>
      </c>
      <c r="C17" s="17" t="s">
        <v>250</v>
      </c>
      <c r="D17" s="18">
        <v>2.6988920000000007</v>
      </c>
      <c r="E17" s="19">
        <v>2.6918829999999994</v>
      </c>
      <c r="F17" s="19">
        <v>1.1219132278929465</v>
      </c>
      <c r="G17" s="20">
        <f t="shared" si="0"/>
        <v>0.41677637099864545</v>
      </c>
      <c r="I17" t="s">
        <v>250</v>
      </c>
      <c r="J17" s="6">
        <v>1.1219132278929465</v>
      </c>
      <c r="K17" s="65">
        <v>0.41677637099864545</v>
      </c>
    </row>
    <row r="18" spans="1:11" x14ac:dyDescent="0.25">
      <c r="A18" s="15"/>
      <c r="B18" s="44">
        <v>12</v>
      </c>
      <c r="C18" s="17" t="s">
        <v>251</v>
      </c>
      <c r="D18" s="18">
        <v>4.3070010000000005</v>
      </c>
      <c r="E18" s="19">
        <v>3.2804669999999998</v>
      </c>
      <c r="F18" s="19">
        <v>1.6338227745891345</v>
      </c>
      <c r="G18" s="20">
        <f t="shared" si="0"/>
        <v>0.49804578878224798</v>
      </c>
      <c r="I18" t="s">
        <v>258</v>
      </c>
      <c r="J18" s="6">
        <v>0.1173484704522707</v>
      </c>
      <c r="K18" s="65">
        <v>0.39943656228967006</v>
      </c>
    </row>
    <row r="19" spans="1:11" x14ac:dyDescent="0.25">
      <c r="A19" s="15"/>
      <c r="B19" s="44">
        <v>13</v>
      </c>
      <c r="C19" s="17" t="s">
        <v>252</v>
      </c>
      <c r="D19" s="18">
        <v>6.8284260000000003</v>
      </c>
      <c r="E19" s="19">
        <v>6.3540559999999999</v>
      </c>
      <c r="F19" s="19">
        <v>2.9236007704694202</v>
      </c>
      <c r="G19" s="20">
        <f t="shared" si="0"/>
        <v>0.46011567579344914</v>
      </c>
      <c r="I19" t="s">
        <v>256</v>
      </c>
      <c r="J19" s="6">
        <v>7.189556211233139E-2</v>
      </c>
      <c r="K19" s="65">
        <v>0.39189753406738104</v>
      </c>
    </row>
    <row r="20" spans="1:11" x14ac:dyDescent="0.25">
      <c r="A20" s="15"/>
      <c r="B20" s="44">
        <v>14</v>
      </c>
      <c r="C20" s="17" t="s">
        <v>253</v>
      </c>
      <c r="D20" s="18">
        <v>0.32496799999999998</v>
      </c>
      <c r="E20" s="19">
        <v>0.34319</v>
      </c>
      <c r="F20" s="19">
        <v>5.2059718913369579E-2</v>
      </c>
      <c r="G20" s="20">
        <f t="shared" si="0"/>
        <v>0.15169357764902702</v>
      </c>
      <c r="I20" t="s">
        <v>246</v>
      </c>
      <c r="J20" s="6">
        <v>0.20966489908551011</v>
      </c>
      <c r="K20" s="65">
        <v>0.39053997247975747</v>
      </c>
    </row>
    <row r="21" spans="1:11" x14ac:dyDescent="0.25">
      <c r="A21" s="15"/>
      <c r="B21" s="44">
        <v>15</v>
      </c>
      <c r="C21" s="17" t="s">
        <v>254</v>
      </c>
      <c r="D21" s="18">
        <v>78.103515999999999</v>
      </c>
      <c r="E21" s="19">
        <v>125.26407100000002</v>
      </c>
      <c r="F21" s="19">
        <v>48.255894536579035</v>
      </c>
      <c r="G21" s="20">
        <f t="shared" si="0"/>
        <v>0.38523332469834093</v>
      </c>
      <c r="I21" t="s">
        <v>254</v>
      </c>
      <c r="J21" s="6">
        <v>48.255894536579035</v>
      </c>
      <c r="K21" s="65">
        <v>0.38523332469834093</v>
      </c>
    </row>
    <row r="22" spans="1:11" x14ac:dyDescent="0.25">
      <c r="A22" s="15"/>
      <c r="B22" s="44">
        <v>16</v>
      </c>
      <c r="C22" s="17" t="s">
        <v>255</v>
      </c>
      <c r="D22" s="18">
        <v>2.6327519999999995</v>
      </c>
      <c r="E22" s="19">
        <v>2.4658090000000001</v>
      </c>
      <c r="F22" s="19">
        <v>1.2441276297813602</v>
      </c>
      <c r="G22" s="20">
        <f t="shared" si="0"/>
        <v>0.5045515000477977</v>
      </c>
      <c r="I22" t="s">
        <v>260</v>
      </c>
      <c r="J22" s="6">
        <v>1.3993571532869282</v>
      </c>
      <c r="K22" s="65">
        <v>0.38319885636173079</v>
      </c>
    </row>
    <row r="23" spans="1:11" x14ac:dyDescent="0.25">
      <c r="A23" s="15"/>
      <c r="B23" s="44">
        <v>17</v>
      </c>
      <c r="C23" s="17" t="s">
        <v>256</v>
      </c>
      <c r="D23" s="18">
        <v>0.12953699999999999</v>
      </c>
      <c r="E23" s="19">
        <v>0.18345500000000001</v>
      </c>
      <c r="F23" s="19">
        <v>7.189556211233139E-2</v>
      </c>
      <c r="G23" s="20">
        <f t="shared" si="0"/>
        <v>0.39189753406738104</v>
      </c>
      <c r="I23" t="s">
        <v>264</v>
      </c>
      <c r="J23" s="6">
        <v>0.70423131969073438</v>
      </c>
      <c r="K23" s="65">
        <v>0.37310406962607789</v>
      </c>
    </row>
    <row r="24" spans="1:11" x14ac:dyDescent="0.25">
      <c r="A24" s="15"/>
      <c r="B24" s="44">
        <v>18</v>
      </c>
      <c r="C24" s="17" t="s">
        <v>257</v>
      </c>
      <c r="D24" s="18">
        <v>5.0767999999999994E-2</v>
      </c>
      <c r="E24" s="19">
        <v>5.4501999999999995E-2</v>
      </c>
      <c r="F24" s="19">
        <v>6.3433000600525702E-3</v>
      </c>
      <c r="G24" s="20">
        <f t="shared" si="0"/>
        <v>0.11638655572369033</v>
      </c>
      <c r="I24" t="s">
        <v>248</v>
      </c>
      <c r="J24" s="6">
        <v>0.72408017175530404</v>
      </c>
      <c r="K24" s="65">
        <v>0.36364101544816257</v>
      </c>
    </row>
    <row r="25" spans="1:11" x14ac:dyDescent="0.25">
      <c r="A25" s="15"/>
      <c r="B25" s="44">
        <v>19</v>
      </c>
      <c r="C25" s="17" t="s">
        <v>258</v>
      </c>
      <c r="D25" s="18">
        <v>0.229409</v>
      </c>
      <c r="E25" s="19">
        <v>0.29378499999999996</v>
      </c>
      <c r="F25" s="19">
        <v>0.1173484704522707</v>
      </c>
      <c r="G25" s="20">
        <f t="shared" si="0"/>
        <v>0.39943656228967006</v>
      </c>
      <c r="I25" t="s">
        <v>242</v>
      </c>
      <c r="J25" s="6">
        <v>7.3673989874805557E-2</v>
      </c>
      <c r="K25" s="65">
        <v>0.30947136011663062</v>
      </c>
    </row>
    <row r="26" spans="1:11" x14ac:dyDescent="0.25">
      <c r="A26" s="15"/>
      <c r="B26" s="44">
        <v>20</v>
      </c>
      <c r="C26" s="17" t="s">
        <v>259</v>
      </c>
      <c r="D26" s="18">
        <v>3.7408529999999995</v>
      </c>
      <c r="E26" s="19">
        <v>6.4118819999999994</v>
      </c>
      <c r="F26" s="19">
        <v>3.2817356004406975</v>
      </c>
      <c r="G26" s="20">
        <f t="shared" si="0"/>
        <v>0.51182095996786869</v>
      </c>
      <c r="I26" t="s">
        <v>240</v>
      </c>
      <c r="J26" s="6">
        <v>0.71971309578520959</v>
      </c>
      <c r="K26" s="65">
        <v>0.16300309235614102</v>
      </c>
    </row>
    <row r="27" spans="1:11" x14ac:dyDescent="0.25">
      <c r="A27" s="15"/>
      <c r="B27" s="44">
        <v>21</v>
      </c>
      <c r="C27" s="17" t="s">
        <v>260</v>
      </c>
      <c r="D27" s="18">
        <v>3.955711</v>
      </c>
      <c r="E27" s="19">
        <v>3.6517779999999993</v>
      </c>
      <c r="F27" s="19">
        <v>1.3993571532869282</v>
      </c>
      <c r="G27" s="20">
        <f t="shared" si="0"/>
        <v>0.38319885636173079</v>
      </c>
      <c r="I27" t="s">
        <v>253</v>
      </c>
      <c r="J27" s="6">
        <v>5.2059718913369579E-2</v>
      </c>
      <c r="K27" s="65">
        <v>0.15169357764902702</v>
      </c>
    </row>
    <row r="28" spans="1:11" x14ac:dyDescent="0.25">
      <c r="A28" s="15"/>
      <c r="B28" s="44">
        <v>22</v>
      </c>
      <c r="C28" s="17" t="s">
        <v>261</v>
      </c>
      <c r="D28" s="18">
        <v>3.6166210000000003</v>
      </c>
      <c r="E28" s="19">
        <v>3.0549269999999997</v>
      </c>
      <c r="F28" s="19">
        <v>1.437898058706196</v>
      </c>
      <c r="G28" s="20">
        <f t="shared" si="0"/>
        <v>0.47068164270576551</v>
      </c>
      <c r="I28" t="s">
        <v>245</v>
      </c>
      <c r="J28" s="6">
        <v>0.52187855331794708</v>
      </c>
      <c r="K28" s="65">
        <v>0.14162194134454575</v>
      </c>
    </row>
    <row r="29" spans="1:11" x14ac:dyDescent="0.25">
      <c r="A29" s="15"/>
      <c r="B29" s="44">
        <v>23</v>
      </c>
      <c r="C29" s="17" t="s">
        <v>262</v>
      </c>
      <c r="D29" s="18">
        <v>0.13364300000000001</v>
      </c>
      <c r="E29" s="19">
        <v>0.11127100000000001</v>
      </c>
      <c r="F29" s="19">
        <v>3.69479998926181E-3</v>
      </c>
      <c r="G29" s="20">
        <f t="shared" si="0"/>
        <v>3.3205417307850288E-2</v>
      </c>
      <c r="I29" t="s">
        <v>257</v>
      </c>
      <c r="J29" s="6">
        <v>6.3433000600525702E-3</v>
      </c>
      <c r="K29" s="65">
        <v>0.11638655572369033</v>
      </c>
    </row>
    <row r="30" spans="1:11" x14ac:dyDescent="0.25">
      <c r="A30" s="15"/>
      <c r="B30" s="44">
        <v>24</v>
      </c>
      <c r="C30" s="17" t="s">
        <v>263</v>
      </c>
      <c r="D30" s="18">
        <v>0.143155</v>
      </c>
      <c r="E30" s="19">
        <v>0.13986100000000001</v>
      </c>
      <c r="F30" s="19">
        <v>1.2356000625004526E-2</v>
      </c>
      <c r="G30" s="20">
        <f t="shared" si="0"/>
        <v>8.8344861147886297E-2</v>
      </c>
      <c r="I30" t="s">
        <v>263</v>
      </c>
      <c r="J30" s="6">
        <v>1.2356000625004526E-2</v>
      </c>
      <c r="K30" s="65">
        <v>8.8344861147886297E-2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1.74858</v>
      </c>
      <c r="E31" s="25">
        <v>1.8874929999999994</v>
      </c>
      <c r="F31" s="25">
        <v>0.70423131969073438</v>
      </c>
      <c r="G31" s="26">
        <f t="shared" si="0"/>
        <v>0.37310406962607789</v>
      </c>
      <c r="I31" t="s">
        <v>262</v>
      </c>
      <c r="J31" s="6">
        <v>3.69479998926181E-3</v>
      </c>
      <c r="K31" s="65">
        <v>3.3205417307850288E-2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2"/>
  <dimension ref="A1:G11"/>
  <sheetViews>
    <sheetView workbookViewId="0">
      <selection activeCell="A2" sqref="A2:G10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79</v>
      </c>
      <c r="B1" s="46" t="s">
        <v>228</v>
      </c>
      <c r="C1" s="40" t="s">
        <v>42</v>
      </c>
      <c r="D1" s="40"/>
      <c r="E1" s="40"/>
      <c r="F1" s="40"/>
      <c r="G1" s="40"/>
    </row>
    <row r="2" spans="1:7" ht="15.75" thickBot="1" x14ac:dyDescent="0.3">
      <c r="A2" s="2" t="s">
        <v>1564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134.33611800000003</v>
      </c>
      <c r="E6" s="13">
        <v>186.10368200000005</v>
      </c>
      <c r="F6" s="13">
        <v>73.35647689131838</v>
      </c>
      <c r="G6" s="14">
        <v>0.39416993851480253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134.33611800000003</v>
      </c>
      <c r="E7" s="31">
        <f ca="1">SUM(E8:OFFSET(E6,MATCH("GOBIERNOS REGIONALES",$A$8:$A$50,0),0))</f>
        <v>186.10368199999999</v>
      </c>
      <c r="F7" s="31">
        <f ca="1">SUM(F8:OFFSET(F6,MATCH("GOBIERNOS REGIONALES",$A$8:$A$50,0),0))</f>
        <v>73.35647689131838</v>
      </c>
      <c r="G7" s="32">
        <f ca="1">IFERROR(F7/E7,0)</f>
        <v>0.39416993851480264</v>
      </c>
    </row>
    <row r="8" spans="1:7" ht="25.5" x14ac:dyDescent="0.25">
      <c r="A8" s="15"/>
      <c r="B8" s="16">
        <v>33</v>
      </c>
      <c r="C8" s="17" t="s">
        <v>116</v>
      </c>
      <c r="D8" s="18">
        <v>134.33611800000003</v>
      </c>
      <c r="E8" s="19">
        <v>186.10368199999999</v>
      </c>
      <c r="F8" s="19">
        <v>73.35647689131838</v>
      </c>
      <c r="G8" s="20">
        <f>IFERROR(F8/E8,0)</f>
        <v>0.39416993851480264</v>
      </c>
    </row>
    <row r="9" spans="1:7" ht="15.75" thickBot="1" x14ac:dyDescent="0.3">
      <c r="A9" s="33" t="s">
        <v>200</v>
      </c>
      <c r="B9" s="34"/>
      <c r="C9" s="35"/>
      <c r="D9" s="36">
        <f ca="1">SUM(D10:OFFSET(D8,(MATCH("GOBIERNOS LOCALES",$A$8:$A$50,0)-MATCH("GOBIERNOS REGIONALES",$A$8:$A$50,0)),0))</f>
        <v>0</v>
      </c>
      <c r="E9" s="37">
        <f ca="1">SUM(E10:OFFSET(E8,(MATCH("GOBIERNOS LOCALES",$A$8:$A$50,0)-MATCH("GOBIERNOS REGIONALES",$A$8:$A$50,0)),0))</f>
        <v>0</v>
      </c>
      <c r="F9" s="37">
        <f ca="1">SUM(F10:OFFSET(F8,(MATCH("GOBIERNOS LOCALES",$A$8:$A$50,0)-MATCH("GOBIERNOS REGIONALES",$A$8:$A$50,0)),0))</f>
        <v>0</v>
      </c>
      <c r="G9" s="38">
        <f ca="1">IFERROR(F9/E9,0)</f>
        <v>0</v>
      </c>
    </row>
    <row r="10" spans="1:7" x14ac:dyDescent="0.25">
      <c r="A10" t="s">
        <v>227</v>
      </c>
      <c r="D10" s="6"/>
      <c r="E10" s="6"/>
      <c r="F10" s="6"/>
      <c r="G10" s="5">
        <f>IFERROR(F10/E10,0)</f>
        <v>0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3"/>
  <dimension ref="A1:L29"/>
  <sheetViews>
    <sheetView topLeftCell="A18" workbookViewId="0">
      <selection activeCell="A21" sqref="A21:F2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79</v>
      </c>
      <c r="B1" s="40" t="s">
        <v>228</v>
      </c>
      <c r="C1" s="40" t="s">
        <v>42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1565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134.33611800000003</v>
      </c>
      <c r="G6" s="13">
        <v>186.10368200000005</v>
      </c>
      <c r="H6" s="13">
        <v>73.35647689131838</v>
      </c>
      <c r="I6" s="14">
        <v>0.39416993851480253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134.33611800000003</v>
      </c>
      <c r="G7" s="31">
        <f ca="1">SUM(G8:OFFSET(G6,MATCH("PROYECTOS",$A$8:$A$50,0),0))</f>
        <v>186.10368200000005</v>
      </c>
      <c r="H7" s="31">
        <f ca="1">SUM(H8:OFFSET(H6,MATCH("PROYECTOS",$A$8:$A$50,0),0))</f>
        <v>73.35647689131838</v>
      </c>
      <c r="I7" s="32">
        <f ca="1">IFERROR(H7/G7,0)</f>
        <v>0.39416993851480253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18.500000000000004</v>
      </c>
      <c r="G8" s="19">
        <v>24.820120000000006</v>
      </c>
      <c r="H8" s="19">
        <v>8.5899120044814481</v>
      </c>
      <c r="I8" s="20">
        <f t="shared" ref="I8:I17" si="0">IFERROR(H8/G8,0)</f>
        <v>0.346086642791471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3000216</v>
      </c>
      <c r="C9" s="17" t="s">
        <v>1566</v>
      </c>
      <c r="D9" s="53">
        <v>231</v>
      </c>
      <c r="E9" s="17" t="s">
        <v>1574</v>
      </c>
      <c r="F9" s="18">
        <v>20.225617</v>
      </c>
      <c r="G9" s="19">
        <v>18.016829999999999</v>
      </c>
      <c r="H9" s="19">
        <v>9.0871410569670843</v>
      </c>
      <c r="I9" s="20">
        <f t="shared" si="0"/>
        <v>0.50436958427021206</v>
      </c>
      <c r="J9" s="54"/>
      <c r="K9" s="19"/>
      <c r="L9" s="20" t="str">
        <f t="shared" ref="L9:L16" si="1">IFERROR(K9/J9,".")</f>
        <v>.</v>
      </c>
    </row>
    <row r="10" spans="1:12" ht="25.5" x14ac:dyDescent="0.25">
      <c r="A10" s="15"/>
      <c r="B10" s="17">
        <v>3000217</v>
      </c>
      <c r="C10" s="17" t="s">
        <v>1567</v>
      </c>
      <c r="D10" s="53">
        <v>232</v>
      </c>
      <c r="E10" s="17" t="s">
        <v>1575</v>
      </c>
      <c r="F10" s="18">
        <v>71.331021000000007</v>
      </c>
      <c r="G10" s="19">
        <v>94.187823000000009</v>
      </c>
      <c r="H10" s="19">
        <v>45.449600317562727</v>
      </c>
      <c r="I10" s="20">
        <f t="shared" si="0"/>
        <v>0.48254221055266056</v>
      </c>
      <c r="J10" s="54"/>
      <c r="K10" s="19"/>
      <c r="L10" s="20" t="str">
        <f t="shared" si="1"/>
        <v>.</v>
      </c>
    </row>
    <row r="11" spans="1:12" ht="25.5" x14ac:dyDescent="0.25">
      <c r="A11" s="15"/>
      <c r="B11" s="17">
        <v>3000221</v>
      </c>
      <c r="C11" s="17" t="s">
        <v>1568</v>
      </c>
      <c r="D11" s="53">
        <v>18</v>
      </c>
      <c r="E11" s="17" t="s">
        <v>830</v>
      </c>
      <c r="F11" s="18">
        <v>4.6409849999999997</v>
      </c>
      <c r="G11" s="19">
        <v>5.5256620000000005</v>
      </c>
      <c r="H11" s="19">
        <v>1.9982508683315245</v>
      </c>
      <c r="I11" s="20">
        <f t="shared" si="0"/>
        <v>0.36163103503824962</v>
      </c>
      <c r="J11" s="54"/>
      <c r="K11" s="19"/>
      <c r="L11" s="20" t="str">
        <f t="shared" si="1"/>
        <v>.</v>
      </c>
    </row>
    <row r="12" spans="1:12" ht="25.5" x14ac:dyDescent="0.25">
      <c r="A12" s="15"/>
      <c r="B12" s="17">
        <v>3000464</v>
      </c>
      <c r="C12" s="17" t="s">
        <v>1569</v>
      </c>
      <c r="D12" s="53">
        <v>229</v>
      </c>
      <c r="E12" s="17" t="s">
        <v>1576</v>
      </c>
      <c r="F12" s="18">
        <v>1.546996</v>
      </c>
      <c r="G12" s="19">
        <v>5.8002780000000005</v>
      </c>
      <c r="H12" s="19">
        <v>0.8427571896304471</v>
      </c>
      <c r="I12" s="20">
        <f t="shared" si="0"/>
        <v>0.14529599954182318</v>
      </c>
      <c r="J12" s="54"/>
      <c r="K12" s="19"/>
      <c r="L12" s="20" t="str">
        <f t="shared" si="1"/>
        <v>.</v>
      </c>
    </row>
    <row r="13" spans="1:12" ht="38.25" x14ac:dyDescent="0.25">
      <c r="A13" s="15"/>
      <c r="B13" s="17">
        <v>3000465</v>
      </c>
      <c r="C13" s="17" t="s">
        <v>1570</v>
      </c>
      <c r="D13" s="53">
        <v>232</v>
      </c>
      <c r="E13" s="17" t="s">
        <v>1575</v>
      </c>
      <c r="F13" s="18">
        <v>10.583334000000001</v>
      </c>
      <c r="G13" s="19">
        <v>23.120786000000003</v>
      </c>
      <c r="H13" s="19">
        <v>5.5458253429796969</v>
      </c>
      <c r="I13" s="20">
        <f t="shared" si="0"/>
        <v>0.23986318384589936</v>
      </c>
      <c r="J13" s="54"/>
      <c r="K13" s="19"/>
      <c r="L13" s="20" t="str">
        <f t="shared" si="1"/>
        <v>.</v>
      </c>
    </row>
    <row r="14" spans="1:12" ht="38.25" x14ac:dyDescent="0.25">
      <c r="A14" s="15"/>
      <c r="B14" s="17">
        <v>3000466</v>
      </c>
      <c r="C14" s="17" t="s">
        <v>1571</v>
      </c>
      <c r="D14" s="53">
        <v>232</v>
      </c>
      <c r="E14" s="17" t="s">
        <v>1575</v>
      </c>
      <c r="F14" s="18">
        <v>2.3951030000000002</v>
      </c>
      <c r="G14" s="19">
        <v>5.8637070000000007</v>
      </c>
      <c r="H14" s="19">
        <v>0.85097328713436582</v>
      </c>
      <c r="I14" s="20">
        <f t="shared" si="0"/>
        <v>0.14512547900745479</v>
      </c>
      <c r="J14" s="54"/>
      <c r="K14" s="19"/>
      <c r="L14" s="20" t="str">
        <f t="shared" si="1"/>
        <v>.</v>
      </c>
    </row>
    <row r="15" spans="1:12" ht="38.25" x14ac:dyDescent="0.25">
      <c r="A15" s="15"/>
      <c r="B15" s="17">
        <v>3000467</v>
      </c>
      <c r="C15" s="17" t="s">
        <v>1572</v>
      </c>
      <c r="D15" s="53">
        <v>232</v>
      </c>
      <c r="E15" s="17" t="s">
        <v>1575</v>
      </c>
      <c r="F15" s="18">
        <v>2.888347</v>
      </c>
      <c r="G15" s="19">
        <v>4.0850000000000009</v>
      </c>
      <c r="H15" s="19">
        <v>0.44778812047570682</v>
      </c>
      <c r="I15" s="20">
        <f t="shared" si="0"/>
        <v>0.10961765495121339</v>
      </c>
      <c r="J15" s="54"/>
      <c r="K15" s="19"/>
      <c r="L15" s="20" t="str">
        <f t="shared" si="1"/>
        <v>.</v>
      </c>
    </row>
    <row r="16" spans="1:12" ht="38.25" x14ac:dyDescent="0.25">
      <c r="A16" s="15"/>
      <c r="B16" s="17">
        <v>3000468</v>
      </c>
      <c r="C16" s="17" t="s">
        <v>1573</v>
      </c>
      <c r="D16" s="53">
        <v>232</v>
      </c>
      <c r="E16" s="17" t="s">
        <v>1575</v>
      </c>
      <c r="F16" s="18">
        <v>2.2247150000000002</v>
      </c>
      <c r="G16" s="19">
        <v>4.6834759999999998</v>
      </c>
      <c r="H16" s="19">
        <v>0.54422870375537968</v>
      </c>
      <c r="I16" s="20">
        <f t="shared" si="0"/>
        <v>0.11620187735677084</v>
      </c>
      <c r="J16" s="54"/>
      <c r="K16" s="19"/>
      <c r="L16" s="20" t="str">
        <f t="shared" si="1"/>
        <v>.</v>
      </c>
    </row>
    <row r="17" spans="1:12" ht="15.75" thickBot="1" x14ac:dyDescent="0.3">
      <c r="A17" s="33" t="s">
        <v>302</v>
      </c>
      <c r="B17" s="35"/>
      <c r="C17" s="35"/>
      <c r="D17" s="51"/>
      <c r="E17" s="35"/>
      <c r="F17" s="36">
        <f ca="1">OFFSET(F17,-MATCH("PROYECTOS",$A$8:$A$50,0)-1,0)-(OFFSET(F17,-MATCH("PROYECTOS",$A$8:$A$50,0),0))</f>
        <v>0</v>
      </c>
      <c r="G17" s="37">
        <f ca="1">OFFSET(G17,-MATCH("PROYECTOS",$A$8:$A$50,0)-1,0)-(OFFSET(G17,-MATCH("PROYECTOS",$A$8:$A$50,0),0))</f>
        <v>0</v>
      </c>
      <c r="H17" s="37">
        <f ca="1">OFFSET(H17,-MATCH("PROYECTOS",$A$8:$A$50,0)-1,0)-(OFFSET(H17,-MATCH("PROYECTOS",$A$8:$A$50,0),0))</f>
        <v>0</v>
      </c>
      <c r="I17" s="38">
        <f t="shared" ca="1" si="0"/>
        <v>0</v>
      </c>
      <c r="J17" s="52"/>
      <c r="K17" s="37"/>
      <c r="L17" s="38"/>
    </row>
    <row r="18" spans="1:12" ht="15.75" thickBot="1" x14ac:dyDescent="0.3"/>
    <row r="19" spans="1:12" ht="15.75" thickBot="1" x14ac:dyDescent="0.3">
      <c r="A19" s="108" t="s">
        <v>372</v>
      </c>
      <c r="B19" s="109"/>
      <c r="C19" s="109"/>
      <c r="D19" s="109"/>
      <c r="E19" s="109"/>
      <c r="F19" s="110"/>
    </row>
    <row r="20" spans="1:12" ht="15.75" thickBot="1" x14ac:dyDescent="0.3">
      <c r="A20" s="2" t="s">
        <v>1586</v>
      </c>
    </row>
    <row r="21" spans="1:12" ht="45" customHeight="1" x14ac:dyDescent="0.25">
      <c r="A21" s="100" t="s">
        <v>374</v>
      </c>
      <c r="B21" s="101"/>
      <c r="C21" s="101"/>
      <c r="D21" s="101"/>
      <c r="E21" s="101"/>
      <c r="F21" s="111" t="s">
        <v>375</v>
      </c>
    </row>
    <row r="22" spans="1:12" ht="15.75" thickBot="1" x14ac:dyDescent="0.3">
      <c r="A22" s="125"/>
      <c r="B22" s="126"/>
      <c r="C22" s="104"/>
      <c r="D22" s="104"/>
      <c r="E22" s="104"/>
      <c r="F22" s="112"/>
    </row>
    <row r="23" spans="1:12" ht="20.25" customHeight="1" x14ac:dyDescent="0.25">
      <c r="A23" s="15"/>
      <c r="B23" s="17">
        <v>3000001</v>
      </c>
      <c r="C23" s="148" t="s">
        <v>271</v>
      </c>
      <c r="D23" s="142"/>
      <c r="E23" s="149"/>
      <c r="F23" s="69">
        <v>0.346086642791471</v>
      </c>
    </row>
    <row r="24" spans="1:12" ht="19.5" customHeight="1" x14ac:dyDescent="0.25">
      <c r="A24" s="15"/>
      <c r="B24" s="17">
        <v>3000221</v>
      </c>
      <c r="C24" s="144" t="s">
        <v>1568</v>
      </c>
      <c r="D24" s="119">
        <v>18</v>
      </c>
      <c r="E24" s="145" t="s">
        <v>830</v>
      </c>
      <c r="F24" s="69">
        <v>0.36163103503824962</v>
      </c>
    </row>
    <row r="25" spans="1:12" ht="17.25" customHeight="1" x14ac:dyDescent="0.25">
      <c r="A25" s="15"/>
      <c r="B25" s="17">
        <v>3000464</v>
      </c>
      <c r="C25" s="144" t="s">
        <v>1569</v>
      </c>
      <c r="D25" s="119">
        <v>229</v>
      </c>
      <c r="E25" s="145" t="s">
        <v>1576</v>
      </c>
      <c r="F25" s="69">
        <v>0.14529599954182318</v>
      </c>
    </row>
    <row r="26" spans="1:12" ht="27.75" customHeight="1" x14ac:dyDescent="0.25">
      <c r="A26" s="15"/>
      <c r="B26" s="17">
        <v>3000465</v>
      </c>
      <c r="C26" s="144" t="s">
        <v>1570</v>
      </c>
      <c r="D26" s="119">
        <v>232</v>
      </c>
      <c r="E26" s="145" t="s">
        <v>1575</v>
      </c>
      <c r="F26" s="69">
        <v>0.23986318384589936</v>
      </c>
    </row>
    <row r="27" spans="1:12" ht="25.5" customHeight="1" x14ac:dyDescent="0.25">
      <c r="A27" s="15"/>
      <c r="B27" s="17">
        <v>3000466</v>
      </c>
      <c r="C27" s="144" t="s">
        <v>1571</v>
      </c>
      <c r="D27" s="119">
        <v>232</v>
      </c>
      <c r="E27" s="145" t="s">
        <v>1575</v>
      </c>
      <c r="F27" s="69">
        <v>0.14512547900745479</v>
      </c>
    </row>
    <row r="28" spans="1:12" ht="26.25" customHeight="1" x14ac:dyDescent="0.25">
      <c r="A28" s="15"/>
      <c r="B28" s="17">
        <v>3000467</v>
      </c>
      <c r="C28" s="144" t="s">
        <v>1572</v>
      </c>
      <c r="D28" s="119">
        <v>232</v>
      </c>
      <c r="E28" s="145" t="s">
        <v>1575</v>
      </c>
      <c r="F28" s="69">
        <v>0.10961765495121339</v>
      </c>
    </row>
    <row r="29" spans="1:12" ht="27" customHeight="1" thickBot="1" x14ac:dyDescent="0.3">
      <c r="A29" s="21"/>
      <c r="B29" s="23">
        <v>3000468</v>
      </c>
      <c r="C29" s="146" t="s">
        <v>1573</v>
      </c>
      <c r="D29" s="121">
        <v>232</v>
      </c>
      <c r="E29" s="147" t="s">
        <v>1575</v>
      </c>
      <c r="F29" s="70">
        <v>0.11620187735677084</v>
      </c>
    </row>
  </sheetData>
  <mergeCells count="22">
    <mergeCell ref="A21:E22"/>
    <mergeCell ref="F21:F22"/>
    <mergeCell ref="L4:L5"/>
    <mergeCell ref="H4:H5"/>
    <mergeCell ref="A4:C5"/>
    <mergeCell ref="J4:J5"/>
    <mergeCell ref="F4:F5"/>
    <mergeCell ref="K4:K5"/>
    <mergeCell ref="G4:G5"/>
    <mergeCell ref="D4:E5"/>
    <mergeCell ref="A3:E3"/>
    <mergeCell ref="F3:I3"/>
    <mergeCell ref="J3:L3"/>
    <mergeCell ref="I4:I5"/>
    <mergeCell ref="A19:F19"/>
    <mergeCell ref="C28:E28"/>
    <mergeCell ref="C29:E29"/>
    <mergeCell ref="C23:E23"/>
    <mergeCell ref="C24:E24"/>
    <mergeCell ref="C25:E25"/>
    <mergeCell ref="C26:E26"/>
    <mergeCell ref="C27:E27"/>
  </mergeCell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4"/>
  <dimension ref="A1:N17"/>
  <sheetViews>
    <sheetView workbookViewId="0">
      <selection activeCell="A2" sqref="A2:N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79</v>
      </c>
      <c r="B1" s="40" t="s">
        <v>228</v>
      </c>
      <c r="C1" s="40" t="s">
        <v>42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1577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134.33611800000003</v>
      </c>
      <c r="I6" s="13">
        <v>186.10368200000005</v>
      </c>
      <c r="J6" s="13">
        <v>73.35647689131838</v>
      </c>
      <c r="K6" s="14">
        <v>0.39416993851480253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SUM(H8:H16)</f>
        <v>134.336118</v>
      </c>
      <c r="I7" s="30">
        <f>SUM(I8:I16)</f>
        <v>186.10368200000008</v>
      </c>
      <c r="J7" s="30">
        <f>SUM(J8:J16)</f>
        <v>73.35647689131838</v>
      </c>
      <c r="K7" s="32">
        <f>IFERROR(J7/I7,0)</f>
        <v>0.39416993851480248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60</v>
      </c>
      <c r="G8" s="17" t="s">
        <v>318</v>
      </c>
      <c r="H8" s="18">
        <v>18.500000000000004</v>
      </c>
      <c r="I8" s="19">
        <v>24.820119999999999</v>
      </c>
      <c r="J8" s="19">
        <v>8.5899120044814481</v>
      </c>
      <c r="K8" s="20">
        <f t="shared" ref="K8:K17" si="0">IFERROR(J8/I8,0)</f>
        <v>0.34608664279147111</v>
      </c>
      <c r="L8" s="54">
        <v>16</v>
      </c>
      <c r="M8" s="19">
        <v>0</v>
      </c>
      <c r="N8" s="20">
        <f>IFERROR(M8/L8,".")</f>
        <v>0</v>
      </c>
    </row>
    <row r="9" spans="1:14" ht="25.5" x14ac:dyDescent="0.25">
      <c r="A9" s="15"/>
      <c r="B9" s="17">
        <v>5001693</v>
      </c>
      <c r="C9" s="79" t="s">
        <v>1578</v>
      </c>
      <c r="D9" s="17">
        <v>3000216</v>
      </c>
      <c r="E9" s="17" t="s">
        <v>1566</v>
      </c>
      <c r="F9" s="53">
        <v>231</v>
      </c>
      <c r="G9" s="17" t="s">
        <v>1574</v>
      </c>
      <c r="H9" s="18">
        <v>9.7050070000000002</v>
      </c>
      <c r="I9" s="19">
        <v>6.3740570000000005</v>
      </c>
      <c r="J9" s="19">
        <v>3.2156661451408581</v>
      </c>
      <c r="K9" s="20">
        <f t="shared" si="0"/>
        <v>0.50449284421850293</v>
      </c>
      <c r="L9" s="54">
        <v>1</v>
      </c>
      <c r="M9" s="19">
        <v>0</v>
      </c>
      <c r="N9" s="20">
        <f t="shared" ref="N9:N16" si="1">IFERROR(M9/L9,".")</f>
        <v>0</v>
      </c>
    </row>
    <row r="10" spans="1:14" ht="25.5" x14ac:dyDescent="0.25">
      <c r="A10" s="15"/>
      <c r="B10" s="17">
        <v>5001694</v>
      </c>
      <c r="C10" s="79" t="s">
        <v>1579</v>
      </c>
      <c r="D10" s="17">
        <v>3000216</v>
      </c>
      <c r="E10" s="17" t="s">
        <v>1566</v>
      </c>
      <c r="F10" s="53">
        <v>6</v>
      </c>
      <c r="G10" s="17" t="s">
        <v>399</v>
      </c>
      <c r="H10" s="18">
        <v>2.4666619999999999</v>
      </c>
      <c r="I10" s="19">
        <v>3.5513489999999992</v>
      </c>
      <c r="J10" s="19">
        <v>1.6794483185149147</v>
      </c>
      <c r="K10" s="20">
        <f t="shared" si="0"/>
        <v>0.47290432973918223</v>
      </c>
      <c r="L10" s="54">
        <v>6</v>
      </c>
      <c r="M10" s="19">
        <v>0</v>
      </c>
      <c r="N10" s="20">
        <f t="shared" si="1"/>
        <v>0</v>
      </c>
    </row>
    <row r="11" spans="1:14" ht="25.5" x14ac:dyDescent="0.25">
      <c r="A11" s="15"/>
      <c r="B11" s="17">
        <v>5003387</v>
      </c>
      <c r="C11" s="79" t="s">
        <v>1580</v>
      </c>
      <c r="D11" s="17">
        <v>3000216</v>
      </c>
      <c r="E11" s="17" t="s">
        <v>1566</v>
      </c>
      <c r="F11" s="53">
        <v>231</v>
      </c>
      <c r="G11" s="17" t="s">
        <v>1574</v>
      </c>
      <c r="H11" s="18">
        <v>8.0539480000000001</v>
      </c>
      <c r="I11" s="19">
        <v>8.0914239999999999</v>
      </c>
      <c r="J11" s="19">
        <v>4.1920265933113114</v>
      </c>
      <c r="K11" s="20">
        <f t="shared" si="0"/>
        <v>0.51808267535001395</v>
      </c>
      <c r="L11" s="54">
        <v>0</v>
      </c>
      <c r="M11" s="19">
        <v>0</v>
      </c>
      <c r="N11" s="20" t="str">
        <f t="shared" si="1"/>
        <v>.</v>
      </c>
    </row>
    <row r="12" spans="1:14" ht="25.5" x14ac:dyDescent="0.25">
      <c r="A12" s="15"/>
      <c r="B12" s="17">
        <v>5001695</v>
      </c>
      <c r="C12" s="79" t="s">
        <v>1581</v>
      </c>
      <c r="D12" s="17">
        <v>3000217</v>
      </c>
      <c r="E12" s="17" t="s">
        <v>1567</v>
      </c>
      <c r="F12" s="53">
        <v>232</v>
      </c>
      <c r="G12" s="17" t="s">
        <v>1575</v>
      </c>
      <c r="H12" s="18">
        <v>71.331021000000007</v>
      </c>
      <c r="I12" s="19">
        <v>94.187823000000037</v>
      </c>
      <c r="J12" s="19">
        <v>45.449600317562727</v>
      </c>
      <c r="K12" s="20">
        <f t="shared" si="0"/>
        <v>0.48254221055266039</v>
      </c>
      <c r="L12" s="54">
        <v>0</v>
      </c>
      <c r="M12" s="19">
        <v>0</v>
      </c>
      <c r="N12" s="20" t="str">
        <f t="shared" si="1"/>
        <v>.</v>
      </c>
    </row>
    <row r="13" spans="1:14" ht="25.5" x14ac:dyDescent="0.25">
      <c r="A13" s="15"/>
      <c r="B13" s="17">
        <v>5001699</v>
      </c>
      <c r="C13" s="79" t="s">
        <v>1582</v>
      </c>
      <c r="D13" s="17">
        <v>3000221</v>
      </c>
      <c r="E13" s="17" t="s">
        <v>1568</v>
      </c>
      <c r="F13" s="53">
        <v>18</v>
      </c>
      <c r="G13" s="17" t="s">
        <v>830</v>
      </c>
      <c r="H13" s="18">
        <v>4.6409850000000006</v>
      </c>
      <c r="I13" s="19">
        <v>5.5256620000000005</v>
      </c>
      <c r="J13" s="19">
        <v>1.9982508683315245</v>
      </c>
      <c r="K13" s="20">
        <f t="shared" si="0"/>
        <v>0.36163103503824962</v>
      </c>
      <c r="L13" s="54">
        <v>0</v>
      </c>
      <c r="M13" s="19">
        <v>0</v>
      </c>
      <c r="N13" s="20" t="str">
        <f t="shared" si="1"/>
        <v>.</v>
      </c>
    </row>
    <row r="14" spans="1:14" ht="38.25" x14ac:dyDescent="0.25">
      <c r="A14" s="15"/>
      <c r="B14" s="17">
        <v>5003312</v>
      </c>
      <c r="C14" s="79" t="s">
        <v>1583</v>
      </c>
      <c r="D14" s="17">
        <v>3000465</v>
      </c>
      <c r="E14" s="17" t="s">
        <v>1570</v>
      </c>
      <c r="F14" s="53">
        <v>232</v>
      </c>
      <c r="G14" s="17" t="s">
        <v>1575</v>
      </c>
      <c r="H14" s="18">
        <v>10.583333999999997</v>
      </c>
      <c r="I14" s="19">
        <v>23.12078600000001</v>
      </c>
      <c r="J14" s="19">
        <v>5.5458253429796969</v>
      </c>
      <c r="K14" s="20">
        <f t="shared" si="0"/>
        <v>0.2398631838458993</v>
      </c>
      <c r="L14" s="54">
        <v>18</v>
      </c>
      <c r="M14" s="19">
        <v>0</v>
      </c>
      <c r="N14" s="20">
        <f t="shared" si="1"/>
        <v>0</v>
      </c>
    </row>
    <row r="15" spans="1:14" ht="38.25" x14ac:dyDescent="0.25">
      <c r="A15" s="15"/>
      <c r="B15" s="17">
        <v>5003354</v>
      </c>
      <c r="C15" s="79" t="s">
        <v>1584</v>
      </c>
      <c r="D15" s="17">
        <v>3000467</v>
      </c>
      <c r="E15" s="17" t="s">
        <v>1572</v>
      </c>
      <c r="F15" s="53">
        <v>232</v>
      </c>
      <c r="G15" s="17" t="s">
        <v>1575</v>
      </c>
      <c r="H15" s="18">
        <v>2.888347</v>
      </c>
      <c r="I15" s="19">
        <v>4.0849999999999991</v>
      </c>
      <c r="J15" s="19">
        <v>0.44778812047570682</v>
      </c>
      <c r="K15" s="20">
        <f t="shared" si="0"/>
        <v>0.10961765495121345</v>
      </c>
      <c r="L15" s="54">
        <v>0</v>
      </c>
      <c r="M15" s="19">
        <v>0</v>
      </c>
      <c r="N15" s="20" t="str">
        <f t="shared" si="1"/>
        <v>.</v>
      </c>
    </row>
    <row r="16" spans="1:14" x14ac:dyDescent="0.25">
      <c r="A16" s="15"/>
      <c r="B16" s="17">
        <v>9000000</v>
      </c>
      <c r="C16" s="79" t="s">
        <v>317</v>
      </c>
      <c r="D16" s="17">
        <v>9000000</v>
      </c>
      <c r="E16" s="17" t="s">
        <v>308</v>
      </c>
      <c r="F16" s="53"/>
      <c r="G16" s="17" t="s">
        <v>289</v>
      </c>
      <c r="H16" s="18">
        <v>6.1668139999999996</v>
      </c>
      <c r="I16" s="19">
        <v>16.347460999999999</v>
      </c>
      <c r="J16" s="19">
        <v>2.2379591805201926</v>
      </c>
      <c r="K16" s="20">
        <f t="shared" si="0"/>
        <v>0.13689949653467243</v>
      </c>
      <c r="L16" s="54"/>
      <c r="M16" s="19"/>
      <c r="N16" s="20" t="str">
        <f t="shared" si="1"/>
        <v>.</v>
      </c>
    </row>
    <row r="17" spans="1:14" ht="15.75" thickBot="1" x14ac:dyDescent="0.3">
      <c r="A17" s="33" t="s">
        <v>302</v>
      </c>
      <c r="B17" s="35"/>
      <c r="C17" s="35"/>
      <c r="D17" s="57"/>
      <c r="E17" s="35"/>
      <c r="F17" s="51"/>
      <c r="G17" s="35"/>
      <c r="H17" s="36">
        <f>H6-H7</f>
        <v>0</v>
      </c>
      <c r="I17" s="36">
        <f>I6-I7</f>
        <v>0</v>
      </c>
      <c r="J17" s="36">
        <f>J6-J7</f>
        <v>0</v>
      </c>
      <c r="K17" s="38">
        <f t="shared" si="0"/>
        <v>0</v>
      </c>
      <c r="L17" s="52"/>
      <c r="M17" s="37"/>
      <c r="N17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5"/>
  <dimension ref="A1:K100"/>
  <sheetViews>
    <sheetView workbookViewId="0">
      <selection activeCell="A2" sqref="A2:K8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80</v>
      </c>
      <c r="B1" s="41" t="s">
        <v>228</v>
      </c>
      <c r="C1" s="40" t="s">
        <v>43</v>
      </c>
      <c r="D1" s="40"/>
      <c r="E1" s="40"/>
      <c r="F1" s="40"/>
      <c r="G1" s="40"/>
    </row>
    <row r="2" spans="1:11" ht="15.75" thickBot="1" x14ac:dyDescent="0.3">
      <c r="A2" s="2" t="s">
        <v>1587</v>
      </c>
      <c r="I2" s="1" t="s">
        <v>1606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81.32699199999999</v>
      </c>
      <c r="E6" s="13">
        <f ca="1">SUM(E7:OFFSET(E7,50,0))</f>
        <v>81.30831400000001</v>
      </c>
      <c r="F6" s="13">
        <f ca="1">SUM(F7:OFFSET(F7,50,0))</f>
        <v>32.686707180115263</v>
      </c>
      <c r="G6" s="14">
        <f ca="1">IFERROR(F6/E6,0)</f>
        <v>0.40200940804301094</v>
      </c>
      <c r="J6" s="6" t="s">
        <v>369</v>
      </c>
      <c r="K6" s="65" t="s">
        <v>370</v>
      </c>
    </row>
    <row r="7" spans="1:11" x14ac:dyDescent="0.25">
      <c r="A7" s="15"/>
      <c r="B7" s="44">
        <v>5</v>
      </c>
      <c r="C7" s="17" t="s">
        <v>244</v>
      </c>
      <c r="D7" s="18">
        <v>0.25</v>
      </c>
      <c r="E7" s="19">
        <v>0</v>
      </c>
      <c r="F7" s="19">
        <v>0</v>
      </c>
      <c r="G7" s="20">
        <f>IFERROR(F7/E7,0)</f>
        <v>0</v>
      </c>
      <c r="I7" t="s">
        <v>254</v>
      </c>
      <c r="J7" s="6">
        <v>32.686707180115263</v>
      </c>
      <c r="K7" s="65">
        <v>0.40200940804301094</v>
      </c>
    </row>
    <row r="8" spans="1:11" ht="15.75" thickBot="1" x14ac:dyDescent="0.3">
      <c r="A8" s="21"/>
      <c r="B8" s="45">
        <v>15</v>
      </c>
      <c r="C8" s="23" t="s">
        <v>254</v>
      </c>
      <c r="D8" s="24">
        <v>81.07699199999999</v>
      </c>
      <c r="E8" s="25">
        <v>81.30831400000001</v>
      </c>
      <c r="F8" s="25">
        <v>32.686707180115263</v>
      </c>
      <c r="G8" s="26">
        <f>IFERROR(F8/E8,0)</f>
        <v>0.40200940804301094</v>
      </c>
      <c r="I8" t="s">
        <v>244</v>
      </c>
      <c r="J8" s="6">
        <v>0</v>
      </c>
      <c r="K8" s="65">
        <v>0</v>
      </c>
    </row>
    <row r="9" spans="1:11" x14ac:dyDescent="0.25">
      <c r="J9" s="6"/>
      <c r="K9" s="65"/>
    </row>
    <row r="10" spans="1:11" x14ac:dyDescent="0.25">
      <c r="J10" s="6"/>
      <c r="K10" s="65"/>
    </row>
    <row r="11" spans="1:11" x14ac:dyDescent="0.25">
      <c r="J11" s="6"/>
      <c r="K11" s="65"/>
    </row>
    <row r="12" spans="1:11" x14ac:dyDescent="0.25">
      <c r="J12" s="6"/>
      <c r="K12" s="65"/>
    </row>
    <row r="13" spans="1:11" x14ac:dyDescent="0.25">
      <c r="J13" s="6"/>
      <c r="K13" s="65"/>
    </row>
    <row r="14" spans="1:11" x14ac:dyDescent="0.25">
      <c r="J14" s="6"/>
      <c r="K14" s="65"/>
    </row>
    <row r="15" spans="1:11" x14ac:dyDescent="0.25">
      <c r="J15" s="6"/>
      <c r="K15" s="65"/>
    </row>
    <row r="16" spans="1:11" x14ac:dyDescent="0.25">
      <c r="J16" s="6"/>
      <c r="K16" s="65"/>
    </row>
    <row r="17" spans="10:11" x14ac:dyDescent="0.25">
      <c r="J17" s="6"/>
      <c r="K17" s="65"/>
    </row>
    <row r="18" spans="10:11" x14ac:dyDescent="0.25">
      <c r="J18" s="6"/>
      <c r="K18" s="65"/>
    </row>
    <row r="19" spans="10:11" x14ac:dyDescent="0.25">
      <c r="J19" s="6"/>
      <c r="K19" s="65"/>
    </row>
    <row r="20" spans="10:11" x14ac:dyDescent="0.25">
      <c r="J20" s="6"/>
      <c r="K20" s="65"/>
    </row>
    <row r="21" spans="10:11" x14ac:dyDescent="0.25">
      <c r="J21" s="6"/>
      <c r="K21" s="65"/>
    </row>
    <row r="22" spans="10:11" x14ac:dyDescent="0.25">
      <c r="J22" s="6"/>
      <c r="K22" s="65"/>
    </row>
    <row r="23" spans="10:11" x14ac:dyDescent="0.25">
      <c r="J23" s="6"/>
      <c r="K23" s="65"/>
    </row>
    <row r="24" spans="10:11" x14ac:dyDescent="0.25">
      <c r="J24" s="6"/>
      <c r="K24" s="65"/>
    </row>
    <row r="25" spans="10:11" x14ac:dyDescent="0.25">
      <c r="J25" s="6"/>
      <c r="K25" s="65"/>
    </row>
    <row r="26" spans="10:11" x14ac:dyDescent="0.25">
      <c r="J26" s="6"/>
      <c r="K26" s="65"/>
    </row>
    <row r="27" spans="10:11" x14ac:dyDescent="0.25">
      <c r="J27" s="6"/>
      <c r="K27" s="65"/>
    </row>
    <row r="28" spans="10:11" x14ac:dyDescent="0.25">
      <c r="J28" s="6"/>
      <c r="K28" s="65"/>
    </row>
    <row r="29" spans="10:11" x14ac:dyDescent="0.25">
      <c r="J29" s="6"/>
      <c r="K29" s="65"/>
    </row>
    <row r="30" spans="10:11" x14ac:dyDescent="0.25">
      <c r="J30" s="6"/>
      <c r="K30" s="65"/>
    </row>
    <row r="31" spans="10:11" x14ac:dyDescent="0.25">
      <c r="J31" s="6"/>
      <c r="K31" s="65"/>
    </row>
    <row r="32" spans="10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6"/>
  <dimension ref="A1:G11"/>
  <sheetViews>
    <sheetView workbookViewId="0">
      <selection activeCell="A2" sqref="A2:G10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80</v>
      </c>
      <c r="B1" s="46" t="s">
        <v>228</v>
      </c>
      <c r="C1" s="40" t="s">
        <v>43</v>
      </c>
      <c r="D1" s="40"/>
      <c r="E1" s="40"/>
      <c r="F1" s="40"/>
      <c r="G1" s="40"/>
    </row>
    <row r="2" spans="1:7" ht="15.75" thickBot="1" x14ac:dyDescent="0.3">
      <c r="A2" s="2" t="s">
        <v>1588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81.32699199999999</v>
      </c>
      <c r="E6" s="13">
        <v>81.30831400000001</v>
      </c>
      <c r="F6" s="13">
        <v>32.686707180115263</v>
      </c>
      <c r="G6" s="14">
        <v>0.40200940804301094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81.07699199999999</v>
      </c>
      <c r="E7" s="31">
        <f ca="1">SUM(E8:OFFSET(E6,MATCH("GOBIERNOS REGIONALES",$A$8:$A$50,0),0))</f>
        <v>81.30831400000001</v>
      </c>
      <c r="F7" s="31">
        <f ca="1">SUM(F8:OFFSET(F6,MATCH("GOBIERNOS REGIONALES",$A$8:$A$50,0),0))</f>
        <v>32.686707180115263</v>
      </c>
      <c r="G7" s="32">
        <f ca="1">IFERROR(F7/E7,0)</f>
        <v>0.40200940804301094</v>
      </c>
    </row>
    <row r="8" spans="1:7" ht="25.5" x14ac:dyDescent="0.25">
      <c r="A8" s="15"/>
      <c r="B8" s="16">
        <v>39</v>
      </c>
      <c r="C8" s="17" t="s">
        <v>121</v>
      </c>
      <c r="D8" s="18">
        <v>81.07699199999999</v>
      </c>
      <c r="E8" s="19">
        <v>81.30831400000001</v>
      </c>
      <c r="F8" s="19">
        <v>32.686707180115263</v>
      </c>
      <c r="G8" s="20">
        <f>IFERROR(F8/E8,0)</f>
        <v>0.40200940804301094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0</v>
      </c>
      <c r="E9" s="31">
        <f ca="1">SUM(E10:OFFSET(E8,(MATCH("GOBIERNOS LOCALES",$A$8:$A$50,0)-MATCH("GOBIERNOS REGIONALES",$A$8:$A$50,0)),0))</f>
        <v>0</v>
      </c>
      <c r="F9" s="31">
        <f ca="1">SUM(F10:OFFSET(F8,(MATCH("GOBIERNOS LOCALES",$A$8:$A$50,0)-MATCH("GOBIERNOS REGIONALES",$A$8:$A$50,0)),0))</f>
        <v>0</v>
      </c>
      <c r="G9" s="32">
        <f ca="1">IFERROR(F9/E9,0)</f>
        <v>0</v>
      </c>
    </row>
    <row r="10" spans="1:7" ht="15.75" thickBot="1" x14ac:dyDescent="0.3">
      <c r="A10" s="33" t="s">
        <v>227</v>
      </c>
      <c r="B10" s="34"/>
      <c r="C10" s="35"/>
      <c r="D10" s="36">
        <v>0.25</v>
      </c>
      <c r="E10" s="37">
        <v>0</v>
      </c>
      <c r="F10" s="37">
        <v>0</v>
      </c>
      <c r="G10" s="38">
        <f>IFERROR(F10/E10,0)</f>
        <v>0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7"/>
  <dimension ref="A1:L17"/>
  <sheetViews>
    <sheetView workbookViewId="0">
      <selection activeCell="A13" sqref="A13:F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80</v>
      </c>
      <c r="B1" s="40" t="s">
        <v>228</v>
      </c>
      <c r="C1" s="40" t="s">
        <v>43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1589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81.32699199999999</v>
      </c>
      <c r="G6" s="13">
        <v>81.30831400000001</v>
      </c>
      <c r="H6" s="13">
        <v>32.686707180115263</v>
      </c>
      <c r="I6" s="14">
        <v>0.40200940804301094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81.07699199999999</v>
      </c>
      <c r="G7" s="31">
        <f ca="1">SUM(G8:OFFSET(G6,MATCH("PROYECTOS",$A$8:$A$50,0),0))</f>
        <v>81.308313999999996</v>
      </c>
      <c r="H7" s="31">
        <f ca="1">SUM(H8:OFFSET(H6,MATCH("PROYECTOS",$A$8:$A$50,0),0))</f>
        <v>32.686707180115263</v>
      </c>
      <c r="I7" s="32">
        <f ca="1">IFERROR(H7/G7,0)</f>
        <v>0.402009408043011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21.243768000000003</v>
      </c>
      <c r="G8" s="19">
        <v>18.512994000000003</v>
      </c>
      <c r="H8" s="19">
        <v>8.0696396932762582</v>
      </c>
      <c r="I8" s="20">
        <f>IFERROR(H8/G8,0)</f>
        <v>0.43589058005832321</v>
      </c>
      <c r="J8" s="54"/>
      <c r="K8" s="19"/>
      <c r="L8" s="20" t="str">
        <f>IFERROR(K8/J8,".")</f>
        <v>.</v>
      </c>
    </row>
    <row r="9" spans="1:12" ht="38.25" x14ac:dyDescent="0.25">
      <c r="A9" s="15"/>
      <c r="B9" s="17">
        <v>3000223</v>
      </c>
      <c r="C9" s="17" t="s">
        <v>1590</v>
      </c>
      <c r="D9" s="53">
        <v>87</v>
      </c>
      <c r="E9" s="17" t="s">
        <v>461</v>
      </c>
      <c r="F9" s="18">
        <v>58.580552999999981</v>
      </c>
      <c r="G9" s="19">
        <v>58.580552999999995</v>
      </c>
      <c r="H9" s="19">
        <v>23.300158424639449</v>
      </c>
      <c r="I9" s="20">
        <f>IFERROR(H9/G9,0)</f>
        <v>0.39774562088274329</v>
      </c>
      <c r="J9" s="54"/>
      <c r="K9" s="19"/>
      <c r="L9" s="20" t="str">
        <f>IFERROR(K9/J9,".")</f>
        <v>.</v>
      </c>
    </row>
    <row r="10" spans="1:12" ht="25.5" x14ac:dyDescent="0.25">
      <c r="A10" s="15"/>
      <c r="B10" s="17">
        <v>3000483</v>
      </c>
      <c r="C10" s="17" t="s">
        <v>1591</v>
      </c>
      <c r="D10" s="53">
        <v>86</v>
      </c>
      <c r="E10" s="17" t="s">
        <v>464</v>
      </c>
      <c r="F10" s="18">
        <v>1.2526709999999999</v>
      </c>
      <c r="G10" s="19">
        <v>4.2147670000000002</v>
      </c>
      <c r="H10" s="19">
        <v>1.3169090621995565</v>
      </c>
      <c r="I10" s="20">
        <f>IFERROR(H10/G10,0)</f>
        <v>0.31245121312745316</v>
      </c>
      <c r="J10" s="54"/>
      <c r="K10" s="19"/>
      <c r="L10" s="20" t="str">
        <f>IFERROR(K10/J10,".")</f>
        <v>.</v>
      </c>
    </row>
    <row r="11" spans="1:12" ht="15.75" thickBot="1" x14ac:dyDescent="0.3">
      <c r="A11" s="33" t="s">
        <v>302</v>
      </c>
      <c r="B11" s="35"/>
      <c r="C11" s="35"/>
      <c r="D11" s="51"/>
      <c r="E11" s="35"/>
      <c r="F11" s="36">
        <f ca="1">OFFSET(F11,-MATCH("PROYECTOS",$A$8:$A$50,0)-1,0)-(OFFSET(F11,-MATCH("PROYECTOS",$A$8:$A$50,0),0))</f>
        <v>0.25</v>
      </c>
      <c r="G11" s="37">
        <f ca="1">OFFSET(G11,-MATCH("PROYECTOS",$A$8:$A$50,0)-1,0)-(OFFSET(G11,-MATCH("PROYECTOS",$A$8:$A$50,0),0))</f>
        <v>0</v>
      </c>
      <c r="H11" s="37">
        <f ca="1">OFFSET(H11,-MATCH("PROYECTOS",$A$8:$A$50,0)-1,0)-(OFFSET(H11,-MATCH("PROYECTOS",$A$8:$A$50,0),0))</f>
        <v>0</v>
      </c>
      <c r="I11" s="38">
        <f ca="1">IFERROR(H11/G11,0)</f>
        <v>0</v>
      </c>
      <c r="J11" s="52"/>
      <c r="K11" s="37"/>
      <c r="L11" s="38"/>
    </row>
    <row r="12" spans="1:12" ht="15.75" thickBot="1" x14ac:dyDescent="0.3"/>
    <row r="13" spans="1:12" ht="15.75" thickBot="1" x14ac:dyDescent="0.3">
      <c r="A13" s="108" t="s">
        <v>372</v>
      </c>
      <c r="B13" s="109"/>
      <c r="C13" s="109"/>
      <c r="D13" s="109"/>
      <c r="E13" s="109"/>
      <c r="F13" s="110"/>
    </row>
    <row r="14" spans="1:12" ht="15.75" thickBot="1" x14ac:dyDescent="0.3">
      <c r="A14" s="2" t="s">
        <v>1607</v>
      </c>
    </row>
    <row r="15" spans="1:12" ht="45" customHeight="1" x14ac:dyDescent="0.25">
      <c r="A15" s="100" t="s">
        <v>374</v>
      </c>
      <c r="B15" s="101"/>
      <c r="C15" s="101"/>
      <c r="D15" s="101"/>
      <c r="E15" s="101"/>
      <c r="F15" s="111" t="s">
        <v>375</v>
      </c>
    </row>
    <row r="16" spans="1:12" ht="15.75" thickBot="1" x14ac:dyDescent="0.3">
      <c r="A16" s="103"/>
      <c r="B16" s="104"/>
      <c r="C16" s="104"/>
      <c r="D16" s="104"/>
      <c r="E16" s="104"/>
      <c r="F16" s="137"/>
    </row>
    <row r="17" spans="1:6" ht="26.25" customHeight="1" thickBot="1" x14ac:dyDescent="0.3">
      <c r="A17" s="66"/>
      <c r="B17" s="67">
        <v>3000483</v>
      </c>
      <c r="C17" s="150" t="s">
        <v>1591</v>
      </c>
      <c r="D17" s="150"/>
      <c r="E17" s="151"/>
      <c r="F17" s="68">
        <v>0.31245121312745316</v>
      </c>
    </row>
  </sheetData>
  <mergeCells count="16">
    <mergeCell ref="C17:E17"/>
    <mergeCell ref="A3:E3"/>
    <mergeCell ref="F3:I3"/>
    <mergeCell ref="J3:L3"/>
    <mergeCell ref="I4:I5"/>
    <mergeCell ref="A13:F13"/>
    <mergeCell ref="A15:E16"/>
    <mergeCell ref="F15:F16"/>
    <mergeCell ref="L4:L5"/>
    <mergeCell ref="H4:H5"/>
    <mergeCell ref="A4:C5"/>
    <mergeCell ref="J4:J5"/>
    <mergeCell ref="F4:F5"/>
    <mergeCell ref="K4:K5"/>
    <mergeCell ref="G4:G5"/>
    <mergeCell ref="D4:E5"/>
  </mergeCell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8"/>
  <dimension ref="A1:N23"/>
  <sheetViews>
    <sheetView workbookViewId="0">
      <selection activeCell="A2" sqref="A2:N23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80</v>
      </c>
      <c r="B1" s="40" t="s">
        <v>228</v>
      </c>
      <c r="C1" s="40" t="s">
        <v>43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1592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81.32699199999999</v>
      </c>
      <c r="I6" s="13">
        <v>81.30831400000001</v>
      </c>
      <c r="J6" s="13">
        <v>32.686707180115263</v>
      </c>
      <c r="K6" s="14">
        <v>0.40200940804301094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SUM(H8:H22)</f>
        <v>81.07699199999999</v>
      </c>
      <c r="I7" s="30">
        <f>SUM(I8:I22)</f>
        <v>81.30831400000001</v>
      </c>
      <c r="J7" s="30">
        <f>SUM(J8:J22)</f>
        <v>32.686707180115263</v>
      </c>
      <c r="K7" s="32">
        <f>IFERROR(J7/I7,0)</f>
        <v>0.40200940804301094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20.373906000000002</v>
      </c>
      <c r="I8" s="19">
        <v>17.008458000000001</v>
      </c>
      <c r="J8" s="19">
        <v>7.5479714745197271</v>
      </c>
      <c r="K8" s="20">
        <f t="shared" ref="K8:K23" si="0">IFERROR(J8/I8,0)</f>
        <v>0.4437775296572874</v>
      </c>
      <c r="L8" s="54">
        <v>2</v>
      </c>
      <c r="M8" s="19">
        <v>0</v>
      </c>
      <c r="N8" s="20">
        <f>IFERROR(M8/L8,".")</f>
        <v>0</v>
      </c>
    </row>
    <row r="9" spans="1:14" ht="25.5" x14ac:dyDescent="0.25">
      <c r="A9" s="15"/>
      <c r="B9" s="17">
        <v>5003032</v>
      </c>
      <c r="C9" s="79" t="s">
        <v>626</v>
      </c>
      <c r="D9" s="17">
        <v>3000001</v>
      </c>
      <c r="E9" s="17" t="s">
        <v>271</v>
      </c>
      <c r="F9" s="53">
        <v>60</v>
      </c>
      <c r="G9" s="17" t="s">
        <v>318</v>
      </c>
      <c r="H9" s="18">
        <v>0.73267900000000008</v>
      </c>
      <c r="I9" s="19">
        <v>0.62321399999999993</v>
      </c>
      <c r="J9" s="19">
        <v>0.16338422112676199</v>
      </c>
      <c r="K9" s="20">
        <f t="shared" si="0"/>
        <v>0.26216391340175604</v>
      </c>
      <c r="L9" s="54">
        <v>0</v>
      </c>
      <c r="M9" s="19">
        <v>0</v>
      </c>
      <c r="N9" s="20" t="str">
        <f t="shared" ref="N9:N22" si="1">IFERROR(M9/L9,".")</f>
        <v>.</v>
      </c>
    </row>
    <row r="10" spans="1:14" ht="25.5" x14ac:dyDescent="0.25">
      <c r="A10" s="15"/>
      <c r="B10" s="17">
        <v>5003461</v>
      </c>
      <c r="C10" s="79" t="s">
        <v>1593</v>
      </c>
      <c r="D10" s="17">
        <v>3000001</v>
      </c>
      <c r="E10" s="17" t="s">
        <v>271</v>
      </c>
      <c r="F10" s="53">
        <v>88</v>
      </c>
      <c r="G10" s="17" t="s">
        <v>466</v>
      </c>
      <c r="H10" s="18">
        <v>0.13718300000000003</v>
      </c>
      <c r="I10" s="19">
        <v>0.88132200000000016</v>
      </c>
      <c r="J10" s="19">
        <v>0.35828399762976915</v>
      </c>
      <c r="K10" s="20">
        <f t="shared" si="0"/>
        <v>0.40653018718444461</v>
      </c>
      <c r="L10" s="54">
        <v>1</v>
      </c>
      <c r="M10" s="19">
        <v>0</v>
      </c>
      <c r="N10" s="20">
        <f t="shared" si="1"/>
        <v>0</v>
      </c>
    </row>
    <row r="11" spans="1:14" ht="38.25" x14ac:dyDescent="0.25">
      <c r="A11" s="15"/>
      <c r="B11" s="17">
        <v>5001708</v>
      </c>
      <c r="C11" s="79" t="s">
        <v>1594</v>
      </c>
      <c r="D11" s="17">
        <v>3000223</v>
      </c>
      <c r="E11" s="17" t="s">
        <v>1590</v>
      </c>
      <c r="F11" s="53">
        <v>43</v>
      </c>
      <c r="G11" s="17" t="s">
        <v>833</v>
      </c>
      <c r="H11" s="18">
        <v>8.0670000000000006E-2</v>
      </c>
      <c r="I11" s="19">
        <v>0.13961600000000002</v>
      </c>
      <c r="J11" s="19">
        <v>5.6045500095933676E-3</v>
      </c>
      <c r="K11" s="20">
        <f t="shared" si="0"/>
        <v>4.0142605500754693E-2</v>
      </c>
      <c r="L11" s="54">
        <v>0</v>
      </c>
      <c r="M11" s="19">
        <v>0</v>
      </c>
      <c r="N11" s="20" t="str">
        <f t="shared" si="1"/>
        <v>.</v>
      </c>
    </row>
    <row r="12" spans="1:14" ht="38.25" x14ac:dyDescent="0.25">
      <c r="A12" s="15"/>
      <c r="B12" s="17">
        <v>5003448</v>
      </c>
      <c r="C12" s="79" t="s">
        <v>1595</v>
      </c>
      <c r="D12" s="17">
        <v>3000223</v>
      </c>
      <c r="E12" s="17" t="s">
        <v>1590</v>
      </c>
      <c r="F12" s="53">
        <v>86</v>
      </c>
      <c r="G12" s="17" t="s">
        <v>464</v>
      </c>
      <c r="H12" s="18">
        <v>0.24678</v>
      </c>
      <c r="I12" s="19">
        <v>0.16132400000000002</v>
      </c>
      <c r="J12" s="19">
        <v>2.6887961430475116E-2</v>
      </c>
      <c r="K12" s="20">
        <f t="shared" si="0"/>
        <v>0.166670560056006</v>
      </c>
      <c r="L12" s="54">
        <v>0</v>
      </c>
      <c r="M12" s="19">
        <v>0</v>
      </c>
      <c r="N12" s="20" t="str">
        <f t="shared" si="1"/>
        <v>.</v>
      </c>
    </row>
    <row r="13" spans="1:14" ht="38.25" x14ac:dyDescent="0.25">
      <c r="A13" s="15"/>
      <c r="B13" s="17">
        <v>5003451</v>
      </c>
      <c r="C13" s="79" t="s">
        <v>1596</v>
      </c>
      <c r="D13" s="17">
        <v>3000223</v>
      </c>
      <c r="E13" s="17" t="s">
        <v>1590</v>
      </c>
      <c r="F13" s="53">
        <v>86</v>
      </c>
      <c r="G13" s="17" t="s">
        <v>464</v>
      </c>
      <c r="H13" s="18">
        <v>54.931302999999986</v>
      </c>
      <c r="I13" s="19">
        <v>54.714562000000001</v>
      </c>
      <c r="J13" s="19">
        <v>21.868224038289554</v>
      </c>
      <c r="K13" s="20">
        <f t="shared" si="0"/>
        <v>0.39967831668449716</v>
      </c>
      <c r="L13" s="54">
        <v>2</v>
      </c>
      <c r="M13" s="19">
        <v>0</v>
      </c>
      <c r="N13" s="20">
        <f t="shared" si="1"/>
        <v>0</v>
      </c>
    </row>
    <row r="14" spans="1:14" ht="38.25" x14ac:dyDescent="0.25">
      <c r="A14" s="15"/>
      <c r="B14" s="17">
        <v>5003452</v>
      </c>
      <c r="C14" s="79" t="s">
        <v>1597</v>
      </c>
      <c r="D14" s="17">
        <v>3000223</v>
      </c>
      <c r="E14" s="17" t="s">
        <v>1590</v>
      </c>
      <c r="F14" s="53">
        <v>43</v>
      </c>
      <c r="G14" s="17" t="s">
        <v>833</v>
      </c>
      <c r="H14" s="18">
        <v>2.4</v>
      </c>
      <c r="I14" s="19">
        <v>2.8325089999999991</v>
      </c>
      <c r="J14" s="19">
        <v>1.0732899867580272</v>
      </c>
      <c r="K14" s="20">
        <f t="shared" si="0"/>
        <v>0.378918473606978</v>
      </c>
      <c r="L14" s="54">
        <v>0</v>
      </c>
      <c r="M14" s="19">
        <v>0</v>
      </c>
      <c r="N14" s="20" t="str">
        <f t="shared" si="1"/>
        <v>.</v>
      </c>
    </row>
    <row r="15" spans="1:14" ht="38.25" x14ac:dyDescent="0.25">
      <c r="A15" s="15"/>
      <c r="B15" s="17">
        <v>5004134</v>
      </c>
      <c r="C15" s="79" t="s">
        <v>1598</v>
      </c>
      <c r="D15" s="17">
        <v>3000223</v>
      </c>
      <c r="E15" s="17" t="s">
        <v>1590</v>
      </c>
      <c r="F15" s="53">
        <v>86</v>
      </c>
      <c r="G15" s="17" t="s">
        <v>464</v>
      </c>
      <c r="H15" s="18">
        <v>0.75382499999999997</v>
      </c>
      <c r="I15" s="19">
        <v>0.69018199999999985</v>
      </c>
      <c r="J15" s="19">
        <v>0.30728188835564652</v>
      </c>
      <c r="K15" s="20">
        <f t="shared" si="0"/>
        <v>0.44521863559995273</v>
      </c>
      <c r="L15" s="54">
        <v>0</v>
      </c>
      <c r="M15" s="19">
        <v>0</v>
      </c>
      <c r="N15" s="20" t="str">
        <f t="shared" si="1"/>
        <v>.</v>
      </c>
    </row>
    <row r="16" spans="1:14" ht="38.25" x14ac:dyDescent="0.25">
      <c r="A16" s="15"/>
      <c r="B16" s="17">
        <v>5004135</v>
      </c>
      <c r="C16" s="79" t="s">
        <v>1599</v>
      </c>
      <c r="D16" s="17">
        <v>3000223</v>
      </c>
      <c r="E16" s="17" t="s">
        <v>1590</v>
      </c>
      <c r="F16" s="53">
        <v>86</v>
      </c>
      <c r="G16" s="17" t="s">
        <v>464</v>
      </c>
      <c r="H16" s="18">
        <v>0.16797499999999999</v>
      </c>
      <c r="I16" s="19">
        <v>4.2360000000000002E-2</v>
      </c>
      <c r="J16" s="19">
        <v>1.8869999796152115E-2</v>
      </c>
      <c r="K16" s="20">
        <f t="shared" si="0"/>
        <v>0.44546741728404426</v>
      </c>
      <c r="L16" s="54">
        <v>0</v>
      </c>
      <c r="M16" s="19">
        <v>0</v>
      </c>
      <c r="N16" s="20" t="str">
        <f t="shared" si="1"/>
        <v>.</v>
      </c>
    </row>
    <row r="17" spans="1:14" ht="51" x14ac:dyDescent="0.25">
      <c r="A17" s="15"/>
      <c r="B17" s="17">
        <v>5003443</v>
      </c>
      <c r="C17" s="79" t="s">
        <v>1600</v>
      </c>
      <c r="D17" s="17">
        <v>3000483</v>
      </c>
      <c r="E17" s="17" t="s">
        <v>1591</v>
      </c>
      <c r="F17" s="53">
        <v>86</v>
      </c>
      <c r="G17" s="17" t="s">
        <v>464</v>
      </c>
      <c r="H17" s="18">
        <v>0.13464999999999999</v>
      </c>
      <c r="I17" s="19">
        <v>0.1242</v>
      </c>
      <c r="J17" s="19">
        <v>2.1223689767793985E-2</v>
      </c>
      <c r="K17" s="20">
        <f t="shared" si="0"/>
        <v>0.17088317043312387</v>
      </c>
      <c r="L17" s="54">
        <v>0</v>
      </c>
      <c r="M17" s="19">
        <v>0</v>
      </c>
      <c r="N17" s="20" t="str">
        <f t="shared" si="1"/>
        <v>.</v>
      </c>
    </row>
    <row r="18" spans="1:14" ht="38.25" x14ac:dyDescent="0.25">
      <c r="A18" s="15"/>
      <c r="B18" s="17">
        <v>5003446</v>
      </c>
      <c r="C18" s="79" t="s">
        <v>1601</v>
      </c>
      <c r="D18" s="17">
        <v>3000483</v>
      </c>
      <c r="E18" s="17" t="s">
        <v>1591</v>
      </c>
      <c r="F18" s="53">
        <v>86</v>
      </c>
      <c r="G18" s="17" t="s">
        <v>464</v>
      </c>
      <c r="H18" s="18">
        <v>0.11106000000000001</v>
      </c>
      <c r="I18" s="19">
        <v>0.1855</v>
      </c>
      <c r="J18" s="19">
        <v>3.9525279542431235E-2</v>
      </c>
      <c r="K18" s="20">
        <f t="shared" si="0"/>
        <v>0.21307428324760774</v>
      </c>
      <c r="L18" s="54">
        <v>0</v>
      </c>
      <c r="M18" s="19">
        <v>0</v>
      </c>
      <c r="N18" s="20" t="str">
        <f t="shared" si="1"/>
        <v>.</v>
      </c>
    </row>
    <row r="19" spans="1:14" ht="51" x14ac:dyDescent="0.25">
      <c r="A19" s="15"/>
      <c r="B19" s="17">
        <v>5003455</v>
      </c>
      <c r="C19" s="79" t="s">
        <v>1602</v>
      </c>
      <c r="D19" s="17">
        <v>3000483</v>
      </c>
      <c r="E19" s="17" t="s">
        <v>1591</v>
      </c>
      <c r="F19" s="53">
        <v>86</v>
      </c>
      <c r="G19" s="17" t="s">
        <v>464</v>
      </c>
      <c r="H19" s="18">
        <v>0.11014200000000002</v>
      </c>
      <c r="I19" s="19">
        <v>6.0000000000000005E-2</v>
      </c>
      <c r="J19" s="19">
        <v>4.421449830988422E-2</v>
      </c>
      <c r="K19" s="20">
        <f t="shared" si="0"/>
        <v>0.73690830516473693</v>
      </c>
      <c r="L19" s="54">
        <v>0</v>
      </c>
      <c r="M19" s="19">
        <v>0</v>
      </c>
      <c r="N19" s="20" t="str">
        <f t="shared" si="1"/>
        <v>.</v>
      </c>
    </row>
    <row r="20" spans="1:14" ht="38.25" x14ac:dyDescent="0.25">
      <c r="A20" s="15"/>
      <c r="B20" s="17">
        <v>5004136</v>
      </c>
      <c r="C20" s="79" t="s">
        <v>1603</v>
      </c>
      <c r="D20" s="17">
        <v>3000483</v>
      </c>
      <c r="E20" s="17" t="s">
        <v>1591</v>
      </c>
      <c r="F20" s="53">
        <v>36</v>
      </c>
      <c r="G20" s="17" t="s">
        <v>645</v>
      </c>
      <c r="H20" s="18">
        <v>0.50445099999999998</v>
      </c>
      <c r="I20" s="19">
        <v>2.545067</v>
      </c>
      <c r="J20" s="19">
        <v>0.7396866544149816</v>
      </c>
      <c r="K20" s="20">
        <f t="shared" si="0"/>
        <v>0.29063543490799321</v>
      </c>
      <c r="L20" s="54">
        <v>0</v>
      </c>
      <c r="M20" s="19">
        <v>0</v>
      </c>
      <c r="N20" s="20" t="str">
        <f t="shared" si="1"/>
        <v>.</v>
      </c>
    </row>
    <row r="21" spans="1:14" ht="25.5" x14ac:dyDescent="0.25">
      <c r="A21" s="15"/>
      <c r="B21" s="17">
        <v>5004137</v>
      </c>
      <c r="C21" s="79" t="s">
        <v>1604</v>
      </c>
      <c r="D21" s="17">
        <v>3000483</v>
      </c>
      <c r="E21" s="17" t="s">
        <v>1591</v>
      </c>
      <c r="F21" s="53">
        <v>86</v>
      </c>
      <c r="G21" s="17" t="s">
        <v>464</v>
      </c>
      <c r="H21" s="18">
        <v>0.20796000000000001</v>
      </c>
      <c r="I21" s="19">
        <v>0.5</v>
      </c>
      <c r="J21" s="19">
        <v>0.27828122809296474</v>
      </c>
      <c r="K21" s="20">
        <f t="shared" si="0"/>
        <v>0.55656245618592948</v>
      </c>
      <c r="L21" s="54">
        <v>0</v>
      </c>
      <c r="M21" s="19">
        <v>0</v>
      </c>
      <c r="N21" s="20" t="str">
        <f t="shared" si="1"/>
        <v>.</v>
      </c>
    </row>
    <row r="22" spans="1:14" ht="38.25" x14ac:dyDescent="0.25">
      <c r="A22" s="15"/>
      <c r="B22" s="17">
        <v>5004138</v>
      </c>
      <c r="C22" s="79" t="s">
        <v>1605</v>
      </c>
      <c r="D22" s="17">
        <v>3000483</v>
      </c>
      <c r="E22" s="17" t="s">
        <v>1591</v>
      </c>
      <c r="F22" s="53">
        <v>86</v>
      </c>
      <c r="G22" s="17" t="s">
        <v>464</v>
      </c>
      <c r="H22" s="18">
        <v>0.18440800000000002</v>
      </c>
      <c r="I22" s="19">
        <v>0.8</v>
      </c>
      <c r="J22" s="19">
        <v>0.19397771207150072</v>
      </c>
      <c r="K22" s="20">
        <f t="shared" si="0"/>
        <v>0.2424721400893759</v>
      </c>
      <c r="L22" s="54">
        <v>0</v>
      </c>
      <c r="M22" s="19">
        <v>0</v>
      </c>
      <c r="N22" s="20" t="str">
        <f t="shared" si="1"/>
        <v>.</v>
      </c>
    </row>
    <row r="23" spans="1:14" ht="15.75" thickBot="1" x14ac:dyDescent="0.3">
      <c r="A23" s="33" t="s">
        <v>302</v>
      </c>
      <c r="B23" s="35"/>
      <c r="C23" s="35"/>
      <c r="D23" s="57"/>
      <c r="E23" s="35"/>
      <c r="F23" s="51"/>
      <c r="G23" s="35"/>
      <c r="H23" s="36">
        <f>H6-H7</f>
        <v>0.25</v>
      </c>
      <c r="I23" s="36">
        <f>I6-I7</f>
        <v>0</v>
      </c>
      <c r="J23" s="36">
        <f>J6-J7</f>
        <v>0</v>
      </c>
      <c r="K23" s="38">
        <f t="shared" si="0"/>
        <v>0</v>
      </c>
      <c r="L23" s="52"/>
      <c r="M23" s="37"/>
      <c r="N23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9"/>
  <dimension ref="A1:K100"/>
  <sheetViews>
    <sheetView workbookViewId="0">
      <selection activeCell="A2" sqref="A2:K31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82</v>
      </c>
      <c r="B1" s="41" t="s">
        <v>228</v>
      </c>
      <c r="C1" s="40" t="s">
        <v>44</v>
      </c>
      <c r="D1" s="40"/>
      <c r="E1" s="40"/>
      <c r="F1" s="40"/>
      <c r="G1" s="40"/>
    </row>
    <row r="2" spans="1:11" ht="15.75" thickBot="1" x14ac:dyDescent="0.3">
      <c r="A2" s="2" t="s">
        <v>1608</v>
      </c>
      <c r="I2" s="1" t="s">
        <v>1627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1755.3916850000001</v>
      </c>
      <c r="E6" s="13">
        <f ca="1">SUM(E7:OFFSET(E7,50,0))</f>
        <v>1915.844384</v>
      </c>
      <c r="F6" s="13">
        <f ca="1">SUM(F7:OFFSET(F7,50,0))</f>
        <v>424.79779897567005</v>
      </c>
      <c r="G6" s="14">
        <f ca="1">IFERROR(F6/E6,0)</f>
        <v>0.2217287596651013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34.178559999999997</v>
      </c>
      <c r="E7" s="19">
        <v>61.721138999999994</v>
      </c>
      <c r="F7" s="19">
        <v>5.3240456143685151</v>
      </c>
      <c r="G7" s="20">
        <f t="shared" ref="G7:G31" si="0">IFERROR(F7/E7,0)</f>
        <v>8.6259678622724628E-2</v>
      </c>
      <c r="I7" t="s">
        <v>258</v>
      </c>
      <c r="J7" s="6">
        <v>31.439711699262261</v>
      </c>
      <c r="K7" s="65">
        <v>0.54378793382424595</v>
      </c>
    </row>
    <row r="8" spans="1:11" x14ac:dyDescent="0.25">
      <c r="A8" s="15"/>
      <c r="B8" s="44">
        <v>2</v>
      </c>
      <c r="C8" s="17" t="s">
        <v>241</v>
      </c>
      <c r="D8" s="18">
        <v>104.37139499999998</v>
      </c>
      <c r="E8" s="19">
        <v>79.089777999999981</v>
      </c>
      <c r="F8" s="19">
        <v>13.58753104362404</v>
      </c>
      <c r="G8" s="20">
        <f t="shared" si="0"/>
        <v>0.17179882643777358</v>
      </c>
      <c r="I8" t="s">
        <v>242</v>
      </c>
      <c r="J8" s="6">
        <v>7.8265805377159268</v>
      </c>
      <c r="K8" s="65">
        <v>0.41562593730429315</v>
      </c>
    </row>
    <row r="9" spans="1:11" x14ac:dyDescent="0.25">
      <c r="A9" s="15"/>
      <c r="B9" s="44">
        <v>3</v>
      </c>
      <c r="C9" s="17" t="s">
        <v>242</v>
      </c>
      <c r="D9" s="18">
        <v>14.021049999999999</v>
      </c>
      <c r="E9" s="19">
        <v>18.830827999999997</v>
      </c>
      <c r="F9" s="19">
        <v>7.8265805377159268</v>
      </c>
      <c r="G9" s="20">
        <f t="shared" si="0"/>
        <v>0.41562593730429315</v>
      </c>
      <c r="I9" t="s">
        <v>261</v>
      </c>
      <c r="J9" s="6">
        <v>16.373140930081718</v>
      </c>
      <c r="K9" s="65">
        <v>0.40642233935116179</v>
      </c>
    </row>
    <row r="10" spans="1:11" x14ac:dyDescent="0.25">
      <c r="A10" s="15"/>
      <c r="B10" s="44">
        <v>4</v>
      </c>
      <c r="C10" s="17" t="s">
        <v>243</v>
      </c>
      <c r="D10" s="18">
        <v>151.84120799999997</v>
      </c>
      <c r="E10" s="19">
        <v>146.71987399999992</v>
      </c>
      <c r="F10" s="19">
        <v>35.740082309639547</v>
      </c>
      <c r="G10" s="20">
        <f t="shared" si="0"/>
        <v>0.24359400901366346</v>
      </c>
      <c r="I10" t="s">
        <v>259</v>
      </c>
      <c r="J10" s="6">
        <v>59.47575652343221</v>
      </c>
      <c r="K10" s="65">
        <v>0.40328615773746096</v>
      </c>
    </row>
    <row r="11" spans="1:11" x14ac:dyDescent="0.25">
      <c r="A11" s="15"/>
      <c r="B11" s="44">
        <v>5</v>
      </c>
      <c r="C11" s="17" t="s">
        <v>244</v>
      </c>
      <c r="D11" s="18">
        <v>7.4103289999999999</v>
      </c>
      <c r="E11" s="19">
        <v>60.267046000000001</v>
      </c>
      <c r="F11" s="19">
        <v>22.195665362261934</v>
      </c>
      <c r="G11" s="20">
        <f t="shared" si="0"/>
        <v>0.36828858946001658</v>
      </c>
      <c r="I11" t="s">
        <v>262</v>
      </c>
      <c r="J11" s="6">
        <v>7.2409382027644824</v>
      </c>
      <c r="K11" s="65">
        <v>0.40028986312493348</v>
      </c>
    </row>
    <row r="12" spans="1:11" x14ac:dyDescent="0.25">
      <c r="A12" s="15"/>
      <c r="B12" s="44">
        <v>6</v>
      </c>
      <c r="C12" s="17" t="s">
        <v>245</v>
      </c>
      <c r="D12" s="18">
        <v>20.724699999999999</v>
      </c>
      <c r="E12" s="19">
        <v>37.436807999999999</v>
      </c>
      <c r="F12" s="19">
        <v>12.550999335649067</v>
      </c>
      <c r="G12" s="20">
        <f t="shared" si="0"/>
        <v>0.33525826602655512</v>
      </c>
      <c r="I12" t="s">
        <v>263</v>
      </c>
      <c r="J12" s="6">
        <v>15.34603097953368</v>
      </c>
      <c r="K12" s="65">
        <v>0.37032892288710123</v>
      </c>
    </row>
    <row r="13" spans="1:11" x14ac:dyDescent="0.25">
      <c r="A13" s="15"/>
      <c r="B13" s="44">
        <v>7</v>
      </c>
      <c r="C13" s="17" t="s">
        <v>246</v>
      </c>
      <c r="D13" s="18">
        <v>216.431726</v>
      </c>
      <c r="E13" s="19">
        <v>63.993955</v>
      </c>
      <c r="F13" s="19">
        <v>2.6433379650115967</v>
      </c>
      <c r="G13" s="20">
        <f t="shared" si="0"/>
        <v>4.1306057189489175E-2</v>
      </c>
      <c r="I13" t="s">
        <v>244</v>
      </c>
      <c r="J13" s="6">
        <v>22.195665362261934</v>
      </c>
      <c r="K13" s="65">
        <v>0.36828858946001658</v>
      </c>
    </row>
    <row r="14" spans="1:11" x14ac:dyDescent="0.25">
      <c r="A14" s="15"/>
      <c r="B14" s="44">
        <v>8</v>
      </c>
      <c r="C14" s="17" t="s">
        <v>247</v>
      </c>
      <c r="D14" s="18">
        <v>107.37993799999998</v>
      </c>
      <c r="E14" s="19">
        <v>69.614383000000032</v>
      </c>
      <c r="F14" s="19">
        <v>11.141361739734748</v>
      </c>
      <c r="G14" s="20">
        <f t="shared" si="0"/>
        <v>0.16004396303756283</v>
      </c>
      <c r="I14" t="s">
        <v>245</v>
      </c>
      <c r="J14" s="6">
        <v>12.550999335649067</v>
      </c>
      <c r="K14" s="65">
        <v>0.33525826602655512</v>
      </c>
    </row>
    <row r="15" spans="1:11" x14ac:dyDescent="0.25">
      <c r="A15" s="15"/>
      <c r="B15" s="44">
        <v>9</v>
      </c>
      <c r="C15" s="17" t="s">
        <v>248</v>
      </c>
      <c r="D15" s="18">
        <v>3.7411340000000002</v>
      </c>
      <c r="E15" s="19">
        <v>9.047488999999997</v>
      </c>
      <c r="F15" s="19">
        <v>2.3724556582747027</v>
      </c>
      <c r="G15" s="20">
        <f t="shared" si="0"/>
        <v>0.26222255238715442</v>
      </c>
      <c r="I15" t="s">
        <v>250</v>
      </c>
      <c r="J15" s="6">
        <v>40.35443500848487</v>
      </c>
      <c r="K15" s="65">
        <v>0.29384565934030993</v>
      </c>
    </row>
    <row r="16" spans="1:11" x14ac:dyDescent="0.25">
      <c r="A16" s="15"/>
      <c r="B16" s="44">
        <v>10</v>
      </c>
      <c r="C16" s="17" t="s">
        <v>249</v>
      </c>
      <c r="D16" s="18">
        <v>56.136824000000004</v>
      </c>
      <c r="E16" s="19">
        <v>51.731320000000004</v>
      </c>
      <c r="F16" s="19">
        <v>0.72336032893508673</v>
      </c>
      <c r="G16" s="20">
        <f t="shared" si="0"/>
        <v>1.3983024769812304E-2</v>
      </c>
      <c r="I16" t="s">
        <v>248</v>
      </c>
      <c r="J16" s="6">
        <v>2.3724556582747027</v>
      </c>
      <c r="K16" s="65">
        <v>0.26222255238715442</v>
      </c>
    </row>
    <row r="17" spans="1:11" x14ac:dyDescent="0.25">
      <c r="A17" s="15"/>
      <c r="B17" s="44">
        <v>11</v>
      </c>
      <c r="C17" s="17" t="s">
        <v>250</v>
      </c>
      <c r="D17" s="18">
        <v>93.106074000000007</v>
      </c>
      <c r="E17" s="19">
        <v>137.332078</v>
      </c>
      <c r="F17" s="19">
        <v>40.35443500848487</v>
      </c>
      <c r="G17" s="20">
        <f t="shared" si="0"/>
        <v>0.29384565934030993</v>
      </c>
      <c r="I17" t="s">
        <v>243</v>
      </c>
      <c r="J17" s="6">
        <v>35.740082309639547</v>
      </c>
      <c r="K17" s="65">
        <v>0.24359400901366346</v>
      </c>
    </row>
    <row r="18" spans="1:11" x14ac:dyDescent="0.25">
      <c r="A18" s="15"/>
      <c r="B18" s="44">
        <v>12</v>
      </c>
      <c r="C18" s="17" t="s">
        <v>251</v>
      </c>
      <c r="D18" s="18">
        <v>8.7207679999999996</v>
      </c>
      <c r="E18" s="19">
        <v>47.067145000000032</v>
      </c>
      <c r="F18" s="19">
        <v>3.1057067866786383</v>
      </c>
      <c r="G18" s="20">
        <f t="shared" si="0"/>
        <v>6.5984601077431745E-2</v>
      </c>
      <c r="I18" t="s">
        <v>253</v>
      </c>
      <c r="J18" s="6">
        <v>34.480213888571598</v>
      </c>
      <c r="K18" s="65">
        <v>0.2233746814400521</v>
      </c>
    </row>
    <row r="19" spans="1:11" x14ac:dyDescent="0.25">
      <c r="A19" s="15"/>
      <c r="B19" s="44">
        <v>13</v>
      </c>
      <c r="C19" s="17" t="s">
        <v>252</v>
      </c>
      <c r="D19" s="18">
        <v>58.037916999999986</v>
      </c>
      <c r="E19" s="19">
        <v>110.16922800000002</v>
      </c>
      <c r="F19" s="19">
        <v>17.401601136269164</v>
      </c>
      <c r="G19" s="20">
        <f t="shared" si="0"/>
        <v>0.15795337275368002</v>
      </c>
      <c r="I19" t="s">
        <v>264</v>
      </c>
      <c r="J19" s="6">
        <v>1.5253696076251799</v>
      </c>
      <c r="K19" s="65">
        <v>0.18779914172890202</v>
      </c>
    </row>
    <row r="20" spans="1:11" x14ac:dyDescent="0.25">
      <c r="A20" s="15"/>
      <c r="B20" s="44">
        <v>14</v>
      </c>
      <c r="C20" s="17" t="s">
        <v>253</v>
      </c>
      <c r="D20" s="18">
        <v>44.583315999999996</v>
      </c>
      <c r="E20" s="19">
        <v>154.36043900000001</v>
      </c>
      <c r="F20" s="19">
        <v>34.480213888571598</v>
      </c>
      <c r="G20" s="20">
        <f t="shared" si="0"/>
        <v>0.2233746814400521</v>
      </c>
      <c r="I20" t="s">
        <v>260</v>
      </c>
      <c r="J20" s="6">
        <v>34.165747271443252</v>
      </c>
      <c r="K20" s="65">
        <v>0.18445986773376633</v>
      </c>
    </row>
    <row r="21" spans="1:11" x14ac:dyDescent="0.25">
      <c r="A21" s="15"/>
      <c r="B21" s="44">
        <v>15</v>
      </c>
      <c r="C21" s="17" t="s">
        <v>254</v>
      </c>
      <c r="D21" s="18">
        <v>73.871443999999983</v>
      </c>
      <c r="E21" s="19">
        <v>254.308559</v>
      </c>
      <c r="F21" s="19">
        <v>36.100696291630811</v>
      </c>
      <c r="G21" s="20">
        <f t="shared" si="0"/>
        <v>0.14195627718385526</v>
      </c>
      <c r="I21" t="s">
        <v>255</v>
      </c>
      <c r="J21" s="6">
        <v>7.481079455697909</v>
      </c>
      <c r="K21" s="65">
        <v>0.18277443752559289</v>
      </c>
    </row>
    <row r="22" spans="1:11" x14ac:dyDescent="0.25">
      <c r="A22" s="15"/>
      <c r="B22" s="44">
        <v>16</v>
      </c>
      <c r="C22" s="17" t="s">
        <v>255</v>
      </c>
      <c r="D22" s="18">
        <v>32.023078999999996</v>
      </c>
      <c r="E22" s="19">
        <v>40.930666000000002</v>
      </c>
      <c r="F22" s="19">
        <v>7.481079455697909</v>
      </c>
      <c r="G22" s="20">
        <f t="shared" si="0"/>
        <v>0.18277443752559289</v>
      </c>
      <c r="I22" t="s">
        <v>241</v>
      </c>
      <c r="J22" s="6">
        <v>13.58753104362404</v>
      </c>
      <c r="K22" s="65">
        <v>0.17179882643777358</v>
      </c>
    </row>
    <row r="23" spans="1:11" x14ac:dyDescent="0.25">
      <c r="A23" s="15"/>
      <c r="B23" s="44">
        <v>17</v>
      </c>
      <c r="C23" s="17" t="s">
        <v>256</v>
      </c>
      <c r="D23" s="18">
        <v>8.0621569999999991</v>
      </c>
      <c r="E23" s="19">
        <v>23.257568000000003</v>
      </c>
      <c r="F23" s="19">
        <v>0.30406441341619939</v>
      </c>
      <c r="G23" s="20">
        <f t="shared" si="0"/>
        <v>1.3073783699834796E-2</v>
      </c>
      <c r="I23" t="s">
        <v>247</v>
      </c>
      <c r="J23" s="6">
        <v>11.141361739734748</v>
      </c>
      <c r="K23" s="65">
        <v>0.16004396303756283</v>
      </c>
    </row>
    <row r="24" spans="1:11" x14ac:dyDescent="0.25">
      <c r="A24" s="15"/>
      <c r="B24" s="44">
        <v>18</v>
      </c>
      <c r="C24" s="17" t="s">
        <v>257</v>
      </c>
      <c r="D24" s="18">
        <v>55.917309000000003</v>
      </c>
      <c r="E24" s="19">
        <v>51.515130999999997</v>
      </c>
      <c r="F24" s="19">
        <v>5.8978868855629116</v>
      </c>
      <c r="G24" s="20">
        <f t="shared" si="0"/>
        <v>0.11448843807779334</v>
      </c>
      <c r="I24" t="s">
        <v>252</v>
      </c>
      <c r="J24" s="6">
        <v>17.401601136269164</v>
      </c>
      <c r="K24" s="65">
        <v>0.15795337275368002</v>
      </c>
    </row>
    <row r="25" spans="1:11" x14ac:dyDescent="0.25">
      <c r="A25" s="15"/>
      <c r="B25" s="44">
        <v>19</v>
      </c>
      <c r="C25" s="17" t="s">
        <v>258</v>
      </c>
      <c r="D25" s="18">
        <v>100.266555</v>
      </c>
      <c r="E25" s="19">
        <v>57.816125999999997</v>
      </c>
      <c r="F25" s="19">
        <v>31.439711699262261</v>
      </c>
      <c r="G25" s="20">
        <f t="shared" si="0"/>
        <v>0.54378793382424595</v>
      </c>
      <c r="I25" t="s">
        <v>254</v>
      </c>
      <c r="J25" s="6">
        <v>36.100696291630811</v>
      </c>
      <c r="K25" s="65">
        <v>0.14195627718385526</v>
      </c>
    </row>
    <row r="26" spans="1:11" x14ac:dyDescent="0.25">
      <c r="A26" s="15"/>
      <c r="B26" s="44">
        <v>20</v>
      </c>
      <c r="C26" s="17" t="s">
        <v>259</v>
      </c>
      <c r="D26" s="18">
        <v>248.68983300000005</v>
      </c>
      <c r="E26" s="19">
        <v>147.47780300000005</v>
      </c>
      <c r="F26" s="19">
        <v>59.47575652343221</v>
      </c>
      <c r="G26" s="20">
        <f t="shared" si="0"/>
        <v>0.40328615773746096</v>
      </c>
      <c r="I26" t="s">
        <v>257</v>
      </c>
      <c r="J26" s="6">
        <v>5.8978868855629116</v>
      </c>
      <c r="K26" s="65">
        <v>0.11448843807779334</v>
      </c>
    </row>
    <row r="27" spans="1:11" x14ac:dyDescent="0.25">
      <c r="A27" s="15"/>
      <c r="B27" s="44">
        <v>21</v>
      </c>
      <c r="C27" s="17" t="s">
        <v>260</v>
      </c>
      <c r="D27" s="18">
        <v>136.48312800000002</v>
      </c>
      <c r="E27" s="19">
        <v>185.22049099999998</v>
      </c>
      <c r="F27" s="19">
        <v>34.165747271443252</v>
      </c>
      <c r="G27" s="20">
        <f t="shared" si="0"/>
        <v>0.18445986773376633</v>
      </c>
      <c r="I27" t="s">
        <v>240</v>
      </c>
      <c r="J27" s="6">
        <v>5.3240456143685151</v>
      </c>
      <c r="K27" s="65">
        <v>8.6259678622724628E-2</v>
      </c>
    </row>
    <row r="28" spans="1:11" x14ac:dyDescent="0.25">
      <c r="A28" s="15"/>
      <c r="B28" s="44">
        <v>22</v>
      </c>
      <c r="C28" s="17" t="s">
        <v>261</v>
      </c>
      <c r="D28" s="18">
        <v>28.544972000000008</v>
      </c>
      <c r="E28" s="19">
        <v>40.286025999999978</v>
      </c>
      <c r="F28" s="19">
        <v>16.373140930081718</v>
      </c>
      <c r="G28" s="20">
        <f t="shared" si="0"/>
        <v>0.40642233935116179</v>
      </c>
      <c r="I28" t="s">
        <v>251</v>
      </c>
      <c r="J28" s="6">
        <v>3.1057067866786383</v>
      </c>
      <c r="K28" s="65">
        <v>6.5984601077431745E-2</v>
      </c>
    </row>
    <row r="29" spans="1:11" x14ac:dyDescent="0.25">
      <c r="A29" s="15"/>
      <c r="B29" s="44">
        <v>23</v>
      </c>
      <c r="C29" s="17" t="s">
        <v>262</v>
      </c>
      <c r="D29" s="18">
        <v>55.043756000000002</v>
      </c>
      <c r="E29" s="19">
        <v>18.089237000000001</v>
      </c>
      <c r="F29" s="19">
        <v>7.2409382027644824</v>
      </c>
      <c r="G29" s="20">
        <f t="shared" si="0"/>
        <v>0.40028986312493348</v>
      </c>
      <c r="I29" t="s">
        <v>246</v>
      </c>
      <c r="J29" s="6">
        <v>2.6433379650115967</v>
      </c>
      <c r="K29" s="65">
        <v>4.1306057189489175E-2</v>
      </c>
    </row>
    <row r="30" spans="1:11" x14ac:dyDescent="0.25">
      <c r="A30" s="15"/>
      <c r="B30" s="44">
        <v>24</v>
      </c>
      <c r="C30" s="17" t="s">
        <v>263</v>
      </c>
      <c r="D30" s="18">
        <v>88.365007000000006</v>
      </c>
      <c r="E30" s="19">
        <v>41.438921000000001</v>
      </c>
      <c r="F30" s="19">
        <v>15.34603097953368</v>
      </c>
      <c r="G30" s="20">
        <f t="shared" si="0"/>
        <v>0.37032892288710123</v>
      </c>
      <c r="I30" t="s">
        <v>249</v>
      </c>
      <c r="J30" s="6">
        <v>0.72336032893508673</v>
      </c>
      <c r="K30" s="65">
        <v>1.3983024769812304E-2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7.4395060000000015</v>
      </c>
      <c r="E31" s="25">
        <v>8.1223459999999967</v>
      </c>
      <c r="F31" s="25">
        <v>1.5253696076251799</v>
      </c>
      <c r="G31" s="26">
        <f t="shared" si="0"/>
        <v>0.18779914172890202</v>
      </c>
      <c r="I31" t="s">
        <v>256</v>
      </c>
      <c r="J31" s="6">
        <v>0.30406441341619939</v>
      </c>
      <c r="K31" s="65">
        <v>1.3073783699834796E-2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K100"/>
  <sheetViews>
    <sheetView workbookViewId="0">
      <selection activeCell="A2" sqref="A2:K31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16</v>
      </c>
      <c r="B1" s="41" t="s">
        <v>228</v>
      </c>
      <c r="C1" s="40" t="s">
        <v>433</v>
      </c>
      <c r="D1" s="40"/>
      <c r="E1" s="40"/>
      <c r="F1" s="40"/>
      <c r="G1" s="40"/>
    </row>
    <row r="2" spans="1:11" ht="15.75" thickBot="1" x14ac:dyDescent="0.3">
      <c r="A2" s="2" t="s">
        <v>434</v>
      </c>
      <c r="I2" s="1" t="s">
        <v>488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508.64130799999992</v>
      </c>
      <c r="E6" s="13">
        <f ca="1">SUM(E7:OFFSET(E7,50,0))</f>
        <v>576.75246799999991</v>
      </c>
      <c r="F6" s="13">
        <f ca="1">SUM(F7:OFFSET(F7,50,0))</f>
        <v>265.84260213984464</v>
      </c>
      <c r="G6" s="14">
        <f ca="1">IFERROR(F6/E6,0)</f>
        <v>0.46093015095662265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3.8778999999999963</v>
      </c>
      <c r="E7" s="19">
        <v>4.6680539999999979</v>
      </c>
      <c r="F7" s="19">
        <v>1.6169362635000653</v>
      </c>
      <c r="G7" s="20">
        <f t="shared" ref="G7:G31" si="0">IFERROR(F7/E7,0)</f>
        <v>0.34638336735180569</v>
      </c>
      <c r="I7" t="s">
        <v>259</v>
      </c>
      <c r="J7" s="6">
        <v>12.38998386318508</v>
      </c>
      <c r="K7" s="65">
        <v>0.63530295777163326</v>
      </c>
    </row>
    <row r="8" spans="1:11" x14ac:dyDescent="0.25">
      <c r="A8" s="15"/>
      <c r="B8" s="44">
        <v>2</v>
      </c>
      <c r="C8" s="17" t="s">
        <v>241</v>
      </c>
      <c r="D8" s="18">
        <v>7.850969000000001</v>
      </c>
      <c r="E8" s="19">
        <v>11.099164000000007</v>
      </c>
      <c r="F8" s="19">
        <v>4.9114019146084047</v>
      </c>
      <c r="G8" s="20">
        <f t="shared" si="0"/>
        <v>0.44250196813096926</v>
      </c>
      <c r="I8" t="s">
        <v>242</v>
      </c>
      <c r="J8" s="6">
        <v>3.6497607554483693</v>
      </c>
      <c r="K8" s="65">
        <v>0.58168264174676421</v>
      </c>
    </row>
    <row r="9" spans="1:11" x14ac:dyDescent="0.25">
      <c r="A9" s="15"/>
      <c r="B9" s="44">
        <v>3</v>
      </c>
      <c r="C9" s="17" t="s">
        <v>242</v>
      </c>
      <c r="D9" s="18">
        <v>4.1748600000000007</v>
      </c>
      <c r="E9" s="19">
        <v>6.2744879999999972</v>
      </c>
      <c r="F9" s="19">
        <v>3.6497607554483693</v>
      </c>
      <c r="G9" s="20">
        <f t="shared" si="0"/>
        <v>0.58168264174676421</v>
      </c>
      <c r="I9" t="s">
        <v>246</v>
      </c>
      <c r="J9" s="6">
        <v>13.54642619194783</v>
      </c>
      <c r="K9" s="65">
        <v>0.54081943151660561</v>
      </c>
    </row>
    <row r="10" spans="1:11" x14ac:dyDescent="0.25">
      <c r="A10" s="15"/>
      <c r="B10" s="44">
        <v>4</v>
      </c>
      <c r="C10" s="17" t="s">
        <v>243</v>
      </c>
      <c r="D10" s="18">
        <v>16.461846000000005</v>
      </c>
      <c r="E10" s="19">
        <v>18.374999000000006</v>
      </c>
      <c r="F10" s="19">
        <v>7.1049853145050292</v>
      </c>
      <c r="G10" s="20">
        <f t="shared" si="0"/>
        <v>0.38666588849909744</v>
      </c>
      <c r="I10" t="s">
        <v>250</v>
      </c>
      <c r="J10" s="6">
        <v>10.511767073166993</v>
      </c>
      <c r="K10" s="65">
        <v>0.52773904860312193</v>
      </c>
    </row>
    <row r="11" spans="1:11" x14ac:dyDescent="0.25">
      <c r="A11" s="15"/>
      <c r="B11" s="44">
        <v>5</v>
      </c>
      <c r="C11" s="17" t="s">
        <v>244</v>
      </c>
      <c r="D11" s="18">
        <v>8.0840950000000014</v>
      </c>
      <c r="E11" s="19">
        <v>18.987806000000006</v>
      </c>
      <c r="F11" s="19">
        <v>8.903093791498577</v>
      </c>
      <c r="G11" s="20">
        <f t="shared" si="0"/>
        <v>0.46888480909793234</v>
      </c>
      <c r="I11" t="s">
        <v>247</v>
      </c>
      <c r="J11" s="6">
        <v>9.9077721585692711</v>
      </c>
      <c r="K11" s="65">
        <v>0.52190272782985792</v>
      </c>
    </row>
    <row r="12" spans="1:11" x14ac:dyDescent="0.25">
      <c r="A12" s="15"/>
      <c r="B12" s="44">
        <v>6</v>
      </c>
      <c r="C12" s="17" t="s">
        <v>245</v>
      </c>
      <c r="D12" s="18">
        <v>15.534991999999997</v>
      </c>
      <c r="E12" s="19">
        <v>19.345836999999996</v>
      </c>
      <c r="F12" s="19">
        <v>8.7427205568965292</v>
      </c>
      <c r="G12" s="20">
        <f t="shared" si="0"/>
        <v>0.45191741028814264</v>
      </c>
      <c r="I12" t="s">
        <v>248</v>
      </c>
      <c r="J12" s="6">
        <v>4.5554291577373078</v>
      </c>
      <c r="K12" s="65">
        <v>0.50245580765854769</v>
      </c>
    </row>
    <row r="13" spans="1:11" x14ac:dyDescent="0.25">
      <c r="A13" s="15"/>
      <c r="B13" s="44">
        <v>7</v>
      </c>
      <c r="C13" s="17" t="s">
        <v>246</v>
      </c>
      <c r="D13" s="18">
        <v>23.147254999999994</v>
      </c>
      <c r="E13" s="19">
        <v>25.047964999999994</v>
      </c>
      <c r="F13" s="19">
        <v>13.54642619194783</v>
      </c>
      <c r="G13" s="20">
        <f t="shared" si="0"/>
        <v>0.54081943151660561</v>
      </c>
      <c r="I13" t="s">
        <v>252</v>
      </c>
      <c r="J13" s="6">
        <v>12.759937561027982</v>
      </c>
      <c r="K13" s="65">
        <v>0.48867108812869964</v>
      </c>
    </row>
    <row r="14" spans="1:11" x14ac:dyDescent="0.25">
      <c r="A14" s="15"/>
      <c r="B14" s="44">
        <v>8</v>
      </c>
      <c r="C14" s="17" t="s">
        <v>247</v>
      </c>
      <c r="D14" s="18">
        <v>10.846262999999997</v>
      </c>
      <c r="E14" s="19">
        <v>18.983944000000012</v>
      </c>
      <c r="F14" s="19">
        <v>9.9077721585692711</v>
      </c>
      <c r="G14" s="20">
        <f t="shared" si="0"/>
        <v>0.52190272782985792</v>
      </c>
      <c r="I14" t="s">
        <v>255</v>
      </c>
      <c r="J14" s="6">
        <v>7.6040962154144154</v>
      </c>
      <c r="K14" s="65">
        <v>0.47975909227336533</v>
      </c>
    </row>
    <row r="15" spans="1:11" x14ac:dyDescent="0.25">
      <c r="A15" s="15"/>
      <c r="B15" s="44">
        <v>9</v>
      </c>
      <c r="C15" s="17" t="s">
        <v>248</v>
      </c>
      <c r="D15" s="18">
        <v>3.660393</v>
      </c>
      <c r="E15" s="19">
        <v>9.0663280000000039</v>
      </c>
      <c r="F15" s="19">
        <v>4.5554291577373078</v>
      </c>
      <c r="G15" s="20">
        <f t="shared" si="0"/>
        <v>0.50245580765854769</v>
      </c>
      <c r="I15" t="s">
        <v>261</v>
      </c>
      <c r="J15" s="6">
        <v>7.5107278926880099</v>
      </c>
      <c r="K15" s="65">
        <v>0.47116465650802025</v>
      </c>
    </row>
    <row r="16" spans="1:11" x14ac:dyDescent="0.25">
      <c r="A16" s="15"/>
      <c r="B16" s="44">
        <v>10</v>
      </c>
      <c r="C16" s="17" t="s">
        <v>249</v>
      </c>
      <c r="D16" s="18">
        <v>5.6649779999999987</v>
      </c>
      <c r="E16" s="19">
        <v>12.519998000000003</v>
      </c>
      <c r="F16" s="19">
        <v>5.6884307598320447</v>
      </c>
      <c r="G16" s="20">
        <f t="shared" si="0"/>
        <v>0.45434757735840242</v>
      </c>
      <c r="I16" t="s">
        <v>244</v>
      </c>
      <c r="J16" s="6">
        <v>8.903093791498577</v>
      </c>
      <c r="K16" s="65">
        <v>0.46888480909793234</v>
      </c>
    </row>
    <row r="17" spans="1:11" x14ac:dyDescent="0.25">
      <c r="A17" s="15"/>
      <c r="B17" s="44">
        <v>11</v>
      </c>
      <c r="C17" s="17" t="s">
        <v>250</v>
      </c>
      <c r="D17" s="18">
        <v>15.681859999999997</v>
      </c>
      <c r="E17" s="19">
        <v>19.918494000000003</v>
      </c>
      <c r="F17" s="19">
        <v>10.511767073166993</v>
      </c>
      <c r="G17" s="20">
        <f t="shared" si="0"/>
        <v>0.52773904860312193</v>
      </c>
      <c r="I17" t="s">
        <v>253</v>
      </c>
      <c r="J17" s="6">
        <v>11.694848793878919</v>
      </c>
      <c r="K17" s="65">
        <v>0.46862495501538637</v>
      </c>
    </row>
    <row r="18" spans="1:11" x14ac:dyDescent="0.25">
      <c r="A18" s="15"/>
      <c r="B18" s="44">
        <v>12</v>
      </c>
      <c r="C18" s="17" t="s">
        <v>251</v>
      </c>
      <c r="D18" s="18">
        <v>7.9321539999999979</v>
      </c>
      <c r="E18" s="19">
        <v>13.436377999999991</v>
      </c>
      <c r="F18" s="19">
        <v>6.2236913364645261</v>
      </c>
      <c r="G18" s="20">
        <f t="shared" si="0"/>
        <v>0.46319710091994515</v>
      </c>
      <c r="I18" t="s">
        <v>251</v>
      </c>
      <c r="J18" s="6">
        <v>6.2236913364645261</v>
      </c>
      <c r="K18" s="65">
        <v>0.46319710091994515</v>
      </c>
    </row>
    <row r="19" spans="1:11" x14ac:dyDescent="0.25">
      <c r="A19" s="15"/>
      <c r="B19" s="44">
        <v>13</v>
      </c>
      <c r="C19" s="17" t="s">
        <v>252</v>
      </c>
      <c r="D19" s="18">
        <v>18.981399</v>
      </c>
      <c r="E19" s="19">
        <v>26.111505000000001</v>
      </c>
      <c r="F19" s="19">
        <v>12.759937561027982</v>
      </c>
      <c r="G19" s="20">
        <f t="shared" si="0"/>
        <v>0.48867108812869964</v>
      </c>
      <c r="I19" t="s">
        <v>262</v>
      </c>
      <c r="J19" s="6">
        <v>5.2845140782028466</v>
      </c>
      <c r="K19" s="65">
        <v>0.46088871686052335</v>
      </c>
    </row>
    <row r="20" spans="1:11" x14ac:dyDescent="0.25">
      <c r="A20" s="15"/>
      <c r="B20" s="44">
        <v>14</v>
      </c>
      <c r="C20" s="17" t="s">
        <v>253</v>
      </c>
      <c r="D20" s="18">
        <v>23.207011000000001</v>
      </c>
      <c r="E20" s="19">
        <v>24.955668000000003</v>
      </c>
      <c r="F20" s="19">
        <v>11.694848793878919</v>
      </c>
      <c r="G20" s="20">
        <f t="shared" si="0"/>
        <v>0.46862495501538637</v>
      </c>
      <c r="I20" t="s">
        <v>249</v>
      </c>
      <c r="J20" s="6">
        <v>5.6884307598320447</v>
      </c>
      <c r="K20" s="65">
        <v>0.45434757735840242</v>
      </c>
    </row>
    <row r="21" spans="1:11" x14ac:dyDescent="0.25">
      <c r="A21" s="15"/>
      <c r="B21" s="44">
        <v>15</v>
      </c>
      <c r="C21" s="17" t="s">
        <v>254</v>
      </c>
      <c r="D21" s="18">
        <v>249.01014899999996</v>
      </c>
      <c r="E21" s="19">
        <v>243.91087499999992</v>
      </c>
      <c r="F21" s="19">
        <v>107.16919800509321</v>
      </c>
      <c r="G21" s="20">
        <f t="shared" si="0"/>
        <v>0.43937851481650109</v>
      </c>
      <c r="I21" t="s">
        <v>245</v>
      </c>
      <c r="J21" s="6">
        <v>8.7427205568965292</v>
      </c>
      <c r="K21" s="65">
        <v>0.45191741028814264</v>
      </c>
    </row>
    <row r="22" spans="1:11" x14ac:dyDescent="0.25">
      <c r="A22" s="15"/>
      <c r="B22" s="44">
        <v>16</v>
      </c>
      <c r="C22" s="17" t="s">
        <v>255</v>
      </c>
      <c r="D22" s="18">
        <v>16.383118</v>
      </c>
      <c r="E22" s="19">
        <v>15.849822</v>
      </c>
      <c r="F22" s="19">
        <v>7.6040962154144154</v>
      </c>
      <c r="G22" s="20">
        <f t="shared" si="0"/>
        <v>0.47975909227336533</v>
      </c>
      <c r="I22" t="s">
        <v>241</v>
      </c>
      <c r="J22" s="6">
        <v>4.9114019146084047</v>
      </c>
      <c r="K22" s="65">
        <v>0.44250196813096926</v>
      </c>
    </row>
    <row r="23" spans="1:11" x14ac:dyDescent="0.25">
      <c r="A23" s="15"/>
      <c r="B23" s="44">
        <v>17</v>
      </c>
      <c r="C23" s="17" t="s">
        <v>256</v>
      </c>
      <c r="D23" s="18">
        <v>6.1370669999999992</v>
      </c>
      <c r="E23" s="19">
        <v>7.8891499999999981</v>
      </c>
      <c r="F23" s="19">
        <v>3.3360039226681693</v>
      </c>
      <c r="G23" s="20">
        <f t="shared" si="0"/>
        <v>0.42285974061440967</v>
      </c>
      <c r="I23" t="s">
        <v>254</v>
      </c>
      <c r="J23" s="6">
        <v>107.16919800509321</v>
      </c>
      <c r="K23" s="65">
        <v>0.43937851481650109</v>
      </c>
    </row>
    <row r="24" spans="1:11" x14ac:dyDescent="0.25">
      <c r="A24" s="15"/>
      <c r="B24" s="44">
        <v>18</v>
      </c>
      <c r="C24" s="17" t="s">
        <v>257</v>
      </c>
      <c r="D24" s="18">
        <v>2.6049569999999997</v>
      </c>
      <c r="E24" s="19">
        <v>2.8127589999999993</v>
      </c>
      <c r="F24" s="19">
        <v>0.7818149642807839</v>
      </c>
      <c r="G24" s="20">
        <f t="shared" si="0"/>
        <v>0.27795305757826533</v>
      </c>
      <c r="I24" t="s">
        <v>256</v>
      </c>
      <c r="J24" s="6">
        <v>3.3360039226681693</v>
      </c>
      <c r="K24" s="65">
        <v>0.42285974061440967</v>
      </c>
    </row>
    <row r="25" spans="1:11" x14ac:dyDescent="0.25">
      <c r="A25" s="15"/>
      <c r="B25" s="44">
        <v>19</v>
      </c>
      <c r="C25" s="17" t="s">
        <v>258</v>
      </c>
      <c r="D25" s="18">
        <v>2.0527609999999994</v>
      </c>
      <c r="E25" s="19">
        <v>2.2831549999999994</v>
      </c>
      <c r="F25" s="19">
        <v>0.75753745701968001</v>
      </c>
      <c r="G25" s="20">
        <f t="shared" si="0"/>
        <v>0.33179414320082529</v>
      </c>
      <c r="I25" t="s">
        <v>264</v>
      </c>
      <c r="J25" s="6">
        <v>3.6419096003010054</v>
      </c>
      <c r="K25" s="65">
        <v>0.4205128051522532</v>
      </c>
    </row>
    <row r="26" spans="1:11" x14ac:dyDescent="0.25">
      <c r="A26" s="15"/>
      <c r="B26" s="44">
        <v>20</v>
      </c>
      <c r="C26" s="17" t="s">
        <v>259</v>
      </c>
      <c r="D26" s="18">
        <v>17.419247000000006</v>
      </c>
      <c r="E26" s="19">
        <v>19.502481</v>
      </c>
      <c r="F26" s="19">
        <v>12.38998386318508</v>
      </c>
      <c r="G26" s="20">
        <f t="shared" si="0"/>
        <v>0.63530295777163326</v>
      </c>
      <c r="I26" t="s">
        <v>263</v>
      </c>
      <c r="J26" s="6">
        <v>2.5352102936885785</v>
      </c>
      <c r="K26" s="65">
        <v>0.39027522414927113</v>
      </c>
    </row>
    <row r="27" spans="1:11" x14ac:dyDescent="0.25">
      <c r="A27" s="15"/>
      <c r="B27" s="44">
        <v>21</v>
      </c>
      <c r="C27" s="17" t="s">
        <v>260</v>
      </c>
      <c r="D27" s="18">
        <v>10.353326999999998</v>
      </c>
      <c r="E27" s="19">
        <v>13.150310999999997</v>
      </c>
      <c r="F27" s="19">
        <v>5.0144042182209887</v>
      </c>
      <c r="G27" s="20">
        <f t="shared" si="0"/>
        <v>0.38131449653327515</v>
      </c>
      <c r="I27" t="s">
        <v>243</v>
      </c>
      <c r="J27" s="6">
        <v>7.1049853145050292</v>
      </c>
      <c r="K27" s="65">
        <v>0.38666588849909744</v>
      </c>
    </row>
    <row r="28" spans="1:11" x14ac:dyDescent="0.25">
      <c r="A28" s="15"/>
      <c r="B28" s="44">
        <v>22</v>
      </c>
      <c r="C28" s="17" t="s">
        <v>261</v>
      </c>
      <c r="D28" s="18">
        <v>13.730001000000003</v>
      </c>
      <c r="E28" s="19">
        <v>15.940770999999998</v>
      </c>
      <c r="F28" s="19">
        <v>7.5107278926880099</v>
      </c>
      <c r="G28" s="20">
        <f t="shared" si="0"/>
        <v>0.47116465650802025</v>
      </c>
      <c r="I28" t="s">
        <v>260</v>
      </c>
      <c r="J28" s="6">
        <v>5.0144042182209887</v>
      </c>
      <c r="K28" s="65">
        <v>0.38131449653327515</v>
      </c>
    </row>
    <row r="29" spans="1:11" x14ac:dyDescent="0.25">
      <c r="A29" s="15"/>
      <c r="B29" s="44">
        <v>23</v>
      </c>
      <c r="C29" s="17" t="s">
        <v>262</v>
      </c>
      <c r="D29" s="18">
        <v>11.154501999999997</v>
      </c>
      <c r="E29" s="19">
        <v>11.465922000000003</v>
      </c>
      <c r="F29" s="19">
        <v>5.2845140782028466</v>
      </c>
      <c r="G29" s="20">
        <f t="shared" si="0"/>
        <v>0.46088871686052335</v>
      </c>
      <c r="I29" t="s">
        <v>240</v>
      </c>
      <c r="J29" s="6">
        <v>1.6169362635000653</v>
      </c>
      <c r="K29" s="65">
        <v>0.34638336735180569</v>
      </c>
    </row>
    <row r="30" spans="1:11" x14ac:dyDescent="0.25">
      <c r="A30" s="15"/>
      <c r="B30" s="44">
        <v>24</v>
      </c>
      <c r="C30" s="17" t="s">
        <v>263</v>
      </c>
      <c r="D30" s="18">
        <v>7.3498029999999996</v>
      </c>
      <c r="E30" s="19">
        <v>6.4959550000000004</v>
      </c>
      <c r="F30" s="19">
        <v>2.5352102936885785</v>
      </c>
      <c r="G30" s="20">
        <f t="shared" si="0"/>
        <v>0.39027522414927113</v>
      </c>
      <c r="I30" t="s">
        <v>258</v>
      </c>
      <c r="J30" s="6">
        <v>0.75753745701968001</v>
      </c>
      <c r="K30" s="65">
        <v>0.33179414320082529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7.340401</v>
      </c>
      <c r="E31" s="25">
        <v>8.6606390000000015</v>
      </c>
      <c r="F31" s="25">
        <v>3.6419096003010054</v>
      </c>
      <c r="G31" s="26">
        <f t="shared" si="0"/>
        <v>0.4205128051522532</v>
      </c>
      <c r="I31" t="s">
        <v>257</v>
      </c>
      <c r="J31" s="6">
        <v>0.7818149642807839</v>
      </c>
      <c r="K31" s="65">
        <v>0.27795305757826533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0"/>
  <dimension ref="A1:G30"/>
  <sheetViews>
    <sheetView workbookViewId="0">
      <selection activeCell="A2" sqref="A2:G29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82</v>
      </c>
      <c r="B1" s="46" t="s">
        <v>228</v>
      </c>
      <c r="C1" s="40" t="s">
        <v>44</v>
      </c>
      <c r="D1" s="40"/>
      <c r="E1" s="40"/>
      <c r="F1" s="40"/>
      <c r="G1" s="40"/>
    </row>
    <row r="2" spans="1:7" ht="15.75" thickBot="1" x14ac:dyDescent="0.3">
      <c r="A2" s="2" t="s">
        <v>1609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1755.3916850000001</v>
      </c>
      <c r="E6" s="13">
        <v>1915.844384</v>
      </c>
      <c r="F6" s="13">
        <v>424.79779897567005</v>
      </c>
      <c r="G6" s="14">
        <v>0.2217287596651013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1427.8057290000002</v>
      </c>
      <c r="E7" s="31">
        <f ca="1">SUM(E8:OFFSET(E6,MATCH("GOBIERNOS REGIONALES",$A$8:$A$50,0),0))</f>
        <v>659.84699299999977</v>
      </c>
      <c r="F7" s="31">
        <f ca="1">SUM(F8:OFFSET(F6,MATCH("GOBIERNOS REGIONALES",$A$8:$A$50,0),0))</f>
        <v>80.08598951739441</v>
      </c>
      <c r="G7" s="32">
        <f ca="1">IFERROR(F7/E7,0)</f>
        <v>0.12137054554614669</v>
      </c>
    </row>
    <row r="8" spans="1:7" ht="25.5" x14ac:dyDescent="0.25">
      <c r="A8" s="15"/>
      <c r="B8" s="16">
        <v>37</v>
      </c>
      <c r="C8" s="17" t="s">
        <v>119</v>
      </c>
      <c r="D8" s="18">
        <v>1427.8057290000002</v>
      </c>
      <c r="E8" s="19">
        <v>659.84699299999977</v>
      </c>
      <c r="F8" s="19">
        <v>80.08598951739441</v>
      </c>
      <c r="G8" s="20">
        <f t="shared" ref="G8:G29" si="0">IFERROR(F8/E8,0)</f>
        <v>0.12137054554614669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65.734719000000013</v>
      </c>
      <c r="E9" s="31">
        <f ca="1">SUM(E10:OFFSET(E8,(MATCH("GOBIERNOS LOCALES",$A$8:$A$50,0)-MATCH("GOBIERNOS REGIONALES",$A$8:$A$50,0)),0))</f>
        <v>146.58930899999999</v>
      </c>
      <c r="F9" s="31">
        <f ca="1">SUM(F10:OFFSET(F8,(MATCH("GOBIERNOS LOCALES",$A$8:$A$50,0)-MATCH("GOBIERNOS REGIONALES",$A$8:$A$50,0)),0))</f>
        <v>66.624718204198871</v>
      </c>
      <c r="G9" s="32">
        <f t="shared" ca="1" si="0"/>
        <v>0.45449916271996943</v>
      </c>
    </row>
    <row r="10" spans="1:7" x14ac:dyDescent="0.25">
      <c r="A10" s="15"/>
      <c r="B10" s="16">
        <v>440</v>
      </c>
      <c r="C10" s="17" t="s">
        <v>201</v>
      </c>
      <c r="D10" s="18">
        <v>0</v>
      </c>
      <c r="E10" s="19">
        <v>3.1482410000000005</v>
      </c>
      <c r="F10" s="19">
        <v>0.13476889254525304</v>
      </c>
      <c r="G10" s="20">
        <f t="shared" si="0"/>
        <v>4.2807679763160765E-2</v>
      </c>
    </row>
    <row r="11" spans="1:7" x14ac:dyDescent="0.25">
      <c r="A11" s="15"/>
      <c r="B11" s="16">
        <v>441</v>
      </c>
      <c r="C11" s="17" t="s">
        <v>202</v>
      </c>
      <c r="D11" s="18">
        <v>0</v>
      </c>
      <c r="E11" s="19">
        <v>7.0289000000000004E-2</v>
      </c>
      <c r="F11" s="19">
        <v>0</v>
      </c>
      <c r="G11" s="20">
        <f t="shared" si="0"/>
        <v>0</v>
      </c>
    </row>
    <row r="12" spans="1:7" x14ac:dyDescent="0.25">
      <c r="A12" s="15"/>
      <c r="B12" s="16">
        <v>442</v>
      </c>
      <c r="C12" s="17" t="s">
        <v>203</v>
      </c>
      <c r="D12" s="18">
        <v>10.933861</v>
      </c>
      <c r="E12" s="19">
        <v>10.849504</v>
      </c>
      <c r="F12" s="19">
        <v>6.702170695643872</v>
      </c>
      <c r="G12" s="20">
        <f t="shared" si="0"/>
        <v>0.61773982438679886</v>
      </c>
    </row>
    <row r="13" spans="1:7" x14ac:dyDescent="0.25">
      <c r="A13" s="15"/>
      <c r="B13" s="16">
        <v>443</v>
      </c>
      <c r="C13" s="17" t="s">
        <v>204</v>
      </c>
      <c r="D13" s="18">
        <v>10.110237999999999</v>
      </c>
      <c r="E13" s="19">
        <v>37.261769999999999</v>
      </c>
      <c r="F13" s="19">
        <v>13.683130199380685</v>
      </c>
      <c r="G13" s="20">
        <f t="shared" si="0"/>
        <v>0.36721632384561131</v>
      </c>
    </row>
    <row r="14" spans="1:7" x14ac:dyDescent="0.25">
      <c r="A14" s="15"/>
      <c r="B14" s="16">
        <v>444</v>
      </c>
      <c r="C14" s="17" t="s">
        <v>205</v>
      </c>
      <c r="D14" s="18">
        <v>2</v>
      </c>
      <c r="E14" s="19">
        <v>2</v>
      </c>
      <c r="F14" s="19">
        <v>1.2493572235107422</v>
      </c>
      <c r="G14" s="20">
        <f t="shared" si="0"/>
        <v>0.62467861175537109</v>
      </c>
    </row>
    <row r="15" spans="1:7" x14ac:dyDescent="0.25">
      <c r="A15" s="15"/>
      <c r="B15" s="16">
        <v>445</v>
      </c>
      <c r="C15" s="17" t="s">
        <v>206</v>
      </c>
      <c r="D15" s="18">
        <v>2.2399999999999993</v>
      </c>
      <c r="E15" s="19">
        <v>15.196099999999999</v>
      </c>
      <c r="F15" s="19">
        <v>8.7335575022734702</v>
      </c>
      <c r="G15" s="20">
        <f t="shared" si="0"/>
        <v>0.57472361344512546</v>
      </c>
    </row>
    <row r="16" spans="1:7" x14ac:dyDescent="0.25">
      <c r="A16" s="15"/>
      <c r="B16" s="16">
        <v>446</v>
      </c>
      <c r="C16" s="17" t="s">
        <v>207</v>
      </c>
      <c r="D16" s="18">
        <v>0</v>
      </c>
      <c r="E16" s="19">
        <v>0.32581100000000002</v>
      </c>
      <c r="F16" s="19">
        <v>3.4128289669752121E-2</v>
      </c>
      <c r="G16" s="20">
        <f t="shared" si="0"/>
        <v>0.10474873368226401</v>
      </c>
    </row>
    <row r="17" spans="1:7" x14ac:dyDescent="0.25">
      <c r="A17" s="15"/>
      <c r="B17" s="16">
        <v>448</v>
      </c>
      <c r="C17" s="17" t="s">
        <v>209</v>
      </c>
      <c r="D17" s="18">
        <v>0</v>
      </c>
      <c r="E17" s="19">
        <v>0.33640900000000007</v>
      </c>
      <c r="F17" s="19">
        <v>0</v>
      </c>
      <c r="G17" s="20">
        <f t="shared" si="0"/>
        <v>0</v>
      </c>
    </row>
    <row r="18" spans="1:7" x14ac:dyDescent="0.25">
      <c r="A18" s="15"/>
      <c r="B18" s="16">
        <v>450</v>
      </c>
      <c r="C18" s="17" t="s">
        <v>211</v>
      </c>
      <c r="D18" s="18">
        <v>0</v>
      </c>
      <c r="E18" s="19">
        <v>1.847842</v>
      </c>
      <c r="F18" s="19">
        <v>0</v>
      </c>
      <c r="G18" s="20">
        <f t="shared" si="0"/>
        <v>0</v>
      </c>
    </row>
    <row r="19" spans="1:7" x14ac:dyDescent="0.25">
      <c r="A19" s="15"/>
      <c r="B19" s="16">
        <v>452</v>
      </c>
      <c r="C19" s="17" t="s">
        <v>213</v>
      </c>
      <c r="D19" s="18">
        <v>0</v>
      </c>
      <c r="E19" s="19">
        <v>0.21894000000000002</v>
      </c>
      <c r="F19" s="19">
        <v>9.0157262049615383E-2</v>
      </c>
      <c r="G19" s="20">
        <f t="shared" si="0"/>
        <v>0.41178981478768328</v>
      </c>
    </row>
    <row r="20" spans="1:7" x14ac:dyDescent="0.25">
      <c r="A20" s="15"/>
      <c r="B20" s="16">
        <v>453</v>
      </c>
      <c r="C20" s="17" t="s">
        <v>214</v>
      </c>
      <c r="D20" s="18">
        <v>16.7</v>
      </c>
      <c r="E20" s="19">
        <v>15.316610999999998</v>
      </c>
      <c r="F20" s="19">
        <v>2.4277565213851631</v>
      </c>
      <c r="G20" s="20">
        <f t="shared" si="0"/>
        <v>0.15850481032554548</v>
      </c>
    </row>
    <row r="21" spans="1:7" x14ac:dyDescent="0.25">
      <c r="A21" s="15"/>
      <c r="B21" s="16">
        <v>455</v>
      </c>
      <c r="C21" s="17" t="s">
        <v>216</v>
      </c>
      <c r="D21" s="18">
        <v>2.6472129999999998</v>
      </c>
      <c r="E21" s="19">
        <v>2.9755820000000002</v>
      </c>
      <c r="F21" s="19">
        <v>0.69727862463332713</v>
      </c>
      <c r="G21" s="20">
        <f t="shared" si="0"/>
        <v>0.23433352689770509</v>
      </c>
    </row>
    <row r="22" spans="1:7" x14ac:dyDescent="0.25">
      <c r="A22" s="15"/>
      <c r="B22" s="16">
        <v>456</v>
      </c>
      <c r="C22" s="17" t="s">
        <v>217</v>
      </c>
      <c r="D22" s="18">
        <v>6.0360019999999999</v>
      </c>
      <c r="E22" s="19">
        <v>43.368857999999996</v>
      </c>
      <c r="F22" s="19">
        <v>28.108140075579286</v>
      </c>
      <c r="G22" s="20">
        <f t="shared" si="0"/>
        <v>0.64811805917461074</v>
      </c>
    </row>
    <row r="23" spans="1:7" x14ac:dyDescent="0.25">
      <c r="A23" s="15"/>
      <c r="B23" s="16">
        <v>457</v>
      </c>
      <c r="C23" s="17" t="s">
        <v>218</v>
      </c>
      <c r="D23" s="18">
        <v>0</v>
      </c>
      <c r="E23" s="19">
        <v>1.7552080000000001</v>
      </c>
      <c r="F23" s="19">
        <v>0.96462659817188978</v>
      </c>
      <c r="G23" s="20">
        <f t="shared" si="0"/>
        <v>0.54957964991721198</v>
      </c>
    </row>
    <row r="24" spans="1:7" x14ac:dyDescent="0.25">
      <c r="A24" s="15"/>
      <c r="B24" s="16">
        <v>459</v>
      </c>
      <c r="C24" s="17" t="s">
        <v>220</v>
      </c>
      <c r="D24" s="18">
        <v>2.71</v>
      </c>
      <c r="E24" s="19">
        <v>8.7723700000000004</v>
      </c>
      <c r="F24" s="19">
        <v>3.3480368792079389</v>
      </c>
      <c r="G24" s="20">
        <f t="shared" si="0"/>
        <v>0.38165705267880157</v>
      </c>
    </row>
    <row r="25" spans="1:7" x14ac:dyDescent="0.25">
      <c r="A25" s="15"/>
      <c r="B25" s="16">
        <v>460</v>
      </c>
      <c r="C25" s="17" t="s">
        <v>221</v>
      </c>
      <c r="D25" s="18">
        <v>1.346438</v>
      </c>
      <c r="E25" s="19">
        <v>0</v>
      </c>
      <c r="F25" s="19">
        <v>0</v>
      </c>
      <c r="G25" s="20">
        <f t="shared" si="0"/>
        <v>0</v>
      </c>
    </row>
    <row r="26" spans="1:7" x14ac:dyDescent="0.25">
      <c r="A26" s="15"/>
      <c r="B26" s="16">
        <v>461</v>
      </c>
      <c r="C26" s="17" t="s">
        <v>222</v>
      </c>
      <c r="D26" s="18">
        <v>1.331348</v>
      </c>
      <c r="E26" s="19">
        <v>1.331348</v>
      </c>
      <c r="F26" s="19">
        <v>0</v>
      </c>
      <c r="G26" s="20">
        <f t="shared" si="0"/>
        <v>0</v>
      </c>
    </row>
    <row r="27" spans="1:7" x14ac:dyDescent="0.25">
      <c r="A27" s="15"/>
      <c r="B27" s="16">
        <v>462</v>
      </c>
      <c r="C27" s="17" t="s">
        <v>223</v>
      </c>
      <c r="D27" s="18">
        <v>0</v>
      </c>
      <c r="E27" s="19">
        <v>3.1E-2</v>
      </c>
      <c r="F27" s="19">
        <v>0</v>
      </c>
      <c r="G27" s="20">
        <f t="shared" si="0"/>
        <v>0</v>
      </c>
    </row>
    <row r="28" spans="1:7" x14ac:dyDescent="0.25">
      <c r="A28" s="15"/>
      <c r="B28" s="16">
        <v>463</v>
      </c>
      <c r="C28" s="17" t="s">
        <v>224</v>
      </c>
      <c r="D28" s="18">
        <v>9.6796190000000024</v>
      </c>
      <c r="E28" s="19">
        <v>1.7834260000000002</v>
      </c>
      <c r="F28" s="19">
        <v>0.45160944014787674</v>
      </c>
      <c r="G28" s="20">
        <f t="shared" si="0"/>
        <v>0.25322578012649627</v>
      </c>
    </row>
    <row r="29" spans="1:7" ht="15.75" thickBot="1" x14ac:dyDescent="0.3">
      <c r="A29" s="33" t="s">
        <v>227</v>
      </c>
      <c r="B29" s="34"/>
      <c r="C29" s="35"/>
      <c r="D29" s="36">
        <v>261.8512369999998</v>
      </c>
      <c r="E29" s="37">
        <v>1109.4080819999983</v>
      </c>
      <c r="F29" s="37">
        <v>278.08709125407677</v>
      </c>
      <c r="G29" s="38">
        <f t="shared" si="0"/>
        <v>0.25066257923121671</v>
      </c>
    </row>
    <row r="30" spans="1:7" x14ac:dyDescent="0.25">
      <c r="D30" s="6"/>
      <c r="E30" s="6"/>
      <c r="F30" s="6"/>
      <c r="G30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1"/>
  <dimension ref="A1:L21"/>
  <sheetViews>
    <sheetView topLeftCell="A10" workbookViewId="0">
      <selection activeCell="A16" sqref="A16:F2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82</v>
      </c>
      <c r="B1" s="40" t="s">
        <v>228</v>
      </c>
      <c r="C1" s="40" t="s">
        <v>44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1610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1755.3916850000001</v>
      </c>
      <c r="G6" s="13">
        <v>1915.844384</v>
      </c>
      <c r="H6" s="13">
        <v>424.79779897567005</v>
      </c>
      <c r="I6" s="14">
        <v>0.2217287596651013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1389.7698459999999</v>
      </c>
      <c r="G7" s="31">
        <f ca="1">SUM(G8:OFFSET(G6,MATCH("PROYECTOS",$A$8:$A$50,0),0))</f>
        <v>594.38033400000029</v>
      </c>
      <c r="H7" s="31">
        <f ca="1">SUM(H8:OFFSET(H6,MATCH("PROYECTOS",$A$8:$A$50,0),0))</f>
        <v>62.986309523124874</v>
      </c>
      <c r="I7" s="32">
        <f t="shared" ref="I7:I12" ca="1" si="0">IFERROR(H7/G7,0)</f>
        <v>0.10596970646596938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1388.284915</v>
      </c>
      <c r="G8" s="19">
        <v>592.71342800000025</v>
      </c>
      <c r="H8" s="19">
        <v>62.986309523124874</v>
      </c>
      <c r="I8" s="20">
        <f t="shared" si="0"/>
        <v>0.10626772829436361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3000269</v>
      </c>
      <c r="C9" s="17" t="s">
        <v>1611</v>
      </c>
      <c r="D9" s="53">
        <v>265</v>
      </c>
      <c r="E9" s="17" t="s">
        <v>1614</v>
      </c>
      <c r="F9" s="18">
        <v>0.5</v>
      </c>
      <c r="G9" s="19">
        <v>0.5</v>
      </c>
      <c r="H9" s="19">
        <v>0</v>
      </c>
      <c r="I9" s="20">
        <f t="shared" si="0"/>
        <v>0</v>
      </c>
      <c r="J9" s="54"/>
      <c r="K9" s="19"/>
      <c r="L9" s="20" t="str">
        <f>IFERROR(K9/J9,".")</f>
        <v>.</v>
      </c>
    </row>
    <row r="10" spans="1:12" ht="25.5" x14ac:dyDescent="0.25">
      <c r="A10" s="15"/>
      <c r="B10" s="17">
        <v>3000270</v>
      </c>
      <c r="C10" s="17" t="s">
        <v>1612</v>
      </c>
      <c r="D10" s="53">
        <v>41</v>
      </c>
      <c r="E10" s="17" t="s">
        <v>794</v>
      </c>
      <c r="F10" s="18">
        <v>0.78493100000000005</v>
      </c>
      <c r="G10" s="19">
        <v>0.96690600000000004</v>
      </c>
      <c r="H10" s="19">
        <v>0</v>
      </c>
      <c r="I10" s="20">
        <f t="shared" si="0"/>
        <v>0</v>
      </c>
      <c r="J10" s="54"/>
      <c r="K10" s="19"/>
      <c r="L10" s="20" t="str">
        <f>IFERROR(K10/J10,".")</f>
        <v>.</v>
      </c>
    </row>
    <row r="11" spans="1:12" ht="25.5" x14ac:dyDescent="0.25">
      <c r="A11" s="15"/>
      <c r="B11" s="17">
        <v>3000666</v>
      </c>
      <c r="C11" s="17" t="s">
        <v>1613</v>
      </c>
      <c r="D11" s="53">
        <v>120</v>
      </c>
      <c r="E11" s="17" t="s">
        <v>795</v>
      </c>
      <c r="F11" s="18">
        <v>0.2</v>
      </c>
      <c r="G11" s="19">
        <v>0.2</v>
      </c>
      <c r="H11" s="19">
        <v>0</v>
      </c>
      <c r="I11" s="20">
        <f t="shared" si="0"/>
        <v>0</v>
      </c>
      <c r="J11" s="54"/>
      <c r="K11" s="19"/>
      <c r="L11" s="20" t="str">
        <f>IFERROR(K11/J11,".")</f>
        <v>.</v>
      </c>
    </row>
    <row r="12" spans="1:12" ht="15.75" thickBot="1" x14ac:dyDescent="0.3">
      <c r="A12" s="33" t="s">
        <v>302</v>
      </c>
      <c r="B12" s="35"/>
      <c r="C12" s="35"/>
      <c r="D12" s="51"/>
      <c r="E12" s="35"/>
      <c r="F12" s="36">
        <f ca="1">OFFSET(F12,-MATCH("PROYECTOS",$A$8:$A$50,0)-1,0)-(OFFSET(F12,-MATCH("PROYECTOS",$A$8:$A$50,0),0))</f>
        <v>365.62183900000014</v>
      </c>
      <c r="G12" s="37">
        <f ca="1">OFFSET(G12,-MATCH("PROYECTOS",$A$8:$A$50,0)-1,0)-(OFFSET(G12,-MATCH("PROYECTOS",$A$8:$A$50,0),0))</f>
        <v>1321.4640499999996</v>
      </c>
      <c r="H12" s="37">
        <f ca="1">OFFSET(H12,-MATCH("PROYECTOS",$A$8:$A$50,0)-1,0)-(OFFSET(H12,-MATCH("PROYECTOS",$A$8:$A$50,0),0))</f>
        <v>361.81148945254517</v>
      </c>
      <c r="I12" s="38">
        <f t="shared" ca="1" si="0"/>
        <v>0.27379593826449178</v>
      </c>
      <c r="J12" s="52"/>
      <c r="K12" s="37"/>
      <c r="L12" s="38"/>
    </row>
    <row r="13" spans="1:12" ht="15.75" thickBot="1" x14ac:dyDescent="0.3"/>
    <row r="14" spans="1:12" ht="15.75" thickBot="1" x14ac:dyDescent="0.3">
      <c r="A14" s="108" t="s">
        <v>372</v>
      </c>
      <c r="B14" s="109"/>
      <c r="C14" s="109"/>
      <c r="D14" s="109"/>
      <c r="E14" s="109"/>
      <c r="F14" s="110"/>
    </row>
    <row r="15" spans="1:12" ht="15.75" thickBot="1" x14ac:dyDescent="0.3">
      <c r="A15" s="2" t="s">
        <v>1628</v>
      </c>
    </row>
    <row r="16" spans="1:12" ht="45" customHeight="1" x14ac:dyDescent="0.25">
      <c r="A16" s="100" t="s">
        <v>374</v>
      </c>
      <c r="B16" s="101"/>
      <c r="C16" s="101"/>
      <c r="D16" s="101"/>
      <c r="E16" s="101"/>
      <c r="F16" s="111" t="s">
        <v>375</v>
      </c>
    </row>
    <row r="17" spans="1:6" ht="15.75" thickBot="1" x14ac:dyDescent="0.3">
      <c r="A17" s="125"/>
      <c r="B17" s="126"/>
      <c r="C17" s="104"/>
      <c r="D17" s="104"/>
      <c r="E17" s="104"/>
      <c r="F17" s="112"/>
    </row>
    <row r="18" spans="1:6" ht="19.5" customHeight="1" x14ac:dyDescent="0.25">
      <c r="A18" s="15"/>
      <c r="B18" s="17">
        <v>3000001</v>
      </c>
      <c r="C18" s="148" t="s">
        <v>271</v>
      </c>
      <c r="D18" s="142"/>
      <c r="E18" s="149"/>
      <c r="F18" s="69">
        <v>0.10626772829436361</v>
      </c>
    </row>
    <row r="19" spans="1:6" ht="16.5" customHeight="1" x14ac:dyDescent="0.25">
      <c r="A19" s="15"/>
      <c r="B19" s="17">
        <v>3000269</v>
      </c>
      <c r="C19" s="144" t="s">
        <v>1611</v>
      </c>
      <c r="D19" s="119">
        <v>265</v>
      </c>
      <c r="E19" s="145" t="s">
        <v>1614</v>
      </c>
      <c r="F19" s="69">
        <v>0</v>
      </c>
    </row>
    <row r="20" spans="1:6" ht="25.5" customHeight="1" x14ac:dyDescent="0.25">
      <c r="A20" s="15"/>
      <c r="B20" s="17">
        <v>3000270</v>
      </c>
      <c r="C20" s="144" t="s">
        <v>1612</v>
      </c>
      <c r="D20" s="119">
        <v>41</v>
      </c>
      <c r="E20" s="145" t="s">
        <v>794</v>
      </c>
      <c r="F20" s="69">
        <v>0</v>
      </c>
    </row>
    <row r="21" spans="1:6" ht="28.5" customHeight="1" thickBot="1" x14ac:dyDescent="0.3">
      <c r="A21" s="21"/>
      <c r="B21" s="23">
        <v>3000666</v>
      </c>
      <c r="C21" s="146" t="s">
        <v>1613</v>
      </c>
      <c r="D21" s="121">
        <v>120</v>
      </c>
      <c r="E21" s="147" t="s">
        <v>795</v>
      </c>
      <c r="F21" s="70">
        <v>0</v>
      </c>
    </row>
  </sheetData>
  <mergeCells count="19">
    <mergeCell ref="F3:I3"/>
    <mergeCell ref="J3:L3"/>
    <mergeCell ref="I4:I5"/>
    <mergeCell ref="A14:F14"/>
    <mergeCell ref="A16:E17"/>
    <mergeCell ref="F16:F17"/>
    <mergeCell ref="L4:L5"/>
    <mergeCell ref="H4:H5"/>
    <mergeCell ref="A4:C5"/>
    <mergeCell ref="J4:J5"/>
    <mergeCell ref="F4:F5"/>
    <mergeCell ref="K4:K5"/>
    <mergeCell ref="G4:G5"/>
    <mergeCell ref="D4:E5"/>
    <mergeCell ref="C18:E18"/>
    <mergeCell ref="C19:E19"/>
    <mergeCell ref="C20:E20"/>
    <mergeCell ref="C21:E21"/>
    <mergeCell ref="A3:E3"/>
  </mergeCell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2"/>
  <dimension ref="A1:N18"/>
  <sheetViews>
    <sheetView workbookViewId="0">
      <selection activeCell="A2" sqref="A2:N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82</v>
      </c>
      <c r="B1" s="40" t="s">
        <v>228</v>
      </c>
      <c r="C1" s="40" t="s">
        <v>44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1615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1755.3916850000001</v>
      </c>
      <c r="I6" s="13">
        <v>1915.844384</v>
      </c>
      <c r="J6" s="13">
        <v>424.79779897567005</v>
      </c>
      <c r="K6" s="14">
        <v>0.2217287596651013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SUM(H8:H17)</f>
        <v>1389.7698459999995</v>
      </c>
      <c r="I7" s="30">
        <f>SUM(I8:I17)</f>
        <v>594.38033400000006</v>
      </c>
      <c r="J7" s="30">
        <f>SUM(J8:J17)</f>
        <v>62.986309523124874</v>
      </c>
      <c r="K7" s="32">
        <f>IFERROR(J7/I7,0)</f>
        <v>0.10596970646596943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26.929897000000004</v>
      </c>
      <c r="I8" s="19">
        <v>35.023472000000005</v>
      </c>
      <c r="J8" s="19">
        <v>14.219019169349849</v>
      </c>
      <c r="K8" s="20">
        <f t="shared" ref="K8:K18" si="0">IFERROR(J8/I8,0)</f>
        <v>0.40598542512717889</v>
      </c>
      <c r="L8" s="54">
        <v>0</v>
      </c>
      <c r="M8" s="19">
        <v>0</v>
      </c>
      <c r="N8" s="20" t="str">
        <f>IFERROR(M8/L8,".")</f>
        <v>.</v>
      </c>
    </row>
    <row r="9" spans="1:14" ht="25.5" x14ac:dyDescent="0.25">
      <c r="A9" s="15"/>
      <c r="B9" s="17">
        <v>5001777</v>
      </c>
      <c r="C9" s="79" t="s">
        <v>1616</v>
      </c>
      <c r="D9" s="17">
        <v>3000001</v>
      </c>
      <c r="E9" s="17" t="s">
        <v>271</v>
      </c>
      <c r="F9" s="53">
        <v>177</v>
      </c>
      <c r="G9" s="17" t="s">
        <v>1000</v>
      </c>
      <c r="H9" s="18">
        <v>1361.2550179999998</v>
      </c>
      <c r="I9" s="19">
        <v>557.58995600000003</v>
      </c>
      <c r="J9" s="19">
        <v>48.767290353775024</v>
      </c>
      <c r="K9" s="20">
        <f t="shared" si="0"/>
        <v>8.7460847938543251E-2</v>
      </c>
      <c r="L9" s="54">
        <v>3</v>
      </c>
      <c r="M9" s="19">
        <v>0</v>
      </c>
      <c r="N9" s="20">
        <f t="shared" ref="N9:N17" si="1">IFERROR(M9/L9,".")</f>
        <v>0</v>
      </c>
    </row>
    <row r="10" spans="1:14" ht="51" x14ac:dyDescent="0.25">
      <c r="A10" s="15"/>
      <c r="B10" s="17">
        <v>5004465</v>
      </c>
      <c r="C10" s="79" t="s">
        <v>1617</v>
      </c>
      <c r="D10" s="17">
        <v>3000001</v>
      </c>
      <c r="E10" s="17" t="s">
        <v>271</v>
      </c>
      <c r="F10" s="53">
        <v>60</v>
      </c>
      <c r="G10" s="17" t="s">
        <v>318</v>
      </c>
      <c r="H10" s="18">
        <v>0.1</v>
      </c>
      <c r="I10" s="19">
        <v>0.1</v>
      </c>
      <c r="J10" s="19">
        <v>0</v>
      </c>
      <c r="K10" s="20">
        <f t="shared" si="0"/>
        <v>0</v>
      </c>
      <c r="L10" s="54">
        <v>0</v>
      </c>
      <c r="M10" s="19">
        <v>0</v>
      </c>
      <c r="N10" s="20" t="str">
        <f t="shared" si="1"/>
        <v>.</v>
      </c>
    </row>
    <row r="11" spans="1:14" ht="25.5" x14ac:dyDescent="0.25">
      <c r="A11" s="15"/>
      <c r="B11" s="17">
        <v>5002737</v>
      </c>
      <c r="C11" s="79" t="s">
        <v>1618</v>
      </c>
      <c r="D11" s="17">
        <v>3000269</v>
      </c>
      <c r="E11" s="17" t="s">
        <v>1611</v>
      </c>
      <c r="F11" s="53">
        <v>46</v>
      </c>
      <c r="G11" s="17" t="s">
        <v>856</v>
      </c>
      <c r="H11" s="18">
        <v>0.4</v>
      </c>
      <c r="I11" s="19">
        <v>0.4</v>
      </c>
      <c r="J11" s="19">
        <v>0</v>
      </c>
      <c r="K11" s="20">
        <f t="shared" si="0"/>
        <v>0</v>
      </c>
      <c r="L11" s="54">
        <v>0</v>
      </c>
      <c r="M11" s="19">
        <v>0</v>
      </c>
      <c r="N11" s="20" t="str">
        <f t="shared" si="1"/>
        <v>.</v>
      </c>
    </row>
    <row r="12" spans="1:14" ht="51" x14ac:dyDescent="0.25">
      <c r="A12" s="15"/>
      <c r="B12" s="17">
        <v>5005060</v>
      </c>
      <c r="C12" s="79" t="s">
        <v>1619</v>
      </c>
      <c r="D12" s="17">
        <v>3000269</v>
      </c>
      <c r="E12" s="17" t="s">
        <v>1611</v>
      </c>
      <c r="F12" s="53">
        <v>60</v>
      </c>
      <c r="G12" s="17" t="s">
        <v>318</v>
      </c>
      <c r="H12" s="18">
        <v>0.1</v>
      </c>
      <c r="I12" s="19">
        <v>0.1</v>
      </c>
      <c r="J12" s="19">
        <v>0</v>
      </c>
      <c r="K12" s="20">
        <f t="shared" si="0"/>
        <v>0</v>
      </c>
      <c r="L12" s="54">
        <v>0</v>
      </c>
      <c r="M12" s="19">
        <v>0</v>
      </c>
      <c r="N12" s="20" t="str">
        <f t="shared" si="1"/>
        <v>.</v>
      </c>
    </row>
    <row r="13" spans="1:14" ht="38.25" x14ac:dyDescent="0.25">
      <c r="A13" s="15"/>
      <c r="B13" s="17">
        <v>5002740</v>
      </c>
      <c r="C13" s="79" t="s">
        <v>1620</v>
      </c>
      <c r="D13" s="17">
        <v>3000270</v>
      </c>
      <c r="E13" s="17" t="s">
        <v>1612</v>
      </c>
      <c r="F13" s="53">
        <v>120</v>
      </c>
      <c r="G13" s="17" t="s">
        <v>795</v>
      </c>
      <c r="H13" s="18">
        <v>0.25</v>
      </c>
      <c r="I13" s="19">
        <v>0.25</v>
      </c>
      <c r="J13" s="19">
        <v>0</v>
      </c>
      <c r="K13" s="20">
        <f t="shared" si="0"/>
        <v>0</v>
      </c>
      <c r="L13" s="54">
        <v>0</v>
      </c>
      <c r="M13" s="19">
        <v>0</v>
      </c>
      <c r="N13" s="20" t="str">
        <f t="shared" si="1"/>
        <v>.</v>
      </c>
    </row>
    <row r="14" spans="1:14" ht="25.5" x14ac:dyDescent="0.25">
      <c r="A14" s="15"/>
      <c r="B14" s="17">
        <v>5002741</v>
      </c>
      <c r="C14" s="79" t="s">
        <v>1621</v>
      </c>
      <c r="D14" s="17">
        <v>3000270</v>
      </c>
      <c r="E14" s="17" t="s">
        <v>1612</v>
      </c>
      <c r="F14" s="53">
        <v>120</v>
      </c>
      <c r="G14" s="17" t="s">
        <v>795</v>
      </c>
      <c r="H14" s="18">
        <v>0.51825100000000002</v>
      </c>
      <c r="I14" s="19">
        <v>0.71690600000000004</v>
      </c>
      <c r="J14" s="19">
        <v>0</v>
      </c>
      <c r="K14" s="20">
        <f t="shared" si="0"/>
        <v>0</v>
      </c>
      <c r="L14" s="54">
        <v>0</v>
      </c>
      <c r="M14" s="19">
        <v>0</v>
      </c>
      <c r="N14" s="20" t="str">
        <f t="shared" si="1"/>
        <v>.</v>
      </c>
    </row>
    <row r="15" spans="1:14" ht="25.5" x14ac:dyDescent="0.25">
      <c r="A15" s="15"/>
      <c r="B15" s="17">
        <v>5002741</v>
      </c>
      <c r="C15" s="79" t="s">
        <v>1621</v>
      </c>
      <c r="D15" s="17">
        <v>3000270</v>
      </c>
      <c r="E15" s="17" t="s">
        <v>1612</v>
      </c>
      <c r="F15" s="53">
        <v>227</v>
      </c>
      <c r="G15" s="17" t="s">
        <v>891</v>
      </c>
      <c r="H15" s="18">
        <v>1.668E-2</v>
      </c>
      <c r="I15" s="19">
        <v>0</v>
      </c>
      <c r="J15" s="19">
        <v>0</v>
      </c>
      <c r="K15" s="20">
        <f t="shared" si="0"/>
        <v>0</v>
      </c>
      <c r="L15" s="54">
        <v>0</v>
      </c>
      <c r="M15" s="19">
        <v>0</v>
      </c>
      <c r="N15" s="20" t="str">
        <f t="shared" si="1"/>
        <v>.</v>
      </c>
    </row>
    <row r="16" spans="1:14" ht="51" x14ac:dyDescent="0.25">
      <c r="A16" s="15"/>
      <c r="B16" s="17">
        <v>5005061</v>
      </c>
      <c r="C16" s="79" t="s">
        <v>1622</v>
      </c>
      <c r="D16" s="17">
        <v>3000666</v>
      </c>
      <c r="E16" s="17" t="s">
        <v>1613</v>
      </c>
      <c r="F16" s="53">
        <v>120</v>
      </c>
      <c r="G16" s="17" t="s">
        <v>795</v>
      </c>
      <c r="H16" s="18">
        <v>0.1</v>
      </c>
      <c r="I16" s="19">
        <v>0.1</v>
      </c>
      <c r="J16" s="19">
        <v>0</v>
      </c>
      <c r="K16" s="20">
        <f t="shared" si="0"/>
        <v>0</v>
      </c>
      <c r="L16" s="54">
        <v>0</v>
      </c>
      <c r="M16" s="19">
        <v>0</v>
      </c>
      <c r="N16" s="20" t="str">
        <f t="shared" si="1"/>
        <v>.</v>
      </c>
    </row>
    <row r="17" spans="1:14" ht="63.75" x14ac:dyDescent="0.25">
      <c r="A17" s="15"/>
      <c r="B17" s="17">
        <v>5005062</v>
      </c>
      <c r="C17" s="79" t="s">
        <v>1623</v>
      </c>
      <c r="D17" s="17">
        <v>3000666</v>
      </c>
      <c r="E17" s="17" t="s">
        <v>1613</v>
      </c>
      <c r="F17" s="53">
        <v>120</v>
      </c>
      <c r="G17" s="17" t="s">
        <v>795</v>
      </c>
      <c r="H17" s="18">
        <v>0.1</v>
      </c>
      <c r="I17" s="19">
        <v>0.1</v>
      </c>
      <c r="J17" s="19">
        <v>0</v>
      </c>
      <c r="K17" s="20">
        <f t="shared" si="0"/>
        <v>0</v>
      </c>
      <c r="L17" s="54">
        <v>0</v>
      </c>
      <c r="M17" s="19">
        <v>0</v>
      </c>
      <c r="N17" s="20" t="str">
        <f t="shared" si="1"/>
        <v>.</v>
      </c>
    </row>
    <row r="18" spans="1:14" ht="15.75" thickBot="1" x14ac:dyDescent="0.3">
      <c r="A18" s="33" t="s">
        <v>302</v>
      </c>
      <c r="B18" s="35"/>
      <c r="C18" s="35"/>
      <c r="D18" s="57"/>
      <c r="E18" s="35"/>
      <c r="F18" s="51"/>
      <c r="G18" s="35"/>
      <c r="H18" s="36">
        <f>H6-H7</f>
        <v>365.62183900000059</v>
      </c>
      <c r="I18" s="36">
        <f>I6-I7</f>
        <v>1321.46405</v>
      </c>
      <c r="J18" s="36">
        <f>J6-J7</f>
        <v>361.81148945254517</v>
      </c>
      <c r="K18" s="38">
        <f t="shared" si="0"/>
        <v>0.27379593826449167</v>
      </c>
      <c r="L18" s="52"/>
      <c r="M18" s="37"/>
      <c r="N18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3"/>
  <dimension ref="A1:P6"/>
  <sheetViews>
    <sheetView workbookViewId="0">
      <selection activeCell="L6" sqref="L6:P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39">
        <v>82</v>
      </c>
      <c r="B1" s="40" t="s">
        <v>228</v>
      </c>
      <c r="C1" s="40" t="s">
        <v>44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1624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14"/>
      <c r="J4" s="114" t="s">
        <v>234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51.75" thickBot="1" x14ac:dyDescent="0.3">
      <c r="A6" s="21"/>
      <c r="B6" s="23">
        <v>3000001</v>
      </c>
      <c r="C6" s="23" t="s">
        <v>271</v>
      </c>
      <c r="D6" s="23"/>
      <c r="E6" s="23" t="s">
        <v>334</v>
      </c>
      <c r="F6" s="23">
        <v>37</v>
      </c>
      <c r="G6" s="23" t="s">
        <v>119</v>
      </c>
      <c r="H6" s="23">
        <v>4</v>
      </c>
      <c r="I6" s="23" t="s">
        <v>1625</v>
      </c>
      <c r="J6" s="23">
        <v>3</v>
      </c>
      <c r="K6" s="23" t="s">
        <v>652</v>
      </c>
      <c r="L6" s="62">
        <v>1144.823292</v>
      </c>
      <c r="M6" s="63">
        <v>429.17434300000002</v>
      </c>
      <c r="N6" s="64">
        <v>0</v>
      </c>
      <c r="O6" s="63"/>
      <c r="P6" s="64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4"/>
  <dimension ref="A1:R6"/>
  <sheetViews>
    <sheetView workbookViewId="0">
      <selection activeCell="N6" sqref="N6:R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39">
        <v>82</v>
      </c>
      <c r="B1" s="40" t="s">
        <v>228</v>
      </c>
      <c r="C1" s="40" t="s">
        <v>44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.75" thickBot="1" x14ac:dyDescent="0.3">
      <c r="A2" s="2" t="s">
        <v>1626</v>
      </c>
    </row>
    <row r="3" spans="1:18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0" t="s">
        <v>2</v>
      </c>
      <c r="O3" s="101"/>
      <c r="P3" s="102"/>
      <c r="Q3" s="101" t="s">
        <v>235</v>
      </c>
      <c r="R3" s="102"/>
    </row>
    <row r="4" spans="1:18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14"/>
      <c r="L4" s="114" t="s">
        <v>234</v>
      </c>
      <c r="M4" s="129"/>
      <c r="N4" s="98" t="s">
        <v>3</v>
      </c>
      <c r="O4" s="96" t="s">
        <v>4</v>
      </c>
      <c r="P4" s="105" t="s">
        <v>5</v>
      </c>
      <c r="Q4" s="117" t="s">
        <v>236</v>
      </c>
      <c r="R4" s="105" t="s">
        <v>237</v>
      </c>
    </row>
    <row r="5" spans="1:18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30"/>
      <c r="N5" s="133"/>
      <c r="O5" s="134"/>
      <c r="P5" s="127"/>
      <c r="Q5" s="132"/>
      <c r="R5" s="127"/>
    </row>
    <row r="6" spans="1:18" ht="51.75" thickBot="1" x14ac:dyDescent="0.3">
      <c r="A6" s="21"/>
      <c r="B6" s="23">
        <v>5001777</v>
      </c>
      <c r="C6" s="23" t="s">
        <v>1616</v>
      </c>
      <c r="D6" s="23">
        <v>3000001</v>
      </c>
      <c r="E6" s="23" t="s">
        <v>271</v>
      </c>
      <c r="F6" s="23">
        <v>177</v>
      </c>
      <c r="G6" s="23" t="s">
        <v>1000</v>
      </c>
      <c r="H6" s="23">
        <v>37</v>
      </c>
      <c r="I6" s="23" t="s">
        <v>119</v>
      </c>
      <c r="J6" s="23">
        <v>4</v>
      </c>
      <c r="K6" s="23" t="s">
        <v>1625</v>
      </c>
      <c r="L6" s="23">
        <v>3</v>
      </c>
      <c r="M6" s="23" t="s">
        <v>652</v>
      </c>
      <c r="N6" s="62">
        <v>1144.823292</v>
      </c>
      <c r="O6" s="63">
        <v>429.17434299999996</v>
      </c>
      <c r="P6" s="64">
        <v>0</v>
      </c>
      <c r="Q6" s="63">
        <v>1</v>
      </c>
      <c r="R6" s="64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5"/>
  <dimension ref="A1:K100"/>
  <sheetViews>
    <sheetView workbookViewId="0">
      <selection activeCell="A2" sqref="A2:K30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83</v>
      </c>
      <c r="B1" s="41" t="s">
        <v>228</v>
      </c>
      <c r="C1" s="40" t="s">
        <v>45</v>
      </c>
      <c r="D1" s="40"/>
      <c r="E1" s="40"/>
      <c r="F1" s="40"/>
      <c r="G1" s="40"/>
    </row>
    <row r="2" spans="1:11" ht="15.75" thickBot="1" x14ac:dyDescent="0.3">
      <c r="A2" s="2" t="s">
        <v>1629</v>
      </c>
      <c r="I2" s="1" t="s">
        <v>1643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1221.5727770000003</v>
      </c>
      <c r="E6" s="13">
        <f ca="1">SUM(E7:OFFSET(E7,50,0))</f>
        <v>2505.4181070000009</v>
      </c>
      <c r="F6" s="13">
        <f ca="1">SUM(F7:OFFSET(F7,50,0))</f>
        <v>545.35410376870118</v>
      </c>
      <c r="G6" s="14">
        <f ca="1">IFERROR(F6/E6,0)</f>
        <v>0.21766989798828854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30.876988999999995</v>
      </c>
      <c r="E7" s="19">
        <v>369.95673000000102</v>
      </c>
      <c r="F7" s="19">
        <v>24.025140366677078</v>
      </c>
      <c r="G7" s="20">
        <f t="shared" ref="G7:G30" si="0">IFERROR(F7/E7,0)</f>
        <v>6.4940406319076868E-2</v>
      </c>
      <c r="I7" t="s">
        <v>263</v>
      </c>
      <c r="J7" s="6">
        <v>8.147295753005892</v>
      </c>
      <c r="K7" s="65">
        <v>0.49176332387622501</v>
      </c>
    </row>
    <row r="8" spans="1:11" x14ac:dyDescent="0.25">
      <c r="A8" s="15"/>
      <c r="B8" s="44">
        <v>2</v>
      </c>
      <c r="C8" s="17" t="s">
        <v>241</v>
      </c>
      <c r="D8" s="18">
        <v>70.599209000000002</v>
      </c>
      <c r="E8" s="19">
        <v>129.15196299999997</v>
      </c>
      <c r="F8" s="19">
        <v>29.68448316618742</v>
      </c>
      <c r="G8" s="20">
        <f t="shared" si="0"/>
        <v>0.22984151751675216</v>
      </c>
      <c r="I8" t="s">
        <v>255</v>
      </c>
      <c r="J8" s="6">
        <v>19.268131305609131</v>
      </c>
      <c r="K8" s="65">
        <v>0.47863083167400483</v>
      </c>
    </row>
    <row r="9" spans="1:11" x14ac:dyDescent="0.25">
      <c r="A9" s="15"/>
      <c r="B9" s="44">
        <v>3</v>
      </c>
      <c r="C9" s="17" t="s">
        <v>242</v>
      </c>
      <c r="D9" s="18">
        <v>19.565870000000007</v>
      </c>
      <c r="E9" s="19">
        <v>97.337808999999979</v>
      </c>
      <c r="F9" s="19">
        <v>31.683883299869194</v>
      </c>
      <c r="G9" s="20">
        <f t="shared" si="0"/>
        <v>0.3255043813434223</v>
      </c>
      <c r="I9" t="s">
        <v>253</v>
      </c>
      <c r="J9" s="6">
        <v>13.901095824468939</v>
      </c>
      <c r="K9" s="65">
        <v>0.41047526555785863</v>
      </c>
    </row>
    <row r="10" spans="1:11" x14ac:dyDescent="0.25">
      <c r="A10" s="15"/>
      <c r="B10" s="44">
        <v>4</v>
      </c>
      <c r="C10" s="17" t="s">
        <v>243</v>
      </c>
      <c r="D10" s="18">
        <v>48.274793000000017</v>
      </c>
      <c r="E10" s="19">
        <v>57.462525999999997</v>
      </c>
      <c r="F10" s="19">
        <v>13.600493151054252</v>
      </c>
      <c r="G10" s="20">
        <f t="shared" si="0"/>
        <v>0.23668456814888808</v>
      </c>
      <c r="I10" t="s">
        <v>251</v>
      </c>
      <c r="J10" s="6">
        <v>32.511276252800599</v>
      </c>
      <c r="K10" s="65">
        <v>0.40882073319542273</v>
      </c>
    </row>
    <row r="11" spans="1:11" x14ac:dyDescent="0.25">
      <c r="A11" s="15"/>
      <c r="B11" s="44">
        <v>5</v>
      </c>
      <c r="C11" s="17" t="s">
        <v>244</v>
      </c>
      <c r="D11" s="18">
        <v>69.898272000000006</v>
      </c>
      <c r="E11" s="19">
        <v>78.894102000000004</v>
      </c>
      <c r="F11" s="19">
        <v>27.077354331660899</v>
      </c>
      <c r="G11" s="20">
        <f t="shared" si="0"/>
        <v>0.34321138900422365</v>
      </c>
      <c r="I11" t="s">
        <v>262</v>
      </c>
      <c r="J11" s="6">
        <v>3.3641187504399568</v>
      </c>
      <c r="K11" s="65">
        <v>0.39333923287525951</v>
      </c>
    </row>
    <row r="12" spans="1:11" x14ac:dyDescent="0.25">
      <c r="A12" s="15"/>
      <c r="B12" s="44">
        <v>6</v>
      </c>
      <c r="C12" s="17" t="s">
        <v>245</v>
      </c>
      <c r="D12" s="18">
        <v>54.126862999999993</v>
      </c>
      <c r="E12" s="19">
        <v>174.111514</v>
      </c>
      <c r="F12" s="19">
        <v>38.221488097129622</v>
      </c>
      <c r="G12" s="20">
        <f t="shared" si="0"/>
        <v>0.21952303566282022</v>
      </c>
      <c r="I12" t="s">
        <v>252</v>
      </c>
      <c r="J12" s="6">
        <v>38.433422396090464</v>
      </c>
      <c r="K12" s="65">
        <v>0.35235824203370869</v>
      </c>
    </row>
    <row r="13" spans="1:11" x14ac:dyDescent="0.25">
      <c r="A13" s="15"/>
      <c r="B13" s="44">
        <v>8</v>
      </c>
      <c r="C13" s="17" t="s">
        <v>247</v>
      </c>
      <c r="D13" s="18">
        <v>268.58672300000012</v>
      </c>
      <c r="E13" s="19">
        <v>250.51420699999991</v>
      </c>
      <c r="F13" s="19">
        <v>65.46999481322564</v>
      </c>
      <c r="G13" s="20">
        <f t="shared" si="0"/>
        <v>0.26134244279896535</v>
      </c>
      <c r="I13" t="s">
        <v>248</v>
      </c>
      <c r="J13" s="6">
        <v>39.153011227783281</v>
      </c>
      <c r="K13" s="65">
        <v>0.34475969792588235</v>
      </c>
    </row>
    <row r="14" spans="1:11" x14ac:dyDescent="0.25">
      <c r="A14" s="15"/>
      <c r="B14" s="44">
        <v>9</v>
      </c>
      <c r="C14" s="17" t="s">
        <v>248</v>
      </c>
      <c r="D14" s="18">
        <v>54.724204999999934</v>
      </c>
      <c r="E14" s="19">
        <v>113.56609100000004</v>
      </c>
      <c r="F14" s="19">
        <v>39.153011227783281</v>
      </c>
      <c r="G14" s="20">
        <f t="shared" si="0"/>
        <v>0.34475969792588235</v>
      </c>
      <c r="I14" t="s">
        <v>244</v>
      </c>
      <c r="J14" s="6">
        <v>27.077354331660899</v>
      </c>
      <c r="K14" s="65">
        <v>0.34321138900422365</v>
      </c>
    </row>
    <row r="15" spans="1:11" x14ac:dyDescent="0.25">
      <c r="A15" s="15"/>
      <c r="B15" s="44">
        <v>10</v>
      </c>
      <c r="C15" s="17" t="s">
        <v>249</v>
      </c>
      <c r="D15" s="18">
        <v>58.34689700000002</v>
      </c>
      <c r="E15" s="19">
        <v>80.310412999999969</v>
      </c>
      <c r="F15" s="19">
        <v>25.259025384031702</v>
      </c>
      <c r="G15" s="20">
        <f t="shared" si="0"/>
        <v>0.31451743852981695</v>
      </c>
      <c r="I15" t="s">
        <v>242</v>
      </c>
      <c r="J15" s="6">
        <v>31.683883299869194</v>
      </c>
      <c r="K15" s="65">
        <v>0.3255043813434223</v>
      </c>
    </row>
    <row r="16" spans="1:11" x14ac:dyDescent="0.25">
      <c r="A16" s="15"/>
      <c r="B16" s="44">
        <v>11</v>
      </c>
      <c r="C16" s="17" t="s">
        <v>250</v>
      </c>
      <c r="D16" s="18">
        <v>36.362515000000016</v>
      </c>
      <c r="E16" s="19">
        <v>27.858546000000008</v>
      </c>
      <c r="F16" s="19">
        <v>3.8149075061337498</v>
      </c>
      <c r="G16" s="20">
        <f t="shared" si="0"/>
        <v>0.13693850016916709</v>
      </c>
      <c r="I16" t="s">
        <v>249</v>
      </c>
      <c r="J16" s="6">
        <v>25.259025384031702</v>
      </c>
      <c r="K16" s="65">
        <v>0.31451743852981695</v>
      </c>
    </row>
    <row r="17" spans="1:11" x14ac:dyDescent="0.25">
      <c r="A17" s="15"/>
      <c r="B17" s="44">
        <v>12</v>
      </c>
      <c r="C17" s="17" t="s">
        <v>251</v>
      </c>
      <c r="D17" s="18">
        <v>41.670350000000013</v>
      </c>
      <c r="E17" s="19">
        <v>79.524528999999859</v>
      </c>
      <c r="F17" s="19">
        <v>32.511276252800599</v>
      </c>
      <c r="G17" s="20">
        <f t="shared" si="0"/>
        <v>0.40882073319542273</v>
      </c>
      <c r="I17" t="s">
        <v>264</v>
      </c>
      <c r="J17" s="6">
        <v>3.7800375965307467</v>
      </c>
      <c r="K17" s="65">
        <v>0.31162876484040952</v>
      </c>
    </row>
    <row r="18" spans="1:11" x14ac:dyDescent="0.25">
      <c r="A18" s="15"/>
      <c r="B18" s="44">
        <v>13</v>
      </c>
      <c r="C18" s="17" t="s">
        <v>252</v>
      </c>
      <c r="D18" s="18">
        <v>46.398988000000017</v>
      </c>
      <c r="E18" s="19">
        <v>109.07484999999998</v>
      </c>
      <c r="F18" s="19">
        <v>38.433422396090464</v>
      </c>
      <c r="G18" s="20">
        <f t="shared" si="0"/>
        <v>0.35235824203370869</v>
      </c>
      <c r="I18" t="s">
        <v>257</v>
      </c>
      <c r="J18" s="6">
        <v>3.3628289710613899</v>
      </c>
      <c r="K18" s="65">
        <v>0.26304254177108916</v>
      </c>
    </row>
    <row r="19" spans="1:11" x14ac:dyDescent="0.25">
      <c r="A19" s="15"/>
      <c r="B19" s="44">
        <v>14</v>
      </c>
      <c r="C19" s="17" t="s">
        <v>253</v>
      </c>
      <c r="D19" s="18">
        <v>26.494792</v>
      </c>
      <c r="E19" s="19">
        <v>33.86585500000001</v>
      </c>
      <c r="F19" s="19">
        <v>13.901095824468939</v>
      </c>
      <c r="G19" s="20">
        <f t="shared" si="0"/>
        <v>0.41047526555785863</v>
      </c>
      <c r="I19" t="s">
        <v>247</v>
      </c>
      <c r="J19" s="6">
        <v>65.46999481322564</v>
      </c>
      <c r="K19" s="65">
        <v>0.26134244279896535</v>
      </c>
    </row>
    <row r="20" spans="1:11" x14ac:dyDescent="0.25">
      <c r="A20" s="15"/>
      <c r="B20" s="44">
        <v>15</v>
      </c>
      <c r="C20" s="17" t="s">
        <v>254</v>
      </c>
      <c r="D20" s="18">
        <v>84.702563999999953</v>
      </c>
      <c r="E20" s="19">
        <v>337.83973600000007</v>
      </c>
      <c r="F20" s="19">
        <v>39.208921128540169</v>
      </c>
      <c r="G20" s="20">
        <f t="shared" si="0"/>
        <v>0.11605775446302195</v>
      </c>
      <c r="I20" t="s">
        <v>259</v>
      </c>
      <c r="J20" s="6">
        <v>47.374730583906057</v>
      </c>
      <c r="K20" s="65">
        <v>0.25185772823391273</v>
      </c>
    </row>
    <row r="21" spans="1:11" x14ac:dyDescent="0.25">
      <c r="A21" s="15"/>
      <c r="B21" s="44">
        <v>16</v>
      </c>
      <c r="C21" s="17" t="s">
        <v>255</v>
      </c>
      <c r="D21" s="18">
        <v>15.584665000000001</v>
      </c>
      <c r="E21" s="19">
        <v>40.25677000000001</v>
      </c>
      <c r="F21" s="19">
        <v>19.268131305609131</v>
      </c>
      <c r="G21" s="20">
        <f t="shared" si="0"/>
        <v>0.47863083167400483</v>
      </c>
      <c r="I21" t="s">
        <v>256</v>
      </c>
      <c r="J21" s="6">
        <v>0.72424177630455233</v>
      </c>
      <c r="K21" s="65">
        <v>0.23768036306503743</v>
      </c>
    </row>
    <row r="22" spans="1:11" x14ac:dyDescent="0.25">
      <c r="A22" s="15"/>
      <c r="B22" s="44">
        <v>17</v>
      </c>
      <c r="C22" s="17" t="s">
        <v>256</v>
      </c>
      <c r="D22" s="18">
        <v>1.7089569999999998</v>
      </c>
      <c r="E22" s="19">
        <v>3.0471250000000007</v>
      </c>
      <c r="F22" s="19">
        <v>0.72424177630455233</v>
      </c>
      <c r="G22" s="20">
        <f t="shared" si="0"/>
        <v>0.23768036306503743</v>
      </c>
      <c r="I22" t="s">
        <v>243</v>
      </c>
      <c r="J22" s="6">
        <v>13.600493151054252</v>
      </c>
      <c r="K22" s="65">
        <v>0.23668456814888808</v>
      </c>
    </row>
    <row r="23" spans="1:11" x14ac:dyDescent="0.25">
      <c r="A23" s="15"/>
      <c r="B23" s="44">
        <v>18</v>
      </c>
      <c r="C23" s="17" t="s">
        <v>257</v>
      </c>
      <c r="D23" s="18">
        <v>16.331448999999999</v>
      </c>
      <c r="E23" s="19">
        <v>12.784353999999997</v>
      </c>
      <c r="F23" s="19">
        <v>3.3628289710613899</v>
      </c>
      <c r="G23" s="20">
        <f t="shared" si="0"/>
        <v>0.26304254177108916</v>
      </c>
      <c r="I23" t="s">
        <v>241</v>
      </c>
      <c r="J23" s="6">
        <v>29.68448316618742</v>
      </c>
      <c r="K23" s="65">
        <v>0.22984151751675216</v>
      </c>
    </row>
    <row r="24" spans="1:11" x14ac:dyDescent="0.25">
      <c r="A24" s="15"/>
      <c r="B24" s="44">
        <v>19</v>
      </c>
      <c r="C24" s="17" t="s">
        <v>258</v>
      </c>
      <c r="D24" s="18">
        <v>15.822270999999999</v>
      </c>
      <c r="E24" s="19">
        <v>13.279919000000003</v>
      </c>
      <c r="F24" s="19">
        <v>1.6608552278485149</v>
      </c>
      <c r="G24" s="20">
        <f t="shared" si="0"/>
        <v>0.125065162509539</v>
      </c>
      <c r="I24" t="s">
        <v>245</v>
      </c>
      <c r="J24" s="6">
        <v>38.221488097129622</v>
      </c>
      <c r="K24" s="65">
        <v>0.21952303566282022</v>
      </c>
    </row>
    <row r="25" spans="1:11" x14ac:dyDescent="0.25">
      <c r="A25" s="15"/>
      <c r="B25" s="44">
        <v>20</v>
      </c>
      <c r="C25" s="17" t="s">
        <v>259</v>
      </c>
      <c r="D25" s="18">
        <v>73.195080000000004</v>
      </c>
      <c r="E25" s="19">
        <v>188.10115900000019</v>
      </c>
      <c r="F25" s="19">
        <v>47.374730583906057</v>
      </c>
      <c r="G25" s="20">
        <f t="shared" si="0"/>
        <v>0.25185772823391273</v>
      </c>
      <c r="I25" t="s">
        <v>260</v>
      </c>
      <c r="J25" s="6">
        <v>29.36730498981342</v>
      </c>
      <c r="K25" s="65">
        <v>0.17525812238878841</v>
      </c>
    </row>
    <row r="26" spans="1:11" x14ac:dyDescent="0.25">
      <c r="A26" s="15"/>
      <c r="B26" s="44">
        <v>21</v>
      </c>
      <c r="C26" s="17" t="s">
        <v>260</v>
      </c>
      <c r="D26" s="18">
        <v>122.54704699999999</v>
      </c>
      <c r="E26" s="19">
        <v>167.56601399999994</v>
      </c>
      <c r="F26" s="19">
        <v>29.36730498981342</v>
      </c>
      <c r="G26" s="20">
        <f t="shared" si="0"/>
        <v>0.17525812238878841</v>
      </c>
      <c r="I26" t="s">
        <v>250</v>
      </c>
      <c r="J26" s="6">
        <v>3.8149075061337498</v>
      </c>
      <c r="K26" s="65">
        <v>0.13693850016916709</v>
      </c>
    </row>
    <row r="27" spans="1:11" x14ac:dyDescent="0.25">
      <c r="A27" s="15"/>
      <c r="B27" s="44">
        <v>22</v>
      </c>
      <c r="C27" s="17" t="s">
        <v>261</v>
      </c>
      <c r="D27" s="18">
        <v>11.066267999999996</v>
      </c>
      <c r="E27" s="19">
        <v>103.66372699999999</v>
      </c>
      <c r="F27" s="19">
        <v>6.2600618685285667</v>
      </c>
      <c r="G27" s="20">
        <f t="shared" si="0"/>
        <v>6.0388161314406212E-2</v>
      </c>
      <c r="I27" t="s">
        <v>258</v>
      </c>
      <c r="J27" s="6">
        <v>1.6608552278485149</v>
      </c>
      <c r="K27" s="65">
        <v>0.125065162509539</v>
      </c>
    </row>
    <row r="28" spans="1:11" x14ac:dyDescent="0.25">
      <c r="A28" s="15"/>
      <c r="B28" s="44">
        <v>23</v>
      </c>
      <c r="C28" s="17" t="s">
        <v>262</v>
      </c>
      <c r="D28" s="18">
        <v>29.567151000000003</v>
      </c>
      <c r="E28" s="19">
        <v>8.5527159999999967</v>
      </c>
      <c r="F28" s="19">
        <v>3.3641187504399568</v>
      </c>
      <c r="G28" s="20">
        <f t="shared" si="0"/>
        <v>0.39333923287525951</v>
      </c>
      <c r="I28" t="s">
        <v>254</v>
      </c>
      <c r="J28" s="6">
        <v>39.208921128540169</v>
      </c>
      <c r="K28" s="65">
        <v>0.11605775446302195</v>
      </c>
    </row>
    <row r="29" spans="1:11" x14ac:dyDescent="0.25">
      <c r="A29" s="15"/>
      <c r="B29" s="44">
        <v>24</v>
      </c>
      <c r="C29" s="17" t="s">
        <v>263</v>
      </c>
      <c r="D29" s="18">
        <v>9.9739760000000004</v>
      </c>
      <c r="E29" s="19">
        <v>16.567513999999999</v>
      </c>
      <c r="F29" s="19">
        <v>8.147295753005892</v>
      </c>
      <c r="G29" s="20">
        <f t="shared" si="0"/>
        <v>0.49176332387622501</v>
      </c>
      <c r="I29" t="s">
        <v>240</v>
      </c>
      <c r="J29" s="6">
        <v>24.025140366677078</v>
      </c>
      <c r="K29" s="65">
        <v>6.4940406319076868E-2</v>
      </c>
    </row>
    <row r="30" spans="1:11" ht="15.75" thickBot="1" x14ac:dyDescent="0.3">
      <c r="A30" s="21"/>
      <c r="B30" s="45">
        <v>25</v>
      </c>
      <c r="C30" s="23" t="s">
        <v>264</v>
      </c>
      <c r="D30" s="24">
        <v>15.146883000000004</v>
      </c>
      <c r="E30" s="25">
        <v>12.129937999999997</v>
      </c>
      <c r="F30" s="25">
        <v>3.7800375965307467</v>
      </c>
      <c r="G30" s="26">
        <f t="shared" si="0"/>
        <v>0.31162876484040952</v>
      </c>
      <c r="I30" t="s">
        <v>261</v>
      </c>
      <c r="J30" s="6">
        <v>6.2600618685285667</v>
      </c>
      <c r="K30" s="65">
        <v>6.0388161314406212E-2</v>
      </c>
    </row>
    <row r="31" spans="1:11" x14ac:dyDescent="0.25">
      <c r="J31" s="6"/>
      <c r="K31" s="65"/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6"/>
  <dimension ref="A1:G26"/>
  <sheetViews>
    <sheetView workbookViewId="0">
      <selection activeCell="A2" sqref="A2:G25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83</v>
      </c>
      <c r="B1" s="46" t="s">
        <v>228</v>
      </c>
      <c r="C1" s="40" t="s">
        <v>45</v>
      </c>
      <c r="D1" s="40"/>
      <c r="E1" s="40"/>
      <c r="F1" s="40"/>
      <c r="G1" s="40"/>
    </row>
    <row r="2" spans="1:7" ht="15.75" thickBot="1" x14ac:dyDescent="0.3">
      <c r="A2" s="2" t="s">
        <v>1630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1221.5727770000003</v>
      </c>
      <c r="E6" s="13">
        <v>2505.4181070000009</v>
      </c>
      <c r="F6" s="13">
        <v>545.35410376870118</v>
      </c>
      <c r="G6" s="14">
        <v>0.21766989798828854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434.40925400000071</v>
      </c>
      <c r="E7" s="31">
        <f ca="1">SUM(E8:OFFSET(E6,MATCH("GOBIERNOS REGIONALES",$A$8:$A$50,0),0))</f>
        <v>926.70136799999671</v>
      </c>
      <c r="F7" s="31">
        <f ca="1">SUM(F8:OFFSET(F6,MATCH("GOBIERNOS REGIONALES",$A$8:$A$50,0),0))</f>
        <v>120.84225087256527</v>
      </c>
      <c r="G7" s="32">
        <f ca="1">IFERROR(F7/E7,0)</f>
        <v>0.13040042352949857</v>
      </c>
    </row>
    <row r="8" spans="1:7" ht="25.5" x14ac:dyDescent="0.25">
      <c r="A8" s="15"/>
      <c r="B8" s="16">
        <v>37</v>
      </c>
      <c r="C8" s="17" t="s">
        <v>119</v>
      </c>
      <c r="D8" s="18">
        <v>434.40925400000071</v>
      </c>
      <c r="E8" s="19">
        <v>926.70136799999671</v>
      </c>
      <c r="F8" s="19">
        <v>120.84225087256527</v>
      </c>
      <c r="G8" s="20">
        <f t="shared" ref="G8:G25" si="0">IFERROR(F8/E8,0)</f>
        <v>0.13040042352949857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39.950538000000002</v>
      </c>
      <c r="E9" s="31">
        <f ca="1">SUM(E10:OFFSET(E8,(MATCH("GOBIERNOS LOCALES",$A$8:$A$50,0)-MATCH("GOBIERNOS REGIONALES",$A$8:$A$50,0)),0))</f>
        <v>75.507028999999989</v>
      </c>
      <c r="F9" s="31">
        <f ca="1">SUM(F10:OFFSET(F8,(MATCH("GOBIERNOS LOCALES",$A$8:$A$50,0)-MATCH("GOBIERNOS REGIONALES",$A$8:$A$50,0)),0))</f>
        <v>34.535686680177605</v>
      </c>
      <c r="G9" s="32">
        <f t="shared" ca="1" si="0"/>
        <v>0.45738373152223499</v>
      </c>
    </row>
    <row r="10" spans="1:7" x14ac:dyDescent="0.25">
      <c r="A10" s="15"/>
      <c r="B10" s="16">
        <v>440</v>
      </c>
      <c r="C10" s="17" t="s">
        <v>201</v>
      </c>
      <c r="D10" s="18">
        <v>0</v>
      </c>
      <c r="E10" s="19">
        <v>10.479832999999999</v>
      </c>
      <c r="F10" s="19">
        <v>2.2149780979234492</v>
      </c>
      <c r="G10" s="20">
        <f t="shared" si="0"/>
        <v>0.21135623992514474</v>
      </c>
    </row>
    <row r="11" spans="1:7" x14ac:dyDescent="0.25">
      <c r="A11" s="15"/>
      <c r="B11" s="16">
        <v>443</v>
      </c>
      <c r="C11" s="17" t="s">
        <v>204</v>
      </c>
      <c r="D11" s="18">
        <v>0</v>
      </c>
      <c r="E11" s="19">
        <v>9.9999999999999992E-2</v>
      </c>
      <c r="F11" s="19">
        <v>9.2532001435756683E-3</v>
      </c>
      <c r="G11" s="20">
        <f t="shared" si="0"/>
        <v>9.2532001435756697E-2</v>
      </c>
    </row>
    <row r="12" spans="1:7" x14ac:dyDescent="0.25">
      <c r="A12" s="15"/>
      <c r="B12" s="16">
        <v>445</v>
      </c>
      <c r="C12" s="17" t="s">
        <v>206</v>
      </c>
      <c r="D12" s="18">
        <v>0</v>
      </c>
      <c r="E12" s="19">
        <v>0.59729999999999994</v>
      </c>
      <c r="F12" s="19">
        <v>0.15674984455108643</v>
      </c>
      <c r="G12" s="20">
        <f t="shared" si="0"/>
        <v>0.26243067897385974</v>
      </c>
    </row>
    <row r="13" spans="1:7" x14ac:dyDescent="0.25">
      <c r="A13" s="15"/>
      <c r="B13" s="16">
        <v>446</v>
      </c>
      <c r="C13" s="17" t="s">
        <v>207</v>
      </c>
      <c r="D13" s="18">
        <v>8.5698939999999997</v>
      </c>
      <c r="E13" s="19">
        <v>15.147793</v>
      </c>
      <c r="F13" s="19">
        <v>3.521102509344928</v>
      </c>
      <c r="G13" s="20">
        <f t="shared" si="0"/>
        <v>0.23244986971665957</v>
      </c>
    </row>
    <row r="14" spans="1:7" x14ac:dyDescent="0.25">
      <c r="A14" s="15"/>
      <c r="B14" s="16">
        <v>447</v>
      </c>
      <c r="C14" s="17" t="s">
        <v>208</v>
      </c>
      <c r="D14" s="18">
        <v>13.059056999999999</v>
      </c>
      <c r="E14" s="19">
        <v>14.665336</v>
      </c>
      <c r="F14" s="19">
        <v>5.0533775873482227</v>
      </c>
      <c r="G14" s="20">
        <f t="shared" si="0"/>
        <v>0.34457973464421293</v>
      </c>
    </row>
    <row r="15" spans="1:7" x14ac:dyDescent="0.25">
      <c r="A15" s="15"/>
      <c r="B15" s="16">
        <v>448</v>
      </c>
      <c r="C15" s="17" t="s">
        <v>209</v>
      </c>
      <c r="D15" s="18">
        <v>12.915973000000001</v>
      </c>
      <c r="E15" s="19">
        <v>16.617175000000007</v>
      </c>
      <c r="F15" s="19">
        <v>10.450925499288132</v>
      </c>
      <c r="G15" s="20">
        <f t="shared" si="0"/>
        <v>0.62892311715367555</v>
      </c>
    </row>
    <row r="16" spans="1:7" x14ac:dyDescent="0.25">
      <c r="A16" s="15"/>
      <c r="B16" s="16">
        <v>451</v>
      </c>
      <c r="C16" s="17" t="s">
        <v>212</v>
      </c>
      <c r="D16" s="18">
        <v>0</v>
      </c>
      <c r="E16" s="19">
        <v>9.4095000000000012E-2</v>
      </c>
      <c r="F16" s="19">
        <v>1.9988730549812317E-2</v>
      </c>
      <c r="G16" s="20">
        <f t="shared" si="0"/>
        <v>0.21243137839218146</v>
      </c>
    </row>
    <row r="17" spans="1:7" x14ac:dyDescent="0.25">
      <c r="A17" s="15"/>
      <c r="B17" s="16">
        <v>452</v>
      </c>
      <c r="C17" s="17" t="s">
        <v>213</v>
      </c>
      <c r="D17" s="18">
        <v>0</v>
      </c>
      <c r="E17" s="19">
        <v>1.2719000000000001E-2</v>
      </c>
      <c r="F17" s="19">
        <v>0</v>
      </c>
      <c r="G17" s="20">
        <f t="shared" si="0"/>
        <v>0</v>
      </c>
    </row>
    <row r="18" spans="1:7" x14ac:dyDescent="0.25">
      <c r="A18" s="15"/>
      <c r="B18" s="16">
        <v>453</v>
      </c>
      <c r="C18" s="17" t="s">
        <v>214</v>
      </c>
      <c r="D18" s="18">
        <v>0.55644800000000005</v>
      </c>
      <c r="E18" s="19">
        <v>0</v>
      </c>
      <c r="F18" s="19">
        <v>0</v>
      </c>
      <c r="G18" s="20">
        <f t="shared" si="0"/>
        <v>0</v>
      </c>
    </row>
    <row r="19" spans="1:7" x14ac:dyDescent="0.25">
      <c r="A19" s="15"/>
      <c r="B19" s="16">
        <v>454</v>
      </c>
      <c r="C19" s="17" t="s">
        <v>215</v>
      </c>
      <c r="D19" s="18">
        <v>0.182445</v>
      </c>
      <c r="E19" s="19">
        <v>0.54253399999999996</v>
      </c>
      <c r="F19" s="19">
        <v>0.3141612712352071</v>
      </c>
      <c r="G19" s="20">
        <f t="shared" si="0"/>
        <v>0.5790628259891677</v>
      </c>
    </row>
    <row r="20" spans="1:7" x14ac:dyDescent="0.25">
      <c r="A20" s="15"/>
      <c r="B20" s="16">
        <v>456</v>
      </c>
      <c r="C20" s="17" t="s">
        <v>217</v>
      </c>
      <c r="D20" s="18">
        <v>2</v>
      </c>
      <c r="E20" s="19">
        <v>7.6400000000000003E-4</v>
      </c>
      <c r="F20" s="19">
        <v>0</v>
      </c>
      <c r="G20" s="20">
        <f t="shared" si="0"/>
        <v>0</v>
      </c>
    </row>
    <row r="21" spans="1:7" x14ac:dyDescent="0.25">
      <c r="A21" s="15"/>
      <c r="B21" s="16">
        <v>457</v>
      </c>
      <c r="C21" s="17" t="s">
        <v>218</v>
      </c>
      <c r="D21" s="18">
        <v>0.10198599999999999</v>
      </c>
      <c r="E21" s="19">
        <v>6.2976739999999998</v>
      </c>
      <c r="F21" s="19">
        <v>4.2185378684225725</v>
      </c>
      <c r="G21" s="20">
        <f t="shared" si="0"/>
        <v>0.66985650073702963</v>
      </c>
    </row>
    <row r="22" spans="1:7" x14ac:dyDescent="0.25">
      <c r="A22" s="15"/>
      <c r="B22" s="16">
        <v>459</v>
      </c>
      <c r="C22" s="17" t="s">
        <v>220</v>
      </c>
      <c r="D22" s="18">
        <v>0</v>
      </c>
      <c r="E22" s="19">
        <v>0.17912599999999998</v>
      </c>
      <c r="F22" s="19">
        <v>0.14949509501457214</v>
      </c>
      <c r="G22" s="20">
        <f t="shared" si="0"/>
        <v>0.83458065838891149</v>
      </c>
    </row>
    <row r="23" spans="1:7" x14ac:dyDescent="0.25">
      <c r="A23" s="15"/>
      <c r="B23" s="16">
        <v>462</v>
      </c>
      <c r="C23" s="17" t="s">
        <v>223</v>
      </c>
      <c r="D23" s="18">
        <v>0</v>
      </c>
      <c r="E23" s="19">
        <v>1.218289</v>
      </c>
      <c r="F23" s="19">
        <v>1.1569906119257212</v>
      </c>
      <c r="G23" s="20">
        <f t="shared" si="0"/>
        <v>0.94968485468203456</v>
      </c>
    </row>
    <row r="24" spans="1:7" x14ac:dyDescent="0.25">
      <c r="A24" s="15"/>
      <c r="B24" s="16">
        <v>463</v>
      </c>
      <c r="C24" s="17" t="s">
        <v>224</v>
      </c>
      <c r="D24" s="18">
        <v>2.5647349999999998</v>
      </c>
      <c r="E24" s="19">
        <v>9.5543910000000007</v>
      </c>
      <c r="F24" s="19">
        <v>7.2701263644303253</v>
      </c>
      <c r="G24" s="20">
        <f t="shared" si="0"/>
        <v>0.76091991257530955</v>
      </c>
    </row>
    <row r="25" spans="1:7" ht="15.75" thickBot="1" x14ac:dyDescent="0.3">
      <c r="A25" s="33" t="s">
        <v>227</v>
      </c>
      <c r="B25" s="34"/>
      <c r="C25" s="35"/>
      <c r="D25" s="36">
        <v>747.21298499999807</v>
      </c>
      <c r="E25" s="37">
        <v>1503.2097099999949</v>
      </c>
      <c r="F25" s="37">
        <v>389.97616621595836</v>
      </c>
      <c r="G25" s="38">
        <f t="shared" si="0"/>
        <v>0.25942898294341094</v>
      </c>
    </row>
    <row r="26" spans="1:7" x14ac:dyDescent="0.25">
      <c r="D26" s="6"/>
      <c r="E26" s="6"/>
      <c r="F26" s="6"/>
      <c r="G26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7"/>
  <dimension ref="A1:L17"/>
  <sheetViews>
    <sheetView workbookViewId="0">
      <selection activeCell="C17" sqref="C17:E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83</v>
      </c>
      <c r="B1" s="40" t="s">
        <v>228</v>
      </c>
      <c r="C1" s="40" t="s">
        <v>45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1631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1221.5727770000003</v>
      </c>
      <c r="G6" s="13">
        <v>2505.4181070000009</v>
      </c>
      <c r="H6" s="13">
        <v>545.35410376870118</v>
      </c>
      <c r="I6" s="14">
        <v>0.21766989798828854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178.82441399999999</v>
      </c>
      <c r="G7" s="31">
        <f ca="1">SUM(G8:OFFSET(G6,MATCH("PROYECTOS",$A$8:$A$50,0),0))</f>
        <v>783.96134899999993</v>
      </c>
      <c r="H7" s="31">
        <f ca="1">SUM(H8:OFFSET(H6,MATCH("PROYECTOS",$A$8:$A$50,0),0))</f>
        <v>67.279674432482352</v>
      </c>
      <c r="I7" s="32">
        <f ca="1">IFERROR(H7/G7,0)</f>
        <v>8.5820142177037803E-2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170.72740899999999</v>
      </c>
      <c r="G8" s="19">
        <v>772.4486149999999</v>
      </c>
      <c r="H8" s="19">
        <v>64.688499456235149</v>
      </c>
      <c r="I8" s="20">
        <f>IFERROR(H8/G8,0)</f>
        <v>8.3744728387188785E-2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3000627</v>
      </c>
      <c r="C9" s="17" t="s">
        <v>1632</v>
      </c>
      <c r="D9" s="53">
        <v>265</v>
      </c>
      <c r="E9" s="17" t="s">
        <v>1614</v>
      </c>
      <c r="F9" s="18">
        <v>8.0970050000000011</v>
      </c>
      <c r="G9" s="19">
        <v>11.512733999999996</v>
      </c>
      <c r="H9" s="19">
        <v>2.5911749762472027</v>
      </c>
      <c r="I9" s="20">
        <f>IFERROR(H9/G9,0)</f>
        <v>0.22507034178390672</v>
      </c>
      <c r="J9" s="54"/>
      <c r="K9" s="19"/>
      <c r="L9" s="20" t="str">
        <f>IFERROR(K9/J9,".")</f>
        <v>.</v>
      </c>
    </row>
    <row r="10" spans="1:12" ht="15.75" thickBot="1" x14ac:dyDescent="0.3">
      <c r="A10" s="33" t="s">
        <v>302</v>
      </c>
      <c r="B10" s="35"/>
      <c r="C10" s="35"/>
      <c r="D10" s="51"/>
      <c r="E10" s="35"/>
      <c r="F10" s="36">
        <f ca="1">OFFSET(F10,-MATCH("PROYECTOS",$A$8:$A$50,0)-1,0)-(OFFSET(F10,-MATCH("PROYECTOS",$A$8:$A$50,0),0))</f>
        <v>1042.7483630000004</v>
      </c>
      <c r="G10" s="37">
        <f ca="1">OFFSET(G10,-MATCH("PROYECTOS",$A$8:$A$50,0)-1,0)-(OFFSET(G10,-MATCH("PROYECTOS",$A$8:$A$50,0),0))</f>
        <v>1721.4567580000009</v>
      </c>
      <c r="H10" s="37">
        <f ca="1">OFFSET(H10,-MATCH("PROYECTOS",$A$8:$A$50,0)-1,0)-(OFFSET(H10,-MATCH("PROYECTOS",$A$8:$A$50,0),0))</f>
        <v>478.07442933621883</v>
      </c>
      <c r="I10" s="38">
        <f ca="1">IFERROR(H10/G10,0)</f>
        <v>0.27771503821661409</v>
      </c>
      <c r="J10" s="52"/>
      <c r="K10" s="37"/>
      <c r="L10" s="38"/>
    </row>
    <row r="11" spans="1:12" ht="15.75" thickBot="1" x14ac:dyDescent="0.3"/>
    <row r="12" spans="1:12" ht="15.75" thickBot="1" x14ac:dyDescent="0.3">
      <c r="A12" s="108" t="s">
        <v>372</v>
      </c>
      <c r="B12" s="109"/>
      <c r="C12" s="109"/>
      <c r="D12" s="109"/>
      <c r="E12" s="109"/>
      <c r="F12" s="110"/>
    </row>
    <row r="13" spans="1:12" ht="15.75" thickBot="1" x14ac:dyDescent="0.3">
      <c r="A13" s="2" t="s">
        <v>1644</v>
      </c>
    </row>
    <row r="14" spans="1:12" ht="45" customHeight="1" x14ac:dyDescent="0.25">
      <c r="A14" s="100" t="s">
        <v>374</v>
      </c>
      <c r="B14" s="101"/>
      <c r="C14" s="101"/>
      <c r="D14" s="101"/>
      <c r="E14" s="101"/>
      <c r="F14" s="111" t="s">
        <v>375</v>
      </c>
    </row>
    <row r="15" spans="1:12" ht="15.75" thickBot="1" x14ac:dyDescent="0.3">
      <c r="A15" s="125"/>
      <c r="B15" s="126"/>
      <c r="C15" s="104"/>
      <c r="D15" s="104"/>
      <c r="E15" s="104"/>
      <c r="F15" s="112"/>
    </row>
    <row r="16" spans="1:12" ht="23.25" customHeight="1" x14ac:dyDescent="0.25">
      <c r="A16" s="15"/>
      <c r="B16" s="17">
        <v>3000001</v>
      </c>
      <c r="C16" s="148" t="s">
        <v>271</v>
      </c>
      <c r="D16" s="142"/>
      <c r="E16" s="149"/>
      <c r="F16" s="69">
        <v>8.3744728387188785E-2</v>
      </c>
    </row>
    <row r="17" spans="1:6" ht="15.75" thickBot="1" x14ac:dyDescent="0.3">
      <c r="A17" s="21"/>
      <c r="B17" s="23">
        <v>3000627</v>
      </c>
      <c r="C17" s="146" t="s">
        <v>1632</v>
      </c>
      <c r="D17" s="121">
        <v>265</v>
      </c>
      <c r="E17" s="147" t="s">
        <v>1614</v>
      </c>
      <c r="F17" s="70">
        <v>0.22507034178390672</v>
      </c>
    </row>
  </sheetData>
  <mergeCells count="17">
    <mergeCell ref="J3:L3"/>
    <mergeCell ref="I4:I5"/>
    <mergeCell ref="A12:F12"/>
    <mergeCell ref="A14:E15"/>
    <mergeCell ref="F14:F15"/>
    <mergeCell ref="L4:L5"/>
    <mergeCell ref="H4:H5"/>
    <mergeCell ref="A4:C5"/>
    <mergeCell ref="J4:J5"/>
    <mergeCell ref="F4:F5"/>
    <mergeCell ref="K4:K5"/>
    <mergeCell ref="G4:G5"/>
    <mergeCell ref="D4:E5"/>
    <mergeCell ref="C16:E16"/>
    <mergeCell ref="C17:E17"/>
    <mergeCell ref="A3:E3"/>
    <mergeCell ref="F3:I3"/>
  </mergeCell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8"/>
  <dimension ref="A1:N16"/>
  <sheetViews>
    <sheetView workbookViewId="0">
      <selection activeCell="A2" sqref="A2:N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83</v>
      </c>
      <c r="B1" s="40" t="s">
        <v>228</v>
      </c>
      <c r="C1" s="40" t="s">
        <v>45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1633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1221.5727770000003</v>
      </c>
      <c r="I6" s="13">
        <v>2505.4181070000009</v>
      </c>
      <c r="J6" s="13">
        <v>545.35410376870118</v>
      </c>
      <c r="K6" s="14">
        <v>0.21766989798828854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SUM(H8:H15)</f>
        <v>178.82441399999999</v>
      </c>
      <c r="I7" s="30">
        <f>SUM(I8:I15)</f>
        <v>783.96134899999993</v>
      </c>
      <c r="J7" s="30">
        <f>SUM(J8:J15)</f>
        <v>67.279674432482352</v>
      </c>
      <c r="K7" s="32">
        <f>IFERROR(J7/I7,0)</f>
        <v>8.5820142177037803E-2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16.332135999999998</v>
      </c>
      <c r="I8" s="19">
        <v>50.269802999999996</v>
      </c>
      <c r="J8" s="19">
        <v>25.440090970078018</v>
      </c>
      <c r="K8" s="20">
        <f t="shared" ref="K8:K16" si="0">IFERROR(J8/I8,0)</f>
        <v>0.50607102976070983</v>
      </c>
      <c r="L8" s="54">
        <v>48</v>
      </c>
      <c r="M8" s="19">
        <v>0</v>
      </c>
      <c r="N8" s="20">
        <f>IFERROR(M8/L8,".")</f>
        <v>0</v>
      </c>
    </row>
    <row r="9" spans="1:14" ht="25.5" x14ac:dyDescent="0.25">
      <c r="A9" s="15"/>
      <c r="B9" s="17">
        <v>5001778</v>
      </c>
      <c r="C9" s="79" t="s">
        <v>1634</v>
      </c>
      <c r="D9" s="17">
        <v>3000001</v>
      </c>
      <c r="E9" s="17" t="s">
        <v>271</v>
      </c>
      <c r="F9" s="53">
        <v>177</v>
      </c>
      <c r="G9" s="17" t="s">
        <v>1000</v>
      </c>
      <c r="H9" s="18">
        <v>154.31727299999997</v>
      </c>
      <c r="I9" s="19">
        <v>721.84520299999997</v>
      </c>
      <c r="J9" s="19">
        <v>39</v>
      </c>
      <c r="K9" s="20">
        <f t="shared" si="0"/>
        <v>5.4028204160553248E-2</v>
      </c>
      <c r="L9" s="54">
        <v>75</v>
      </c>
      <c r="M9" s="19">
        <v>0</v>
      </c>
      <c r="N9" s="20">
        <f t="shared" ref="N9:N15" si="1">IFERROR(M9/L9,".")</f>
        <v>0</v>
      </c>
    </row>
    <row r="10" spans="1:14" ht="38.25" x14ac:dyDescent="0.25">
      <c r="A10" s="15"/>
      <c r="B10" s="17">
        <v>5002734</v>
      </c>
      <c r="C10" s="79" t="s">
        <v>1635</v>
      </c>
      <c r="D10" s="17">
        <v>3000001</v>
      </c>
      <c r="E10" s="17" t="s">
        <v>271</v>
      </c>
      <c r="F10" s="53">
        <v>60</v>
      </c>
      <c r="G10" s="17" t="s">
        <v>318</v>
      </c>
      <c r="H10" s="18">
        <v>7.8E-2</v>
      </c>
      <c r="I10" s="19">
        <v>0.319135</v>
      </c>
      <c r="J10" s="19">
        <v>0.24113498628139496</v>
      </c>
      <c r="K10" s="20">
        <f t="shared" si="0"/>
        <v>0.75558928441379025</v>
      </c>
      <c r="L10" s="54">
        <v>1</v>
      </c>
      <c r="M10" s="19">
        <v>0</v>
      </c>
      <c r="N10" s="20">
        <f t="shared" si="1"/>
        <v>0</v>
      </c>
    </row>
    <row r="11" spans="1:14" ht="51" x14ac:dyDescent="0.25">
      <c r="A11" s="15"/>
      <c r="B11" s="17">
        <v>5004465</v>
      </c>
      <c r="C11" s="79" t="s">
        <v>1617</v>
      </c>
      <c r="D11" s="17">
        <v>3000001</v>
      </c>
      <c r="E11" s="17" t="s">
        <v>271</v>
      </c>
      <c r="F11" s="53">
        <v>60</v>
      </c>
      <c r="G11" s="17" t="s">
        <v>318</v>
      </c>
      <c r="H11" s="18">
        <v>0</v>
      </c>
      <c r="I11" s="19">
        <v>1.4473999999999999E-2</v>
      </c>
      <c r="J11" s="19">
        <v>7.2734998757368885E-3</v>
      </c>
      <c r="K11" s="20">
        <f t="shared" si="0"/>
        <v>0.50252175457626702</v>
      </c>
      <c r="L11" s="54">
        <v>0</v>
      </c>
      <c r="M11" s="19">
        <v>0</v>
      </c>
      <c r="N11" s="20" t="str">
        <f t="shared" si="1"/>
        <v>.</v>
      </c>
    </row>
    <row r="12" spans="1:14" ht="38.25" x14ac:dyDescent="0.25">
      <c r="A12" s="15"/>
      <c r="B12" s="17">
        <v>5004464</v>
      </c>
      <c r="C12" s="79" t="s">
        <v>908</v>
      </c>
      <c r="D12" s="17">
        <v>3000627</v>
      </c>
      <c r="E12" s="17" t="s">
        <v>1632</v>
      </c>
      <c r="F12" s="53">
        <v>60</v>
      </c>
      <c r="G12" s="17" t="s">
        <v>318</v>
      </c>
      <c r="H12" s="18">
        <v>1.8267129999999998</v>
      </c>
      <c r="I12" s="19">
        <v>1.092074</v>
      </c>
      <c r="J12" s="19">
        <v>7.4193280699546449E-2</v>
      </c>
      <c r="K12" s="20">
        <f t="shared" si="0"/>
        <v>6.7937960888681953E-2</v>
      </c>
      <c r="L12" s="54">
        <v>0</v>
      </c>
      <c r="M12" s="19">
        <v>0</v>
      </c>
      <c r="N12" s="20" t="str">
        <f t="shared" si="1"/>
        <v>.</v>
      </c>
    </row>
    <row r="13" spans="1:14" ht="25.5" x14ac:dyDescent="0.25">
      <c r="A13" s="15"/>
      <c r="B13" s="17">
        <v>5004469</v>
      </c>
      <c r="C13" s="79" t="s">
        <v>1636</v>
      </c>
      <c r="D13" s="17">
        <v>3000627</v>
      </c>
      <c r="E13" s="17" t="s">
        <v>1632</v>
      </c>
      <c r="F13" s="53">
        <v>277</v>
      </c>
      <c r="G13" s="17" t="s">
        <v>910</v>
      </c>
      <c r="H13" s="18">
        <v>2.352363</v>
      </c>
      <c r="I13" s="19">
        <v>3.735957</v>
      </c>
      <c r="J13" s="19">
        <v>1.5670430199988914</v>
      </c>
      <c r="K13" s="20">
        <f t="shared" si="0"/>
        <v>0.41944889087291193</v>
      </c>
      <c r="L13" s="54">
        <v>0</v>
      </c>
      <c r="M13" s="19">
        <v>0</v>
      </c>
      <c r="N13" s="20" t="str">
        <f t="shared" si="1"/>
        <v>.</v>
      </c>
    </row>
    <row r="14" spans="1:14" ht="25.5" x14ac:dyDescent="0.25">
      <c r="A14" s="15"/>
      <c r="B14" s="17">
        <v>5004470</v>
      </c>
      <c r="C14" s="79" t="s">
        <v>1637</v>
      </c>
      <c r="D14" s="17">
        <v>3000627</v>
      </c>
      <c r="E14" s="17" t="s">
        <v>1632</v>
      </c>
      <c r="F14" s="53">
        <v>277</v>
      </c>
      <c r="G14" s="17" t="s">
        <v>910</v>
      </c>
      <c r="H14" s="18">
        <v>0.75042500000000001</v>
      </c>
      <c r="I14" s="19">
        <v>3.8761759999999987</v>
      </c>
      <c r="J14" s="19">
        <v>0.26913425237580668</v>
      </c>
      <c r="K14" s="20">
        <f t="shared" si="0"/>
        <v>6.9432928839094701E-2</v>
      </c>
      <c r="L14" s="54">
        <v>0</v>
      </c>
      <c r="M14" s="19">
        <v>0</v>
      </c>
      <c r="N14" s="20" t="str">
        <f t="shared" si="1"/>
        <v>.</v>
      </c>
    </row>
    <row r="15" spans="1:14" ht="38.25" x14ac:dyDescent="0.25">
      <c r="A15" s="15"/>
      <c r="B15" s="17">
        <v>5004471</v>
      </c>
      <c r="C15" s="79" t="s">
        <v>1638</v>
      </c>
      <c r="D15" s="17">
        <v>3000627</v>
      </c>
      <c r="E15" s="17" t="s">
        <v>1632</v>
      </c>
      <c r="F15" s="53">
        <v>60</v>
      </c>
      <c r="G15" s="17" t="s">
        <v>318</v>
      </c>
      <c r="H15" s="18">
        <v>3.1675040000000001</v>
      </c>
      <c r="I15" s="19">
        <v>2.8085269999999998</v>
      </c>
      <c r="J15" s="19">
        <v>0.6808044231729582</v>
      </c>
      <c r="K15" s="20">
        <f t="shared" si="0"/>
        <v>0.2424062233238129</v>
      </c>
      <c r="L15" s="54">
        <v>10</v>
      </c>
      <c r="M15" s="19">
        <v>0</v>
      </c>
      <c r="N15" s="20">
        <f t="shared" si="1"/>
        <v>0</v>
      </c>
    </row>
    <row r="16" spans="1:14" ht="15.75" thickBot="1" x14ac:dyDescent="0.3">
      <c r="A16" s="33" t="s">
        <v>302</v>
      </c>
      <c r="B16" s="35"/>
      <c r="C16" s="35"/>
      <c r="D16" s="57"/>
      <c r="E16" s="35"/>
      <c r="F16" s="51"/>
      <c r="G16" s="35"/>
      <c r="H16" s="36">
        <f>H6-H7</f>
        <v>1042.7483630000004</v>
      </c>
      <c r="I16" s="36">
        <f>I6-I7</f>
        <v>1721.4567580000009</v>
      </c>
      <c r="J16" s="36">
        <f>J6-J7</f>
        <v>478.07442933621883</v>
      </c>
      <c r="K16" s="38">
        <f t="shared" si="0"/>
        <v>0.27771503821661409</v>
      </c>
      <c r="L16" s="52"/>
      <c r="M16" s="37"/>
      <c r="N16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9"/>
  <dimension ref="A1:P7"/>
  <sheetViews>
    <sheetView workbookViewId="0">
      <selection activeCell="L6" sqref="L6:P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39">
        <v>83</v>
      </c>
      <c r="B1" s="40" t="s">
        <v>228</v>
      </c>
      <c r="C1" s="40" t="s">
        <v>45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1639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14"/>
      <c r="J4" s="114" t="s">
        <v>234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51" x14ac:dyDescent="0.25">
      <c r="A6" s="15"/>
      <c r="B6" s="17">
        <v>3000001</v>
      </c>
      <c r="C6" s="17" t="s">
        <v>271</v>
      </c>
      <c r="D6" s="17"/>
      <c r="E6" s="17" t="s">
        <v>334</v>
      </c>
      <c r="F6" s="17">
        <v>37</v>
      </c>
      <c r="G6" s="17" t="s">
        <v>119</v>
      </c>
      <c r="H6" s="17">
        <v>5</v>
      </c>
      <c r="I6" s="17" t="s">
        <v>1640</v>
      </c>
      <c r="J6" s="17">
        <v>3</v>
      </c>
      <c r="K6" s="17" t="s">
        <v>652</v>
      </c>
      <c r="L6" s="59">
        <v>154.317273</v>
      </c>
      <c r="M6" s="60">
        <v>654.36221799999998</v>
      </c>
      <c r="N6" s="61">
        <v>0</v>
      </c>
      <c r="O6" s="60"/>
      <c r="P6" s="61"/>
    </row>
    <row r="7" spans="1:16" ht="39" thickBot="1" x14ac:dyDescent="0.3">
      <c r="A7" s="21"/>
      <c r="B7" s="23">
        <v>3000001</v>
      </c>
      <c r="C7" s="23" t="s">
        <v>271</v>
      </c>
      <c r="D7" s="23"/>
      <c r="E7" s="23" t="s">
        <v>334</v>
      </c>
      <c r="F7" s="23">
        <v>440</v>
      </c>
      <c r="G7" s="23" t="s">
        <v>201</v>
      </c>
      <c r="H7" s="23">
        <v>1</v>
      </c>
      <c r="I7" s="23" t="s">
        <v>1641</v>
      </c>
      <c r="J7" s="23">
        <v>1</v>
      </c>
      <c r="K7" s="23" t="s">
        <v>325</v>
      </c>
      <c r="L7" s="62">
        <v>0</v>
      </c>
      <c r="M7" s="63">
        <v>1.8</v>
      </c>
      <c r="N7" s="64">
        <v>0</v>
      </c>
      <c r="O7" s="63"/>
      <c r="P7" s="64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Q141"/>
  <sheetViews>
    <sheetView topLeftCell="D111" workbookViewId="0">
      <selection activeCell="M114" sqref="M114:M119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17" x14ac:dyDescent="0.25">
      <c r="A1" s="2" t="s">
        <v>93</v>
      </c>
      <c r="B1" s="3"/>
      <c r="C1" s="2"/>
      <c r="D1" s="2"/>
      <c r="E1" s="2"/>
      <c r="F1" s="2"/>
      <c r="G1" s="2"/>
    </row>
    <row r="2" spans="1:17" ht="15.75" thickBot="1" x14ac:dyDescent="0.3"/>
    <row r="3" spans="1:17" ht="15.75" thickBot="1" x14ac:dyDescent="0.3">
      <c r="A3" s="100" t="s">
        <v>1</v>
      </c>
      <c r="B3" s="101"/>
      <c r="C3" s="102"/>
      <c r="D3" s="101" t="s">
        <v>2</v>
      </c>
      <c r="E3" s="101"/>
      <c r="F3" s="101"/>
      <c r="G3" s="102"/>
      <c r="K3" s="100" t="s">
        <v>1</v>
      </c>
      <c r="L3" s="101"/>
      <c r="M3" s="102"/>
      <c r="N3" s="101" t="s">
        <v>2</v>
      </c>
      <c r="O3" s="101"/>
      <c r="P3" s="101"/>
      <c r="Q3" s="102"/>
    </row>
    <row r="4" spans="1:17" ht="45" customHeight="1" x14ac:dyDescent="0.25">
      <c r="A4" s="103"/>
      <c r="B4" s="104"/>
      <c r="C4" s="104"/>
      <c r="D4" s="98" t="s">
        <v>3</v>
      </c>
      <c r="E4" s="96" t="s">
        <v>4</v>
      </c>
      <c r="F4" s="96" t="s">
        <v>5</v>
      </c>
      <c r="G4" s="105" t="s">
        <v>6</v>
      </c>
      <c r="K4" s="103"/>
      <c r="L4" s="104"/>
      <c r="M4" s="104"/>
      <c r="N4" s="98" t="s">
        <v>3</v>
      </c>
      <c r="O4" s="96" t="s">
        <v>4</v>
      </c>
      <c r="P4" s="96" t="s">
        <v>5</v>
      </c>
      <c r="Q4" s="105" t="s">
        <v>6</v>
      </c>
    </row>
    <row r="5" spans="1:17" ht="15.75" thickBot="1" x14ac:dyDescent="0.3">
      <c r="A5" s="103"/>
      <c r="B5" s="104"/>
      <c r="C5" s="104"/>
      <c r="D5" s="99"/>
      <c r="E5" s="97"/>
      <c r="F5" s="97"/>
      <c r="G5" s="106"/>
      <c r="K5" s="103"/>
      <c r="L5" s="104"/>
      <c r="M5" s="104"/>
      <c r="N5" s="99"/>
      <c r="O5" s="97"/>
      <c r="P5" s="97"/>
      <c r="Q5" s="106"/>
    </row>
    <row r="6" spans="1:17" x14ac:dyDescent="0.25">
      <c r="A6" s="9" t="s">
        <v>7</v>
      </c>
      <c r="B6" s="10"/>
      <c r="C6" s="11"/>
      <c r="D6" s="12">
        <v>60148.455566000019</v>
      </c>
      <c r="E6" s="13">
        <v>70749.961331000159</v>
      </c>
      <c r="F6" s="13">
        <v>27711.947173538931</v>
      </c>
      <c r="G6" s="14">
        <v>0.39168851335324367</v>
      </c>
      <c r="K6" s="9" t="s">
        <v>7</v>
      </c>
      <c r="L6" s="10"/>
      <c r="M6" s="11"/>
      <c r="N6" s="12">
        <v>60148.455566000019</v>
      </c>
      <c r="O6" s="13">
        <v>70749.961331000159</v>
      </c>
      <c r="P6" s="13">
        <v>27711.947173538931</v>
      </c>
      <c r="Q6" s="14">
        <v>0.39168851335324367</v>
      </c>
    </row>
    <row r="7" spans="1:17" x14ac:dyDescent="0.25">
      <c r="A7" s="27" t="s">
        <v>94</v>
      </c>
      <c r="B7" s="28"/>
      <c r="C7" s="29"/>
      <c r="D7" s="30">
        <f ca="1">SUM(D8:OFFSET(D6,MATCH("GOBIERNOS REGIONALES",$A$8:$A$500,0),0))</f>
        <v>42407.366648999996</v>
      </c>
      <c r="E7" s="31">
        <f ca="1">SUM(E8:OFFSET(E6,MATCH("GOBIERNOS REGIONALES",$A$8:$A$500,0),0))</f>
        <v>45583.159962000049</v>
      </c>
      <c r="F7" s="31">
        <f ca="1">SUM(F8:OFFSET(F6,MATCH("GOBIERNOS REGIONALES",$A$8:$A$500,0),0))</f>
        <v>18282.45711662219</v>
      </c>
      <c r="G7" s="32">
        <f ca="1">IFERROR(F7/E7,0)</f>
        <v>0.40107919529631514</v>
      </c>
      <c r="I7" s="89">
        <f ca="1">F7/$F$6</f>
        <v>0.65973195611744684</v>
      </c>
      <c r="K7" s="27" t="s">
        <v>94</v>
      </c>
      <c r="L7" s="28"/>
      <c r="M7" s="29"/>
      <c r="N7" s="30">
        <v>42407.366648999996</v>
      </c>
      <c r="O7" s="31">
        <v>45583.159962000049</v>
      </c>
      <c r="P7" s="31">
        <v>18282.45711662219</v>
      </c>
      <c r="Q7" s="32">
        <v>0.40107919529631514</v>
      </c>
    </row>
    <row r="8" spans="1:17" ht="38.25" x14ac:dyDescent="0.25">
      <c r="A8" s="15"/>
      <c r="B8" s="16">
        <v>1</v>
      </c>
      <c r="C8" s="17" t="s">
        <v>95</v>
      </c>
      <c r="D8" s="18">
        <v>16.451080000000001</v>
      </c>
      <c r="E8" s="19">
        <v>16.451079999999997</v>
      </c>
      <c r="F8" s="19">
        <v>4.6292672506606323</v>
      </c>
      <c r="G8" s="20">
        <f t="shared" ref="G8:G71" si="0">IFERROR(F8/E8,0)</f>
        <v>0.28139594790497846</v>
      </c>
      <c r="K8" s="15"/>
      <c r="L8" s="16">
        <v>135</v>
      </c>
      <c r="M8" s="17" t="s">
        <v>139</v>
      </c>
      <c r="N8" s="18">
        <v>747.22112699999991</v>
      </c>
      <c r="O8" s="19">
        <v>766.13039899999978</v>
      </c>
      <c r="P8" s="19">
        <v>652.63518586947293</v>
      </c>
      <c r="Q8" s="20">
        <v>0.85185914398036189</v>
      </c>
    </row>
    <row r="9" spans="1:17" ht="89.25" x14ac:dyDescent="0.25">
      <c r="A9" s="15"/>
      <c r="B9" s="16">
        <v>2</v>
      </c>
      <c r="C9" s="17" t="s">
        <v>96</v>
      </c>
      <c r="D9" s="18">
        <v>0</v>
      </c>
      <c r="E9" s="19">
        <v>0.10289200000000001</v>
      </c>
      <c r="F9" s="19">
        <v>1.452679026988335E-2</v>
      </c>
      <c r="G9" s="20">
        <f t="shared" si="0"/>
        <v>0.14118483720681246</v>
      </c>
      <c r="K9" s="15"/>
      <c r="L9" s="16">
        <v>12</v>
      </c>
      <c r="M9" s="17" t="s">
        <v>108</v>
      </c>
      <c r="N9" s="18">
        <v>194.10295200000002</v>
      </c>
      <c r="O9" s="19">
        <v>209.35281499999996</v>
      </c>
      <c r="P9" s="19">
        <v>141.82733486053439</v>
      </c>
      <c r="Q9" s="20">
        <v>0.67745606793266389</v>
      </c>
    </row>
    <row r="10" spans="1:17" ht="38.25" x14ac:dyDescent="0.25">
      <c r="A10" s="15"/>
      <c r="B10" s="16">
        <v>3</v>
      </c>
      <c r="C10" s="17" t="s">
        <v>97</v>
      </c>
      <c r="D10" s="18">
        <v>131.44782699999996</v>
      </c>
      <c r="E10" s="19">
        <v>141.37756300000004</v>
      </c>
      <c r="F10" s="19">
        <v>49.042377234109608</v>
      </c>
      <c r="G10" s="20">
        <f t="shared" si="0"/>
        <v>0.34688939456474854</v>
      </c>
      <c r="K10" s="15"/>
      <c r="L10" s="16">
        <v>8</v>
      </c>
      <c r="M10" s="17" t="s">
        <v>103</v>
      </c>
      <c r="N10" s="18">
        <v>405.46538499999991</v>
      </c>
      <c r="O10" s="19">
        <v>407.973455</v>
      </c>
      <c r="P10" s="19">
        <v>210.78117491280682</v>
      </c>
      <c r="Q10" s="20">
        <v>0.51665414092396478</v>
      </c>
    </row>
    <row r="11" spans="1:17" ht="25.5" x14ac:dyDescent="0.25">
      <c r="A11" s="15"/>
      <c r="B11" s="16">
        <v>4</v>
      </c>
      <c r="C11" s="17" t="s">
        <v>98</v>
      </c>
      <c r="D11" s="18">
        <v>306.63365400000009</v>
      </c>
      <c r="E11" s="19">
        <v>361.89864300000045</v>
      </c>
      <c r="F11" s="19">
        <v>182.28664200129538</v>
      </c>
      <c r="G11" s="20">
        <f t="shared" si="0"/>
        <v>0.50369529017906578</v>
      </c>
      <c r="K11" s="15"/>
      <c r="L11" s="16">
        <v>4</v>
      </c>
      <c r="M11" s="17" t="s">
        <v>98</v>
      </c>
      <c r="N11" s="18">
        <v>306.63365400000009</v>
      </c>
      <c r="O11" s="19">
        <v>361.89864300000045</v>
      </c>
      <c r="P11" s="19">
        <v>182.28664200129538</v>
      </c>
      <c r="Q11" s="20">
        <v>0.50369529017906578</v>
      </c>
    </row>
    <row r="12" spans="1:17" ht="25.5" x14ac:dyDescent="0.25">
      <c r="A12" s="15"/>
      <c r="B12" s="16">
        <v>5</v>
      </c>
      <c r="C12" s="17" t="s">
        <v>99</v>
      </c>
      <c r="D12" s="18">
        <v>107.56725100000006</v>
      </c>
      <c r="E12" s="19">
        <v>109.40670299999999</v>
      </c>
      <c r="F12" s="19">
        <v>13.463590342376847</v>
      </c>
      <c r="G12" s="20">
        <f t="shared" si="0"/>
        <v>0.1230600134470449</v>
      </c>
      <c r="K12" s="15"/>
      <c r="L12" s="16">
        <v>7</v>
      </c>
      <c r="M12" s="17" t="s">
        <v>102</v>
      </c>
      <c r="N12" s="18">
        <v>4513.703692000001</v>
      </c>
      <c r="O12" s="19">
        <v>4733.179079000005</v>
      </c>
      <c r="P12" s="19">
        <v>2364.5304515454964</v>
      </c>
      <c r="Q12" s="20">
        <v>0.49956496724080401</v>
      </c>
    </row>
    <row r="13" spans="1:17" ht="51" x14ac:dyDescent="0.25">
      <c r="A13" s="15"/>
      <c r="B13" s="16">
        <v>6</v>
      </c>
      <c r="C13" s="17" t="s">
        <v>100</v>
      </c>
      <c r="D13" s="18">
        <v>319.57484599999987</v>
      </c>
      <c r="E13" s="19">
        <v>332.4013819999999</v>
      </c>
      <c r="F13" s="19">
        <v>35.885646961338352</v>
      </c>
      <c r="G13" s="20">
        <f t="shared" si="0"/>
        <v>0.1079587778649439</v>
      </c>
      <c r="K13" s="15"/>
      <c r="L13" s="16">
        <v>525</v>
      </c>
      <c r="M13" s="17" t="s">
        <v>171</v>
      </c>
      <c r="N13" s="18">
        <v>45.52950899999999</v>
      </c>
      <c r="O13" s="19">
        <v>48.597003999999998</v>
      </c>
      <c r="P13" s="19">
        <v>24.112467959745118</v>
      </c>
      <c r="Q13" s="20">
        <v>0.49617190310219778</v>
      </c>
    </row>
    <row r="14" spans="1:17" ht="25.5" x14ac:dyDescent="0.25">
      <c r="A14" s="15"/>
      <c r="B14" s="16">
        <v>6</v>
      </c>
      <c r="C14" s="17" t="s">
        <v>101</v>
      </c>
      <c r="D14" s="18">
        <v>57.160965000000004</v>
      </c>
      <c r="E14" s="19">
        <v>79.045754999999986</v>
      </c>
      <c r="F14" s="19">
        <v>15.566562517375814</v>
      </c>
      <c r="G14" s="20">
        <f t="shared" si="0"/>
        <v>0.19693103718695351</v>
      </c>
      <c r="K14" s="15"/>
      <c r="L14" s="16">
        <v>26</v>
      </c>
      <c r="M14" s="17" t="s">
        <v>114</v>
      </c>
      <c r="N14" s="18">
        <v>4912.2721449999972</v>
      </c>
      <c r="O14" s="19">
        <v>6128.9124570000004</v>
      </c>
      <c r="P14" s="19">
        <v>3038.0362847341876</v>
      </c>
      <c r="Q14" s="20">
        <v>0.49568929333692185</v>
      </c>
    </row>
    <row r="15" spans="1:17" ht="38.25" x14ac:dyDescent="0.25">
      <c r="A15" s="15"/>
      <c r="B15" s="16">
        <v>7</v>
      </c>
      <c r="C15" s="17" t="s">
        <v>102</v>
      </c>
      <c r="D15" s="18">
        <v>4513.703692000001</v>
      </c>
      <c r="E15" s="19">
        <v>4733.179079000005</v>
      </c>
      <c r="F15" s="19">
        <v>2364.5304515454964</v>
      </c>
      <c r="G15" s="20">
        <f t="shared" si="0"/>
        <v>0.49956496724080401</v>
      </c>
      <c r="K15" s="15"/>
      <c r="L15" s="16">
        <v>13</v>
      </c>
      <c r="M15" s="17" t="s">
        <v>109</v>
      </c>
      <c r="N15" s="18">
        <v>591.68979199999956</v>
      </c>
      <c r="O15" s="19">
        <v>1113.6970009999998</v>
      </c>
      <c r="P15" s="19">
        <v>537.17304602920456</v>
      </c>
      <c r="Q15" s="20">
        <v>0.48233320691972004</v>
      </c>
    </row>
    <row r="16" spans="1:17" ht="51" x14ac:dyDescent="0.25">
      <c r="A16" s="15"/>
      <c r="B16" s="16">
        <v>8</v>
      </c>
      <c r="C16" s="17" t="s">
        <v>103</v>
      </c>
      <c r="D16" s="18">
        <v>405.46538499999991</v>
      </c>
      <c r="E16" s="19">
        <v>407.973455</v>
      </c>
      <c r="F16" s="19">
        <v>210.78117491280682</v>
      </c>
      <c r="G16" s="20">
        <f t="shared" si="0"/>
        <v>0.51665414092396478</v>
      </c>
      <c r="K16" s="15"/>
      <c r="L16" s="16">
        <v>35</v>
      </c>
      <c r="M16" s="17" t="s">
        <v>117</v>
      </c>
      <c r="N16" s="18">
        <v>203.967804</v>
      </c>
      <c r="O16" s="19">
        <v>206.58512999999996</v>
      </c>
      <c r="P16" s="19">
        <v>97.4125712953537</v>
      </c>
      <c r="Q16" s="20">
        <v>0.47153718806069789</v>
      </c>
    </row>
    <row r="17" spans="1:17" ht="38.25" x14ac:dyDescent="0.25">
      <c r="A17" s="15"/>
      <c r="B17" s="16">
        <v>8</v>
      </c>
      <c r="C17" s="17" t="s">
        <v>104</v>
      </c>
      <c r="D17" s="18">
        <v>126.9684</v>
      </c>
      <c r="E17" s="19">
        <v>133.90052500000002</v>
      </c>
      <c r="F17" s="19">
        <v>57.444794738992641</v>
      </c>
      <c r="G17" s="20">
        <f t="shared" si="0"/>
        <v>0.42901097466938709</v>
      </c>
      <c r="K17" s="15"/>
      <c r="L17" s="16">
        <v>112</v>
      </c>
      <c r="M17" s="17" t="s">
        <v>134</v>
      </c>
      <c r="N17" s="18">
        <v>13.123149000000002</v>
      </c>
      <c r="O17" s="19">
        <v>13.123302000000002</v>
      </c>
      <c r="P17" s="19">
        <v>6.1839661229860212</v>
      </c>
      <c r="Q17" s="20">
        <v>0.47122028609766203</v>
      </c>
    </row>
    <row r="18" spans="1:17" ht="38.25" x14ac:dyDescent="0.25">
      <c r="A18" s="15"/>
      <c r="B18" s="16">
        <v>10</v>
      </c>
      <c r="C18" s="17" t="s">
        <v>105</v>
      </c>
      <c r="D18" s="18">
        <v>6915.4579629999989</v>
      </c>
      <c r="E18" s="19">
        <v>5854.8965590000016</v>
      </c>
      <c r="F18" s="19">
        <v>1679.6550945969857</v>
      </c>
      <c r="G18" s="20">
        <f t="shared" si="0"/>
        <v>0.28688040474687149</v>
      </c>
      <c r="K18" s="15"/>
      <c r="L18" s="16">
        <v>521</v>
      </c>
      <c r="M18" s="17" t="s">
        <v>167</v>
      </c>
      <c r="N18" s="18">
        <v>68.793936000000002</v>
      </c>
      <c r="O18" s="19">
        <v>81.834947000000028</v>
      </c>
      <c r="P18" s="19">
        <v>36.881116873948486</v>
      </c>
      <c r="Q18" s="20">
        <v>0.45067685904346555</v>
      </c>
    </row>
    <row r="19" spans="1:17" ht="25.5" x14ac:dyDescent="0.25">
      <c r="A19" s="15"/>
      <c r="B19" s="16">
        <v>11</v>
      </c>
      <c r="C19" s="17" t="s">
        <v>106</v>
      </c>
      <c r="D19" s="18">
        <v>844.69505699999911</v>
      </c>
      <c r="E19" s="19">
        <v>769.42417799999873</v>
      </c>
      <c r="F19" s="19">
        <v>337.46260831749851</v>
      </c>
      <c r="G19" s="20">
        <f t="shared" si="0"/>
        <v>0.4385911152346178</v>
      </c>
      <c r="K19" s="15"/>
      <c r="L19" s="16">
        <v>11</v>
      </c>
      <c r="M19" s="17" t="s">
        <v>106</v>
      </c>
      <c r="N19" s="18">
        <v>844.69505699999911</v>
      </c>
      <c r="O19" s="19">
        <v>769.42417799999873</v>
      </c>
      <c r="P19" s="19">
        <v>337.46260831749851</v>
      </c>
      <c r="Q19" s="20">
        <v>0.4385911152346178</v>
      </c>
    </row>
    <row r="20" spans="1:17" ht="38.25" x14ac:dyDescent="0.25">
      <c r="A20" s="15"/>
      <c r="B20" s="16">
        <v>12</v>
      </c>
      <c r="C20" s="17" t="s">
        <v>107</v>
      </c>
      <c r="D20" s="18">
        <v>125.58404099999994</v>
      </c>
      <c r="E20" s="19">
        <v>127.91168999999992</v>
      </c>
      <c r="F20" s="19">
        <v>54.231246207657023</v>
      </c>
      <c r="G20" s="20">
        <f t="shared" si="0"/>
        <v>0.42397412001715445</v>
      </c>
      <c r="K20" s="15"/>
      <c r="L20" s="16">
        <v>512</v>
      </c>
      <c r="M20" s="17" t="s">
        <v>158</v>
      </c>
      <c r="N20" s="18">
        <v>89.02987899999998</v>
      </c>
      <c r="O20" s="19">
        <v>91.669075000000021</v>
      </c>
      <c r="P20" s="19">
        <v>40.029054875146358</v>
      </c>
      <c r="Q20" s="20">
        <v>0.43666912614910042</v>
      </c>
    </row>
    <row r="21" spans="1:17" ht="63.75" x14ac:dyDescent="0.25">
      <c r="A21" s="15"/>
      <c r="B21" s="16">
        <v>12</v>
      </c>
      <c r="C21" s="17" t="s">
        <v>108</v>
      </c>
      <c r="D21" s="18">
        <v>194.10295200000002</v>
      </c>
      <c r="E21" s="19">
        <v>209.35281499999996</v>
      </c>
      <c r="F21" s="19">
        <v>141.82733486053439</v>
      </c>
      <c r="G21" s="20">
        <f t="shared" si="0"/>
        <v>0.67745606793266389</v>
      </c>
      <c r="K21" s="15"/>
      <c r="L21" s="16">
        <v>121</v>
      </c>
      <c r="M21" s="17" t="s">
        <v>137</v>
      </c>
      <c r="N21" s="18">
        <v>54.816431000000037</v>
      </c>
      <c r="O21" s="19">
        <v>61.005408000000017</v>
      </c>
      <c r="P21" s="19">
        <v>26.58496340307579</v>
      </c>
      <c r="Q21" s="20">
        <v>0.4357804377453845</v>
      </c>
    </row>
    <row r="22" spans="1:17" ht="25.5" x14ac:dyDescent="0.25">
      <c r="A22" s="15"/>
      <c r="B22" s="16">
        <v>13</v>
      </c>
      <c r="C22" s="17" t="s">
        <v>109</v>
      </c>
      <c r="D22" s="18">
        <v>591.68979199999956</v>
      </c>
      <c r="E22" s="19">
        <v>1113.6970009999998</v>
      </c>
      <c r="F22" s="19">
        <v>537.17304602920456</v>
      </c>
      <c r="G22" s="20">
        <f t="shared" si="0"/>
        <v>0.48233320691972004</v>
      </c>
      <c r="K22" s="15"/>
      <c r="L22" s="16">
        <v>22</v>
      </c>
      <c r="M22" s="17" t="s">
        <v>112</v>
      </c>
      <c r="N22" s="18">
        <v>739.77003999999999</v>
      </c>
      <c r="O22" s="19">
        <v>808.95350200000041</v>
      </c>
      <c r="P22" s="19">
        <v>347.50616216955439</v>
      </c>
      <c r="Q22" s="20">
        <v>0.42957495246686528</v>
      </c>
    </row>
    <row r="23" spans="1:17" ht="89.25" x14ac:dyDescent="0.25">
      <c r="A23" s="15"/>
      <c r="B23" s="16">
        <v>16</v>
      </c>
      <c r="C23" s="17" t="s">
        <v>110</v>
      </c>
      <c r="D23" s="18">
        <v>294.29533899999979</v>
      </c>
      <c r="E23" s="19">
        <v>289.15420699999999</v>
      </c>
      <c r="F23" s="19">
        <v>61.56029211335408</v>
      </c>
      <c r="G23" s="20">
        <f t="shared" si="0"/>
        <v>0.21289779163875033</v>
      </c>
      <c r="K23" s="15"/>
      <c r="L23" s="16">
        <v>8</v>
      </c>
      <c r="M23" s="17" t="s">
        <v>104</v>
      </c>
      <c r="N23" s="18">
        <v>126.9684</v>
      </c>
      <c r="O23" s="19">
        <v>133.90052500000002</v>
      </c>
      <c r="P23" s="19">
        <v>57.444794738992641</v>
      </c>
      <c r="Q23" s="20">
        <v>0.42901097466938709</v>
      </c>
    </row>
    <row r="24" spans="1:17" ht="51" x14ac:dyDescent="0.25">
      <c r="A24" s="15"/>
      <c r="B24" s="16">
        <v>19</v>
      </c>
      <c r="C24" s="17" t="s">
        <v>111</v>
      </c>
      <c r="D24" s="18">
        <v>61.370684000000004</v>
      </c>
      <c r="E24" s="19">
        <v>61.215109000000005</v>
      </c>
      <c r="F24" s="19">
        <v>23.374175156924593</v>
      </c>
      <c r="G24" s="20">
        <f t="shared" si="0"/>
        <v>0.38183669912152884</v>
      </c>
      <c r="K24" s="15"/>
      <c r="L24" s="16">
        <v>137</v>
      </c>
      <c r="M24" s="17" t="s">
        <v>141</v>
      </c>
      <c r="N24" s="18">
        <v>848.65724999999793</v>
      </c>
      <c r="O24" s="19">
        <v>1075.7634969999979</v>
      </c>
      <c r="P24" s="19">
        <v>460.81433403161702</v>
      </c>
      <c r="Q24" s="20">
        <v>0.42836026256393595</v>
      </c>
    </row>
    <row r="25" spans="1:17" ht="51" x14ac:dyDescent="0.25">
      <c r="A25" s="15"/>
      <c r="B25" s="16">
        <v>22</v>
      </c>
      <c r="C25" s="17" t="s">
        <v>112</v>
      </c>
      <c r="D25" s="18">
        <v>739.77003999999999</v>
      </c>
      <c r="E25" s="19">
        <v>808.95350200000041</v>
      </c>
      <c r="F25" s="19">
        <v>347.50616216955439</v>
      </c>
      <c r="G25" s="20">
        <f t="shared" si="0"/>
        <v>0.42957495246686528</v>
      </c>
      <c r="K25" s="15"/>
      <c r="L25" s="16">
        <v>12</v>
      </c>
      <c r="M25" s="17" t="s">
        <v>107</v>
      </c>
      <c r="N25" s="18">
        <v>125.58404099999994</v>
      </c>
      <c r="O25" s="19">
        <v>127.91168999999992</v>
      </c>
      <c r="P25" s="19">
        <v>54.231246207657023</v>
      </c>
      <c r="Q25" s="20">
        <v>0.42397412001715445</v>
      </c>
    </row>
    <row r="26" spans="1:17" ht="38.25" x14ac:dyDescent="0.25">
      <c r="A26" s="15"/>
      <c r="B26" s="16">
        <v>25</v>
      </c>
      <c r="C26" s="17" t="s">
        <v>113</v>
      </c>
      <c r="D26" s="18">
        <v>7.6720309999999996</v>
      </c>
      <c r="E26" s="19">
        <v>7.675414</v>
      </c>
      <c r="F26" s="19">
        <v>2.5178211895254208</v>
      </c>
      <c r="G26" s="20">
        <f t="shared" si="0"/>
        <v>0.32803718333961152</v>
      </c>
      <c r="K26" s="15"/>
      <c r="L26" s="16">
        <v>536</v>
      </c>
      <c r="M26" s="17" t="s">
        <v>182</v>
      </c>
      <c r="N26" s="18">
        <v>13.023966999999997</v>
      </c>
      <c r="O26" s="19">
        <v>13.023967000000001</v>
      </c>
      <c r="P26" s="19">
        <v>5.5165989513006934</v>
      </c>
      <c r="Q26" s="20">
        <v>0.42357286004338718</v>
      </c>
    </row>
    <row r="27" spans="1:17" ht="38.25" x14ac:dyDescent="0.25">
      <c r="A27" s="15"/>
      <c r="B27" s="16">
        <v>26</v>
      </c>
      <c r="C27" s="17" t="s">
        <v>114</v>
      </c>
      <c r="D27" s="18">
        <v>4912.2721449999972</v>
      </c>
      <c r="E27" s="19">
        <v>6128.9124570000004</v>
      </c>
      <c r="F27" s="19">
        <v>3038.0362847341876</v>
      </c>
      <c r="G27" s="20">
        <f t="shared" si="0"/>
        <v>0.49568929333692185</v>
      </c>
      <c r="K27" s="15"/>
      <c r="L27" s="16">
        <v>131</v>
      </c>
      <c r="M27" s="17" t="s">
        <v>138</v>
      </c>
      <c r="N27" s="18">
        <v>61.489707999999986</v>
      </c>
      <c r="O27" s="19">
        <v>63.569767999999996</v>
      </c>
      <c r="P27" s="19">
        <v>26.279290762691289</v>
      </c>
      <c r="Q27" s="20">
        <v>0.41339290026497016</v>
      </c>
    </row>
    <row r="28" spans="1:17" ht="51" x14ac:dyDescent="0.25">
      <c r="A28" s="15"/>
      <c r="B28" s="16">
        <v>32</v>
      </c>
      <c r="C28" s="17" t="s">
        <v>115</v>
      </c>
      <c r="D28" s="18">
        <v>147.55197100000001</v>
      </c>
      <c r="E28" s="19">
        <v>161.26861400000004</v>
      </c>
      <c r="F28" s="19">
        <v>36.16351689498606</v>
      </c>
      <c r="G28" s="20">
        <f t="shared" si="0"/>
        <v>0.22424398646463253</v>
      </c>
      <c r="K28" s="15"/>
      <c r="L28" s="16">
        <v>519</v>
      </c>
      <c r="M28" s="17" t="s">
        <v>165</v>
      </c>
      <c r="N28" s="18">
        <v>55.887765999999999</v>
      </c>
      <c r="O28" s="19">
        <v>60.950038000000006</v>
      </c>
      <c r="P28" s="19">
        <v>25.093707438043566</v>
      </c>
      <c r="Q28" s="20">
        <v>0.41170946338119696</v>
      </c>
    </row>
    <row r="29" spans="1:17" ht="76.5" x14ac:dyDescent="0.25">
      <c r="A29" s="15"/>
      <c r="B29" s="16">
        <v>33</v>
      </c>
      <c r="C29" s="17" t="s">
        <v>116</v>
      </c>
      <c r="D29" s="18">
        <v>134.33611799999997</v>
      </c>
      <c r="E29" s="19">
        <v>186.10368200000002</v>
      </c>
      <c r="F29" s="19">
        <v>73.35647689131838</v>
      </c>
      <c r="G29" s="20">
        <f t="shared" si="0"/>
        <v>0.39416993851480259</v>
      </c>
      <c r="K29" s="15"/>
      <c r="L29" s="16">
        <v>211</v>
      </c>
      <c r="M29" s="17" t="s">
        <v>149</v>
      </c>
      <c r="N29" s="18">
        <v>50.201283999999994</v>
      </c>
      <c r="O29" s="19">
        <v>51.546666999999985</v>
      </c>
      <c r="P29" s="19">
        <v>21.144884198223281</v>
      </c>
      <c r="Q29" s="20">
        <v>0.41020856301384701</v>
      </c>
    </row>
    <row r="30" spans="1:17" ht="51" x14ac:dyDescent="0.25">
      <c r="A30" s="15"/>
      <c r="B30" s="16">
        <v>35</v>
      </c>
      <c r="C30" s="17" t="s">
        <v>117</v>
      </c>
      <c r="D30" s="18">
        <v>203.967804</v>
      </c>
      <c r="E30" s="19">
        <v>206.58512999999996</v>
      </c>
      <c r="F30" s="19">
        <v>97.4125712953537</v>
      </c>
      <c r="G30" s="20">
        <f t="shared" si="0"/>
        <v>0.47153718806069789</v>
      </c>
      <c r="K30" s="15"/>
      <c r="L30" s="16">
        <v>510</v>
      </c>
      <c r="M30" s="17" t="s">
        <v>156</v>
      </c>
      <c r="N30" s="18">
        <v>243.652477</v>
      </c>
      <c r="O30" s="19">
        <v>241.6278200000001</v>
      </c>
      <c r="P30" s="19">
        <v>98.616860302793611</v>
      </c>
      <c r="Q30" s="20">
        <v>0.40813537242025183</v>
      </c>
    </row>
    <row r="31" spans="1:17" ht="38.25" x14ac:dyDescent="0.25">
      <c r="A31" s="15"/>
      <c r="B31" s="16">
        <v>36</v>
      </c>
      <c r="C31" s="17" t="s">
        <v>118</v>
      </c>
      <c r="D31" s="18">
        <v>6578.3229650000003</v>
      </c>
      <c r="E31" s="19">
        <v>7659.479406999998</v>
      </c>
      <c r="F31" s="19">
        <v>3022.1417788496105</v>
      </c>
      <c r="G31" s="20">
        <f t="shared" si="0"/>
        <v>0.39456229572047352</v>
      </c>
      <c r="K31" s="15"/>
      <c r="L31" s="16">
        <v>535</v>
      </c>
      <c r="M31" s="17" t="s">
        <v>181</v>
      </c>
      <c r="N31" s="18">
        <v>47.344182000000004</v>
      </c>
      <c r="O31" s="19">
        <v>53.247491999999987</v>
      </c>
      <c r="P31" s="19">
        <v>21.726214467557611</v>
      </c>
      <c r="Q31" s="20">
        <v>0.40802324487992064</v>
      </c>
    </row>
    <row r="32" spans="1:17" ht="51" x14ac:dyDescent="0.25">
      <c r="A32" s="15"/>
      <c r="B32" s="16">
        <v>37</v>
      </c>
      <c r="C32" s="17" t="s">
        <v>119</v>
      </c>
      <c r="D32" s="18">
        <v>4399.4936049999978</v>
      </c>
      <c r="E32" s="19">
        <v>4342.421122000017</v>
      </c>
      <c r="F32" s="19">
        <v>1608.6791404870492</v>
      </c>
      <c r="G32" s="20">
        <f t="shared" si="0"/>
        <v>0.37045673261328682</v>
      </c>
      <c r="K32" s="15"/>
      <c r="L32" s="16">
        <v>36</v>
      </c>
      <c r="M32" s="17" t="s">
        <v>118</v>
      </c>
      <c r="N32" s="18">
        <v>6578.3229650000003</v>
      </c>
      <c r="O32" s="19">
        <v>7659.479406999998</v>
      </c>
      <c r="P32" s="19">
        <v>3022.1417788496105</v>
      </c>
      <c r="Q32" s="20">
        <v>0.39456229572047352</v>
      </c>
    </row>
    <row r="33" spans="1:17" ht="63.75" x14ac:dyDescent="0.25">
      <c r="A33" s="15"/>
      <c r="B33" s="16">
        <v>38</v>
      </c>
      <c r="C33" s="17" t="s">
        <v>120</v>
      </c>
      <c r="D33" s="18">
        <v>42.239808000000004</v>
      </c>
      <c r="E33" s="19">
        <v>42.4084</v>
      </c>
      <c r="F33" s="19">
        <v>10.528817133128541</v>
      </c>
      <c r="G33" s="20">
        <f t="shared" si="0"/>
        <v>0.2482719728433174</v>
      </c>
      <c r="K33" s="15"/>
      <c r="L33" s="16">
        <v>33</v>
      </c>
      <c r="M33" s="17" t="s">
        <v>116</v>
      </c>
      <c r="N33" s="18">
        <v>134.33611799999997</v>
      </c>
      <c r="O33" s="19">
        <v>186.10368200000002</v>
      </c>
      <c r="P33" s="19">
        <v>73.35647689131838</v>
      </c>
      <c r="Q33" s="20">
        <v>0.39416993851480259</v>
      </c>
    </row>
    <row r="34" spans="1:17" ht="38.25" x14ac:dyDescent="0.25">
      <c r="A34" s="15"/>
      <c r="B34" s="16">
        <v>39</v>
      </c>
      <c r="C34" s="17" t="s">
        <v>121</v>
      </c>
      <c r="D34" s="18">
        <v>189.76843599999995</v>
      </c>
      <c r="E34" s="19">
        <v>200.22100599999996</v>
      </c>
      <c r="F34" s="19">
        <v>71.4771395560294</v>
      </c>
      <c r="G34" s="20">
        <f t="shared" si="0"/>
        <v>0.35699121178139226</v>
      </c>
      <c r="K34" s="15"/>
      <c r="L34" s="16">
        <v>61</v>
      </c>
      <c r="M34" s="17" t="s">
        <v>130</v>
      </c>
      <c r="N34" s="18">
        <v>586.81549000000064</v>
      </c>
      <c r="O34" s="19">
        <v>639.3143839999999</v>
      </c>
      <c r="P34" s="19">
        <v>251.77911251532413</v>
      </c>
      <c r="Q34" s="20">
        <v>0.39382676006758544</v>
      </c>
    </row>
    <row r="35" spans="1:17" ht="63.75" x14ac:dyDescent="0.25">
      <c r="A35" s="15"/>
      <c r="B35" s="16">
        <v>40</v>
      </c>
      <c r="C35" s="17" t="s">
        <v>122</v>
      </c>
      <c r="D35" s="18">
        <v>3744.6616010000016</v>
      </c>
      <c r="E35" s="19">
        <v>3751.4752259999987</v>
      </c>
      <c r="F35" s="19">
        <v>1287.1575357234847</v>
      </c>
      <c r="G35" s="20">
        <f t="shared" si="0"/>
        <v>0.34310703341520216</v>
      </c>
      <c r="K35" s="15"/>
      <c r="L35" s="16">
        <v>160</v>
      </c>
      <c r="M35" s="17" t="s">
        <v>142</v>
      </c>
      <c r="N35" s="18">
        <v>150.61623600000007</v>
      </c>
      <c r="O35" s="19">
        <v>155.63734300000004</v>
      </c>
      <c r="P35" s="19">
        <v>60.793348365822737</v>
      </c>
      <c r="Q35" s="20">
        <v>0.39060900934181791</v>
      </c>
    </row>
    <row r="36" spans="1:17" ht="63.75" x14ac:dyDescent="0.25">
      <c r="A36" s="15"/>
      <c r="B36" s="16">
        <v>50</v>
      </c>
      <c r="C36" s="17" t="s">
        <v>123</v>
      </c>
      <c r="D36" s="18">
        <v>53.886044000000012</v>
      </c>
      <c r="E36" s="19">
        <v>56.470398999999972</v>
      </c>
      <c r="F36" s="19">
        <v>20.106050028761274</v>
      </c>
      <c r="G36" s="20">
        <f t="shared" si="0"/>
        <v>0.35604582905038945</v>
      </c>
      <c r="K36" s="15"/>
      <c r="L36" s="16">
        <v>531</v>
      </c>
      <c r="M36" s="17" t="s">
        <v>177</v>
      </c>
      <c r="N36" s="18">
        <v>44.533156999999989</v>
      </c>
      <c r="O36" s="19">
        <v>48.203457000000007</v>
      </c>
      <c r="P36" s="19">
        <v>18.608622897547548</v>
      </c>
      <c r="Q36" s="20">
        <v>0.3860433266756686</v>
      </c>
    </row>
    <row r="37" spans="1:17" ht="51" x14ac:dyDescent="0.25">
      <c r="A37" s="15"/>
      <c r="B37" s="16">
        <v>51</v>
      </c>
      <c r="C37" s="17" t="s">
        <v>124</v>
      </c>
      <c r="D37" s="18">
        <v>122.28569399999999</v>
      </c>
      <c r="E37" s="19">
        <v>149.00222199999996</v>
      </c>
      <c r="F37" s="19">
        <v>38.80510553613658</v>
      </c>
      <c r="G37" s="20">
        <f t="shared" si="0"/>
        <v>0.26043306613331302</v>
      </c>
      <c r="K37" s="15"/>
      <c r="L37" s="16">
        <v>515</v>
      </c>
      <c r="M37" s="17" t="s">
        <v>161</v>
      </c>
      <c r="N37" s="18">
        <v>86.651529999999994</v>
      </c>
      <c r="O37" s="19">
        <v>122.53714099999999</v>
      </c>
      <c r="P37" s="19">
        <v>46.996613459283253</v>
      </c>
      <c r="Q37" s="20">
        <v>0.3835295411313967</v>
      </c>
    </row>
    <row r="38" spans="1:17" ht="76.5" x14ac:dyDescent="0.25">
      <c r="A38" s="15"/>
      <c r="B38" s="16">
        <v>55</v>
      </c>
      <c r="C38" s="17" t="s">
        <v>125</v>
      </c>
      <c r="D38" s="18">
        <v>102.827922</v>
      </c>
      <c r="E38" s="19">
        <v>105.44584499999996</v>
      </c>
      <c r="F38" s="19">
        <v>19.560731189703802</v>
      </c>
      <c r="G38" s="20">
        <f t="shared" si="0"/>
        <v>0.18550499727802275</v>
      </c>
      <c r="K38" s="15"/>
      <c r="L38" s="16">
        <v>19</v>
      </c>
      <c r="M38" s="17" t="s">
        <v>111</v>
      </c>
      <c r="N38" s="18">
        <v>61.370684000000004</v>
      </c>
      <c r="O38" s="19">
        <v>61.215109000000005</v>
      </c>
      <c r="P38" s="19">
        <v>23.374175156924593</v>
      </c>
      <c r="Q38" s="20">
        <v>0.38183669912152884</v>
      </c>
    </row>
    <row r="39" spans="1:17" ht="38.25" x14ac:dyDescent="0.25">
      <c r="A39" s="15"/>
      <c r="B39" s="16">
        <v>55</v>
      </c>
      <c r="C39" s="17" t="s">
        <v>126</v>
      </c>
      <c r="D39" s="18">
        <v>0.15000000000000002</v>
      </c>
      <c r="E39" s="19">
        <v>0.10988999999999999</v>
      </c>
      <c r="F39" s="19">
        <v>3.3739199861884117E-3</v>
      </c>
      <c r="G39" s="20">
        <f t="shared" si="0"/>
        <v>3.0702702577017127E-2</v>
      </c>
      <c r="K39" s="15"/>
      <c r="L39" s="16">
        <v>522</v>
      </c>
      <c r="M39" s="17" t="s">
        <v>168</v>
      </c>
      <c r="N39" s="18">
        <v>43.040734999999984</v>
      </c>
      <c r="O39" s="19">
        <v>45.405300999999994</v>
      </c>
      <c r="P39" s="19">
        <v>17.199664637113983</v>
      </c>
      <c r="Q39" s="20">
        <v>0.37880300886264329</v>
      </c>
    </row>
    <row r="40" spans="1:17" ht="89.25" x14ac:dyDescent="0.25">
      <c r="A40" s="15"/>
      <c r="B40" s="16">
        <v>57</v>
      </c>
      <c r="C40" s="17" t="s">
        <v>127</v>
      </c>
      <c r="D40" s="18">
        <v>18.745370000000001</v>
      </c>
      <c r="E40" s="19">
        <v>20.012685999999999</v>
      </c>
      <c r="F40" s="19">
        <v>3.2936035626626108</v>
      </c>
      <c r="G40" s="20">
        <f t="shared" si="0"/>
        <v>0.16457578771098547</v>
      </c>
      <c r="K40" s="15"/>
      <c r="L40" s="16">
        <v>551</v>
      </c>
      <c r="M40" s="17" t="s">
        <v>196</v>
      </c>
      <c r="N40" s="18">
        <v>2.384944</v>
      </c>
      <c r="O40" s="19">
        <v>2.174849</v>
      </c>
      <c r="P40" s="19">
        <v>0.82130527112894924</v>
      </c>
      <c r="Q40" s="20">
        <v>0.37763783652517907</v>
      </c>
    </row>
    <row r="41" spans="1:17" ht="38.25" x14ac:dyDescent="0.25">
      <c r="A41" s="15"/>
      <c r="B41" s="16">
        <v>59</v>
      </c>
      <c r="C41" s="17" t="s">
        <v>128</v>
      </c>
      <c r="D41" s="18">
        <v>40.579333000000005</v>
      </c>
      <c r="E41" s="19">
        <v>65.336284000000006</v>
      </c>
      <c r="F41" s="19">
        <v>21.780414940342325</v>
      </c>
      <c r="G41" s="20">
        <f t="shared" si="0"/>
        <v>0.33335864250165076</v>
      </c>
      <c r="K41" s="15"/>
      <c r="L41" s="16">
        <v>513</v>
      </c>
      <c r="M41" s="90" t="s">
        <v>159</v>
      </c>
      <c r="N41" s="91">
        <v>112.859073</v>
      </c>
      <c r="O41" s="92">
        <v>113.75496</v>
      </c>
      <c r="P41" s="92">
        <v>42.84641255062661</v>
      </c>
      <c r="Q41" s="93">
        <v>0.37665533485859964</v>
      </c>
    </row>
    <row r="42" spans="1:17" ht="63.75" x14ac:dyDescent="0.25">
      <c r="A42" s="15"/>
      <c r="B42" s="16">
        <v>59</v>
      </c>
      <c r="C42" s="17" t="s">
        <v>129</v>
      </c>
      <c r="D42" s="18">
        <v>73.951163000000051</v>
      </c>
      <c r="E42" s="19">
        <v>109.50787100000005</v>
      </c>
      <c r="F42" s="19">
        <v>30.931272256642842</v>
      </c>
      <c r="G42" s="20">
        <f t="shared" si="0"/>
        <v>0.28245706883154387</v>
      </c>
      <c r="K42" s="15"/>
      <c r="L42" s="16">
        <v>37</v>
      </c>
      <c r="M42" s="17" t="s">
        <v>119</v>
      </c>
      <c r="N42" s="18">
        <v>4399.4936049999978</v>
      </c>
      <c r="O42" s="19">
        <v>4342.421122000017</v>
      </c>
      <c r="P42" s="19">
        <v>1608.6791404870492</v>
      </c>
      <c r="Q42" s="20">
        <v>0.37045673261328682</v>
      </c>
    </row>
    <row r="43" spans="1:17" ht="38.25" x14ac:dyDescent="0.25">
      <c r="A43" s="15"/>
      <c r="B43" s="16">
        <v>61</v>
      </c>
      <c r="C43" s="17" t="s">
        <v>130</v>
      </c>
      <c r="D43" s="18">
        <v>586.81549000000064</v>
      </c>
      <c r="E43" s="19">
        <v>639.3143839999999</v>
      </c>
      <c r="F43" s="19">
        <v>251.77911251532413</v>
      </c>
      <c r="G43" s="20">
        <f t="shared" si="0"/>
        <v>0.39382676006758544</v>
      </c>
      <c r="K43" s="15"/>
      <c r="L43" s="16">
        <v>342</v>
      </c>
      <c r="M43" s="17" t="s">
        <v>155</v>
      </c>
      <c r="N43" s="18">
        <v>155.22619499999999</v>
      </c>
      <c r="O43" s="19">
        <v>207.17008499999997</v>
      </c>
      <c r="P43" s="19">
        <v>75.642368849508784</v>
      </c>
      <c r="Q43" s="20">
        <v>0.36512206310823686</v>
      </c>
    </row>
    <row r="44" spans="1:17" ht="51" x14ac:dyDescent="0.25">
      <c r="A44" s="15"/>
      <c r="B44" s="16">
        <v>67</v>
      </c>
      <c r="C44" s="17" t="s">
        <v>131</v>
      </c>
      <c r="D44" s="18">
        <v>529.31418000000008</v>
      </c>
      <c r="E44" s="19">
        <v>605.82938699999988</v>
      </c>
      <c r="F44" s="19">
        <v>213.22009421899065</v>
      </c>
      <c r="G44" s="20">
        <f t="shared" si="0"/>
        <v>0.35194742743469903</v>
      </c>
      <c r="K44" s="15"/>
      <c r="L44" s="16">
        <v>518</v>
      </c>
      <c r="M44" s="17" t="s">
        <v>164</v>
      </c>
      <c r="N44" s="18">
        <v>71.420800000000014</v>
      </c>
      <c r="O44" s="19">
        <v>73.33684199999999</v>
      </c>
      <c r="P44" s="19">
        <v>26.770633923368223</v>
      </c>
      <c r="Q44" s="20">
        <v>0.36503663361136041</v>
      </c>
    </row>
    <row r="45" spans="1:17" ht="51" x14ac:dyDescent="0.25">
      <c r="A45" s="15"/>
      <c r="B45" s="16">
        <v>70</v>
      </c>
      <c r="C45" s="17" t="s">
        <v>132</v>
      </c>
      <c r="D45" s="18">
        <v>47.725332999999999</v>
      </c>
      <c r="E45" s="19">
        <v>51.395113999999992</v>
      </c>
      <c r="F45" s="19">
        <v>11.146709041320719</v>
      </c>
      <c r="G45" s="20">
        <f t="shared" si="0"/>
        <v>0.2168826601166936</v>
      </c>
      <c r="K45" s="15"/>
      <c r="L45" s="16">
        <v>39</v>
      </c>
      <c r="M45" s="17" t="s">
        <v>121</v>
      </c>
      <c r="N45" s="18">
        <v>189.76843599999995</v>
      </c>
      <c r="O45" s="19">
        <v>200.22100599999996</v>
      </c>
      <c r="P45" s="19">
        <v>71.4771395560294</v>
      </c>
      <c r="Q45" s="20">
        <v>0.35699121178139226</v>
      </c>
    </row>
    <row r="46" spans="1:17" ht="89.25" x14ac:dyDescent="0.25">
      <c r="A46" s="15"/>
      <c r="B46" s="16">
        <v>72</v>
      </c>
      <c r="C46" s="17" t="s">
        <v>133</v>
      </c>
      <c r="D46" s="18">
        <v>1.2013500000000001</v>
      </c>
      <c r="E46" s="19">
        <v>1.2013500000000001</v>
      </c>
      <c r="F46" s="19">
        <v>0.12969416670966893</v>
      </c>
      <c r="G46" s="20">
        <f t="shared" si="0"/>
        <v>0.10795702060987132</v>
      </c>
      <c r="K46" s="15"/>
      <c r="L46" s="16">
        <v>50</v>
      </c>
      <c r="M46" s="17" t="s">
        <v>123</v>
      </c>
      <c r="N46" s="18">
        <v>53.886044000000012</v>
      </c>
      <c r="O46" s="19">
        <v>56.470398999999972</v>
      </c>
      <c r="P46" s="19">
        <v>20.106050028761274</v>
      </c>
      <c r="Q46" s="20">
        <v>0.35604582905038945</v>
      </c>
    </row>
    <row r="47" spans="1:17" ht="63.75" x14ac:dyDescent="0.25">
      <c r="A47" s="15"/>
      <c r="B47" s="16">
        <v>112</v>
      </c>
      <c r="C47" s="17" t="s">
        <v>134</v>
      </c>
      <c r="D47" s="18">
        <v>13.123149000000002</v>
      </c>
      <c r="E47" s="19">
        <v>13.123302000000002</v>
      </c>
      <c r="F47" s="19">
        <v>6.1839661229860212</v>
      </c>
      <c r="G47" s="20">
        <f t="shared" si="0"/>
        <v>0.47122028609766203</v>
      </c>
      <c r="K47" s="15"/>
      <c r="L47" s="16">
        <v>67</v>
      </c>
      <c r="M47" s="17" t="s">
        <v>131</v>
      </c>
      <c r="N47" s="18">
        <v>529.31418000000008</v>
      </c>
      <c r="O47" s="19">
        <v>605.82938699999988</v>
      </c>
      <c r="P47" s="19">
        <v>213.22009421899065</v>
      </c>
      <c r="Q47" s="20">
        <v>0.35194742743469903</v>
      </c>
    </row>
    <row r="48" spans="1:17" ht="25.5" x14ac:dyDescent="0.25">
      <c r="A48" s="15"/>
      <c r="B48" s="16">
        <v>114</v>
      </c>
      <c r="C48" s="17" t="s">
        <v>135</v>
      </c>
      <c r="D48" s="18">
        <v>62.750073999999998</v>
      </c>
      <c r="E48" s="19">
        <v>62.970750999999993</v>
      </c>
      <c r="F48" s="19">
        <v>13.361910424260714</v>
      </c>
      <c r="G48" s="20">
        <f t="shared" si="0"/>
        <v>0.2121923307578262</v>
      </c>
      <c r="K48" s="15"/>
      <c r="L48" s="16">
        <v>3</v>
      </c>
      <c r="M48" s="17" t="s">
        <v>97</v>
      </c>
      <c r="N48" s="18">
        <v>131.44782699999996</v>
      </c>
      <c r="O48" s="19">
        <v>141.37756300000004</v>
      </c>
      <c r="P48" s="19">
        <v>49.042377234109608</v>
      </c>
      <c r="Q48" s="20">
        <v>0.34688939456474854</v>
      </c>
    </row>
    <row r="49" spans="1:17" ht="38.25" x14ac:dyDescent="0.25">
      <c r="A49" s="15"/>
      <c r="B49" s="16">
        <v>117</v>
      </c>
      <c r="C49" s="17" t="s">
        <v>136</v>
      </c>
      <c r="D49" s="18">
        <v>6.5815399999999995</v>
      </c>
      <c r="E49" s="19">
        <v>6.5815399999999995</v>
      </c>
      <c r="F49" s="19">
        <v>2.0894705303944647</v>
      </c>
      <c r="G49" s="20">
        <f t="shared" si="0"/>
        <v>0.31747441030434592</v>
      </c>
      <c r="K49" s="15"/>
      <c r="L49" s="16">
        <v>514</v>
      </c>
      <c r="M49" s="17" t="s">
        <v>160</v>
      </c>
      <c r="N49" s="18">
        <v>112.67809699999998</v>
      </c>
      <c r="O49" s="19">
        <v>121.71508899999995</v>
      </c>
      <c r="P49" s="19">
        <v>41.976579545042114</v>
      </c>
      <c r="Q49" s="20">
        <v>0.34487572485809159</v>
      </c>
    </row>
    <row r="50" spans="1:17" ht="51" x14ac:dyDescent="0.25">
      <c r="A50" s="15"/>
      <c r="B50" s="16">
        <v>121</v>
      </c>
      <c r="C50" s="17" t="s">
        <v>137</v>
      </c>
      <c r="D50" s="18">
        <v>54.816431000000037</v>
      </c>
      <c r="E50" s="19">
        <v>61.005408000000017</v>
      </c>
      <c r="F50" s="19">
        <v>26.58496340307579</v>
      </c>
      <c r="G50" s="20">
        <f t="shared" si="0"/>
        <v>0.4357804377453845</v>
      </c>
      <c r="K50" s="15"/>
      <c r="L50" s="16">
        <v>40</v>
      </c>
      <c r="M50" s="17" t="s">
        <v>122</v>
      </c>
      <c r="N50" s="18">
        <v>3744.6616010000016</v>
      </c>
      <c r="O50" s="19">
        <v>3751.4752259999987</v>
      </c>
      <c r="P50" s="19">
        <v>1287.1575357234847</v>
      </c>
      <c r="Q50" s="20">
        <v>0.34310703341520216</v>
      </c>
    </row>
    <row r="51" spans="1:17" ht="38.25" x14ac:dyDescent="0.25">
      <c r="A51" s="15"/>
      <c r="B51" s="16">
        <v>131</v>
      </c>
      <c r="C51" s="17" t="s">
        <v>138</v>
      </c>
      <c r="D51" s="18">
        <v>61.489707999999986</v>
      </c>
      <c r="E51" s="19">
        <v>63.569767999999996</v>
      </c>
      <c r="F51" s="19">
        <v>26.279290762691289</v>
      </c>
      <c r="G51" s="20">
        <f t="shared" si="0"/>
        <v>0.41339290026497016</v>
      </c>
      <c r="K51" s="15"/>
      <c r="L51" s="16">
        <v>529</v>
      </c>
      <c r="M51" s="17" t="s">
        <v>175</v>
      </c>
      <c r="N51" s="18">
        <v>76.415936999999985</v>
      </c>
      <c r="O51" s="19">
        <v>81.365190999999982</v>
      </c>
      <c r="P51" s="19">
        <v>27.798802430042997</v>
      </c>
      <c r="Q51" s="20">
        <v>0.34165473083007947</v>
      </c>
    </row>
    <row r="52" spans="1:17" ht="102" x14ac:dyDescent="0.25">
      <c r="A52" s="15"/>
      <c r="B52" s="16">
        <v>135</v>
      </c>
      <c r="C52" s="17" t="s">
        <v>139</v>
      </c>
      <c r="D52" s="18">
        <v>747.22112699999991</v>
      </c>
      <c r="E52" s="19">
        <v>766.13039899999978</v>
      </c>
      <c r="F52" s="19">
        <v>652.63518586947293</v>
      </c>
      <c r="G52" s="20">
        <f t="shared" si="0"/>
        <v>0.85185914398036189</v>
      </c>
      <c r="K52" s="15"/>
      <c r="L52" s="16">
        <v>183</v>
      </c>
      <c r="M52" s="17" t="s">
        <v>147</v>
      </c>
      <c r="N52" s="18">
        <v>31.071805999999999</v>
      </c>
      <c r="O52" s="19">
        <v>31.071805999999999</v>
      </c>
      <c r="P52" s="19">
        <v>10.528500024287496</v>
      </c>
      <c r="Q52" s="20">
        <v>0.33884416066087358</v>
      </c>
    </row>
    <row r="53" spans="1:17" ht="51" x14ac:dyDescent="0.25">
      <c r="A53" s="15"/>
      <c r="B53" s="16">
        <v>136</v>
      </c>
      <c r="C53" s="17" t="s">
        <v>140</v>
      </c>
      <c r="D53" s="18">
        <v>107.61069999999999</v>
      </c>
      <c r="E53" s="19">
        <v>140.45545100000001</v>
      </c>
      <c r="F53" s="19">
        <v>33.036666996854365</v>
      </c>
      <c r="G53" s="20">
        <f t="shared" si="0"/>
        <v>0.23521099937128365</v>
      </c>
      <c r="K53" s="15"/>
      <c r="L53" s="16">
        <v>221</v>
      </c>
      <c r="M53" s="17" t="s">
        <v>150</v>
      </c>
      <c r="N53" s="18">
        <v>3.7157239999999998</v>
      </c>
      <c r="O53" s="19">
        <v>3.7584479999999991</v>
      </c>
      <c r="P53" s="19">
        <v>1.264108396921074</v>
      </c>
      <c r="Q53" s="20">
        <v>0.33633787055749453</v>
      </c>
    </row>
    <row r="54" spans="1:17" ht="63.75" x14ac:dyDescent="0.25">
      <c r="A54" s="15"/>
      <c r="B54" s="16">
        <v>137</v>
      </c>
      <c r="C54" s="17" t="s">
        <v>141</v>
      </c>
      <c r="D54" s="18">
        <v>848.65724999999793</v>
      </c>
      <c r="E54" s="19">
        <v>1075.7634969999979</v>
      </c>
      <c r="F54" s="19">
        <v>460.81433403161702</v>
      </c>
      <c r="G54" s="20">
        <f t="shared" si="0"/>
        <v>0.42836026256393595</v>
      </c>
      <c r="K54" s="15"/>
      <c r="L54" s="16">
        <v>59</v>
      </c>
      <c r="M54" s="17" t="s">
        <v>128</v>
      </c>
      <c r="N54" s="18">
        <v>40.579333000000005</v>
      </c>
      <c r="O54" s="19">
        <v>65.336284000000006</v>
      </c>
      <c r="P54" s="19">
        <v>21.780414940342325</v>
      </c>
      <c r="Q54" s="20">
        <v>0.33335864250165076</v>
      </c>
    </row>
    <row r="55" spans="1:17" ht="76.5" x14ac:dyDescent="0.25">
      <c r="A55" s="15"/>
      <c r="B55" s="16">
        <v>160</v>
      </c>
      <c r="C55" s="17" t="s">
        <v>142</v>
      </c>
      <c r="D55" s="18">
        <v>150.61623600000007</v>
      </c>
      <c r="E55" s="19">
        <v>155.63734300000004</v>
      </c>
      <c r="F55" s="19">
        <v>60.793348365822737</v>
      </c>
      <c r="G55" s="20">
        <f t="shared" si="0"/>
        <v>0.39060900934181791</v>
      </c>
      <c r="K55" s="15"/>
      <c r="L55" s="16">
        <v>541</v>
      </c>
      <c r="M55" s="17" t="s">
        <v>186</v>
      </c>
      <c r="N55" s="18">
        <v>30.943989999999999</v>
      </c>
      <c r="O55" s="19">
        <v>32.773185000000012</v>
      </c>
      <c r="P55" s="19">
        <v>10.874022678455731</v>
      </c>
      <c r="Q55" s="20">
        <v>0.33179633528006897</v>
      </c>
    </row>
    <row r="56" spans="1:17" ht="51" x14ac:dyDescent="0.25">
      <c r="A56" s="15"/>
      <c r="B56" s="16">
        <v>163</v>
      </c>
      <c r="C56" s="17" t="s">
        <v>143</v>
      </c>
      <c r="D56" s="18">
        <v>31.440664000000023</v>
      </c>
      <c r="E56" s="19">
        <v>48.330537000000007</v>
      </c>
      <c r="F56" s="19">
        <v>12.199591735630747</v>
      </c>
      <c r="G56" s="20">
        <f t="shared" si="0"/>
        <v>0.25241995005416029</v>
      </c>
      <c r="K56" s="15"/>
      <c r="L56" s="16">
        <v>524</v>
      </c>
      <c r="M56" s="17" t="s">
        <v>170</v>
      </c>
      <c r="N56" s="18">
        <v>116.92862399999999</v>
      </c>
      <c r="O56" s="19">
        <v>130.50069999999999</v>
      </c>
      <c r="P56" s="19">
        <v>43.124803087102919</v>
      </c>
      <c r="Q56" s="20">
        <v>0.33045648864031318</v>
      </c>
    </row>
    <row r="57" spans="1:17" ht="38.25" x14ac:dyDescent="0.25">
      <c r="A57" s="15"/>
      <c r="B57" s="16">
        <v>164</v>
      </c>
      <c r="C57" s="17" t="s">
        <v>144</v>
      </c>
      <c r="D57" s="18">
        <v>3.5511400000000002</v>
      </c>
      <c r="E57" s="19">
        <v>3.7963400000000003</v>
      </c>
      <c r="F57" s="19">
        <v>1.0674589888694754</v>
      </c>
      <c r="G57" s="20">
        <f t="shared" si="0"/>
        <v>0.28118108200779574</v>
      </c>
      <c r="K57" s="15"/>
      <c r="L57" s="16">
        <v>537</v>
      </c>
      <c r="M57" s="17" t="s">
        <v>183</v>
      </c>
      <c r="N57" s="18">
        <v>27.514019000000001</v>
      </c>
      <c r="O57" s="19">
        <v>45.737127000000008</v>
      </c>
      <c r="P57" s="19">
        <v>15.082839162309938</v>
      </c>
      <c r="Q57" s="20">
        <v>0.32977233489785956</v>
      </c>
    </row>
    <row r="58" spans="1:17" ht="102" x14ac:dyDescent="0.25">
      <c r="A58" s="15"/>
      <c r="B58" s="16">
        <v>165</v>
      </c>
      <c r="C58" s="17" t="s">
        <v>145</v>
      </c>
      <c r="D58" s="18">
        <v>45.338812999999995</v>
      </c>
      <c r="E58" s="19">
        <v>66.910154000000006</v>
      </c>
      <c r="F58" s="19">
        <v>15.653921194121722</v>
      </c>
      <c r="G58" s="20">
        <f t="shared" si="0"/>
        <v>0.23395434412124833</v>
      </c>
      <c r="K58" s="15"/>
      <c r="L58" s="16">
        <v>25</v>
      </c>
      <c r="M58" s="17" t="s">
        <v>113</v>
      </c>
      <c r="N58" s="18">
        <v>7.6720309999999996</v>
      </c>
      <c r="O58" s="19">
        <v>7.675414</v>
      </c>
      <c r="P58" s="19">
        <v>2.5178211895254208</v>
      </c>
      <c r="Q58" s="20">
        <v>0.32803718333961152</v>
      </c>
    </row>
    <row r="59" spans="1:17" ht="63.75" x14ac:dyDescent="0.25">
      <c r="A59" s="15"/>
      <c r="B59" s="16">
        <v>180</v>
      </c>
      <c r="C59" s="17" t="s">
        <v>146</v>
      </c>
      <c r="D59" s="18">
        <v>15.597476999999998</v>
      </c>
      <c r="E59" s="19">
        <v>18.864785999999995</v>
      </c>
      <c r="F59" s="19">
        <v>5.3529075284377541</v>
      </c>
      <c r="G59" s="20">
        <f t="shared" si="0"/>
        <v>0.28375129876574035</v>
      </c>
      <c r="K59" s="15"/>
      <c r="L59" s="16">
        <v>511</v>
      </c>
      <c r="M59" s="17" t="s">
        <v>157</v>
      </c>
      <c r="N59" s="18">
        <v>99.257818000000015</v>
      </c>
      <c r="O59" s="19">
        <v>125.97224200000002</v>
      </c>
      <c r="P59" s="19">
        <v>40.37048236667215</v>
      </c>
      <c r="Q59" s="20">
        <v>0.32047125402969445</v>
      </c>
    </row>
    <row r="60" spans="1:17" ht="102" x14ac:dyDescent="0.25">
      <c r="A60" s="15"/>
      <c r="B60" s="16">
        <v>183</v>
      </c>
      <c r="C60" s="17" t="s">
        <v>147</v>
      </c>
      <c r="D60" s="18">
        <v>31.071805999999999</v>
      </c>
      <c r="E60" s="19">
        <v>31.071805999999999</v>
      </c>
      <c r="F60" s="19">
        <v>10.528500024287496</v>
      </c>
      <c r="G60" s="20">
        <f t="shared" si="0"/>
        <v>0.33884416066087358</v>
      </c>
      <c r="K60" s="15"/>
      <c r="L60" s="16">
        <v>117</v>
      </c>
      <c r="M60" s="17" t="s">
        <v>136</v>
      </c>
      <c r="N60" s="18">
        <v>6.5815399999999995</v>
      </c>
      <c r="O60" s="19">
        <v>6.5815399999999995</v>
      </c>
      <c r="P60" s="19">
        <v>2.0894705303944647</v>
      </c>
      <c r="Q60" s="20">
        <v>0.31747441030434592</v>
      </c>
    </row>
    <row r="61" spans="1:17" ht="38.25" x14ac:dyDescent="0.25">
      <c r="A61" s="15"/>
      <c r="B61" s="16">
        <v>202</v>
      </c>
      <c r="C61" s="17" t="s">
        <v>148</v>
      </c>
      <c r="D61" s="18">
        <v>74.33324300000001</v>
      </c>
      <c r="E61" s="19">
        <v>80.587314000000006</v>
      </c>
      <c r="F61" s="19">
        <v>20.600079011454</v>
      </c>
      <c r="G61" s="20">
        <f t="shared" si="0"/>
        <v>0.25562434071762208</v>
      </c>
      <c r="K61" s="15"/>
      <c r="L61" s="16">
        <v>543</v>
      </c>
      <c r="M61" s="17" t="s">
        <v>188</v>
      </c>
      <c r="N61" s="18">
        <v>5.8678409999999985</v>
      </c>
      <c r="O61" s="19">
        <v>7.1058599999999981</v>
      </c>
      <c r="P61" s="19">
        <v>2.2478934381415456</v>
      </c>
      <c r="Q61" s="20">
        <v>0.31634361472665468</v>
      </c>
    </row>
    <row r="62" spans="1:17" ht="63.75" x14ac:dyDescent="0.25">
      <c r="A62" s="15"/>
      <c r="B62" s="16">
        <v>211</v>
      </c>
      <c r="C62" s="17" t="s">
        <v>149</v>
      </c>
      <c r="D62" s="18">
        <v>50.201283999999994</v>
      </c>
      <c r="E62" s="19">
        <v>51.546666999999985</v>
      </c>
      <c r="F62" s="19">
        <v>21.144884198223281</v>
      </c>
      <c r="G62" s="20">
        <f t="shared" si="0"/>
        <v>0.41020856301384701</v>
      </c>
      <c r="K62" s="15"/>
      <c r="L62" s="16">
        <v>241</v>
      </c>
      <c r="M62" s="17" t="s">
        <v>152</v>
      </c>
      <c r="N62" s="18">
        <v>21.174931999999998</v>
      </c>
      <c r="O62" s="19">
        <v>25.331376000000002</v>
      </c>
      <c r="P62" s="19">
        <v>7.9081457273923661</v>
      </c>
      <c r="Q62" s="20">
        <v>0.31218776774670137</v>
      </c>
    </row>
    <row r="63" spans="1:17" ht="38.25" x14ac:dyDescent="0.25">
      <c r="A63" s="15"/>
      <c r="B63" s="16">
        <v>221</v>
      </c>
      <c r="C63" s="17" t="s">
        <v>150</v>
      </c>
      <c r="D63" s="18">
        <v>3.7157239999999998</v>
      </c>
      <c r="E63" s="19">
        <v>3.7584479999999991</v>
      </c>
      <c r="F63" s="19">
        <v>1.264108396921074</v>
      </c>
      <c r="G63" s="20">
        <f t="shared" si="0"/>
        <v>0.33633787055749453</v>
      </c>
      <c r="K63" s="15"/>
      <c r="L63" s="16">
        <v>552</v>
      </c>
      <c r="M63" s="17" t="s">
        <v>197</v>
      </c>
      <c r="N63" s="18">
        <v>14.197221000000001</v>
      </c>
      <c r="O63" s="19">
        <v>25.913997000000002</v>
      </c>
      <c r="P63" s="19">
        <v>8.0693957744515501</v>
      </c>
      <c r="Q63" s="20">
        <v>0.31139139880472894</v>
      </c>
    </row>
    <row r="64" spans="1:17" ht="51" x14ac:dyDescent="0.25">
      <c r="A64" s="15"/>
      <c r="B64" s="16">
        <v>240</v>
      </c>
      <c r="C64" s="17" t="s">
        <v>151</v>
      </c>
      <c r="D64" s="18">
        <v>13.782512000000004</v>
      </c>
      <c r="E64" s="19">
        <v>14.374243999999999</v>
      </c>
      <c r="F64" s="19">
        <v>3.3626552632249513</v>
      </c>
      <c r="G64" s="20">
        <f t="shared" si="0"/>
        <v>0.23393614740538365</v>
      </c>
      <c r="K64" s="15"/>
      <c r="L64" s="16">
        <v>517</v>
      </c>
      <c r="M64" s="17" t="s">
        <v>163</v>
      </c>
      <c r="N64" s="18">
        <v>58.440656000000011</v>
      </c>
      <c r="O64" s="19">
        <v>81.346130000000016</v>
      </c>
      <c r="P64" s="19">
        <v>24.725313793476289</v>
      </c>
      <c r="Q64" s="20">
        <v>0.30395193715394064</v>
      </c>
    </row>
    <row r="65" spans="1:17" ht="51" x14ac:dyDescent="0.25">
      <c r="A65" s="15"/>
      <c r="B65" s="16">
        <v>241</v>
      </c>
      <c r="C65" s="17" t="s">
        <v>152</v>
      </c>
      <c r="D65" s="18">
        <v>21.174931999999998</v>
      </c>
      <c r="E65" s="19">
        <v>25.331376000000002</v>
      </c>
      <c r="F65" s="19">
        <v>7.9081457273923661</v>
      </c>
      <c r="G65" s="20">
        <f t="shared" si="0"/>
        <v>0.31218776774670137</v>
      </c>
      <c r="K65" s="15"/>
      <c r="L65" s="16">
        <v>544</v>
      </c>
      <c r="M65" s="17" t="s">
        <v>189</v>
      </c>
      <c r="N65" s="18">
        <v>11.276949000000002</v>
      </c>
      <c r="O65" s="19">
        <v>11.195532000000004</v>
      </c>
      <c r="P65" s="19">
        <v>3.3327690442674793</v>
      </c>
      <c r="Q65" s="20">
        <v>0.29768742068420495</v>
      </c>
    </row>
    <row r="66" spans="1:17" ht="63.75" x14ac:dyDescent="0.25">
      <c r="A66" s="15"/>
      <c r="B66" s="16">
        <v>243</v>
      </c>
      <c r="C66" s="17" t="s">
        <v>153</v>
      </c>
      <c r="D66" s="18">
        <v>1.5570000000000002</v>
      </c>
      <c r="E66" s="19">
        <v>2.2879</v>
      </c>
      <c r="F66" s="19">
        <v>0.52278360095078824</v>
      </c>
      <c r="G66" s="20">
        <f t="shared" si="0"/>
        <v>0.22849932293840999</v>
      </c>
      <c r="K66" s="15"/>
      <c r="L66" s="16">
        <v>530</v>
      </c>
      <c r="M66" s="17" t="s">
        <v>176</v>
      </c>
      <c r="N66" s="18">
        <v>69.81294299999999</v>
      </c>
      <c r="O66" s="19">
        <v>76.874234999999999</v>
      </c>
      <c r="P66" s="19">
        <v>22.469407895492623</v>
      </c>
      <c r="Q66" s="20">
        <v>0.29228788937532352</v>
      </c>
    </row>
    <row r="67" spans="1:17" ht="51" x14ac:dyDescent="0.25">
      <c r="A67" s="15"/>
      <c r="B67" s="16">
        <v>331</v>
      </c>
      <c r="C67" s="17" t="s">
        <v>154</v>
      </c>
      <c r="D67" s="18">
        <v>21.288119000000002</v>
      </c>
      <c r="E67" s="19">
        <v>22.670370000000009</v>
      </c>
      <c r="F67" s="19">
        <v>5.2137637953878766</v>
      </c>
      <c r="G67" s="20">
        <f t="shared" si="0"/>
        <v>0.22998141606810452</v>
      </c>
      <c r="K67" s="15"/>
      <c r="L67" s="16">
        <v>523</v>
      </c>
      <c r="M67" s="17" t="s">
        <v>169</v>
      </c>
      <c r="N67" s="18">
        <v>88.071165999999991</v>
      </c>
      <c r="O67" s="19">
        <v>103.66934500000002</v>
      </c>
      <c r="P67" s="19">
        <v>30.168010235269094</v>
      </c>
      <c r="Q67" s="20">
        <v>0.29100222669747827</v>
      </c>
    </row>
    <row r="68" spans="1:17" ht="25.5" x14ac:dyDescent="0.25">
      <c r="A68" s="15"/>
      <c r="B68" s="16">
        <v>342</v>
      </c>
      <c r="C68" s="17" t="s">
        <v>155</v>
      </c>
      <c r="D68" s="18">
        <v>155.22619499999999</v>
      </c>
      <c r="E68" s="19">
        <v>207.17008499999997</v>
      </c>
      <c r="F68" s="19">
        <v>75.642368849508784</v>
      </c>
      <c r="G68" s="20">
        <f t="shared" si="0"/>
        <v>0.36512206310823686</v>
      </c>
      <c r="K68" s="15"/>
      <c r="L68" s="16">
        <v>10</v>
      </c>
      <c r="M68" s="17" t="s">
        <v>105</v>
      </c>
      <c r="N68" s="18">
        <v>6915.4579629999989</v>
      </c>
      <c r="O68" s="19">
        <v>5854.8965590000016</v>
      </c>
      <c r="P68" s="19">
        <v>1679.6550945969857</v>
      </c>
      <c r="Q68" s="20">
        <v>0.28688040474687149</v>
      </c>
    </row>
    <row r="69" spans="1:17" ht="38.25" x14ac:dyDescent="0.25">
      <c r="A69" s="15"/>
      <c r="B69" s="16">
        <v>510</v>
      </c>
      <c r="C69" s="17" t="s">
        <v>156</v>
      </c>
      <c r="D69" s="18">
        <v>243.652477</v>
      </c>
      <c r="E69" s="19">
        <v>241.6278200000001</v>
      </c>
      <c r="F69" s="19">
        <v>98.616860302793611</v>
      </c>
      <c r="G69" s="20">
        <f t="shared" si="0"/>
        <v>0.40813537242025183</v>
      </c>
      <c r="K69" s="15"/>
      <c r="L69" s="16">
        <v>180</v>
      </c>
      <c r="M69" s="17" t="s">
        <v>146</v>
      </c>
      <c r="N69" s="18">
        <v>15.597476999999998</v>
      </c>
      <c r="O69" s="19">
        <v>18.864785999999995</v>
      </c>
      <c r="P69" s="19">
        <v>5.3529075284377541</v>
      </c>
      <c r="Q69" s="20">
        <v>0.28375129876574035</v>
      </c>
    </row>
    <row r="70" spans="1:17" ht="63.75" x14ac:dyDescent="0.25">
      <c r="A70" s="15"/>
      <c r="B70" s="16">
        <v>511</v>
      </c>
      <c r="C70" s="17" t="s">
        <v>157</v>
      </c>
      <c r="D70" s="18">
        <v>99.257818000000015</v>
      </c>
      <c r="E70" s="19">
        <v>125.97224200000002</v>
      </c>
      <c r="F70" s="19">
        <v>40.37048236667215</v>
      </c>
      <c r="G70" s="20">
        <f t="shared" si="0"/>
        <v>0.32047125402969445</v>
      </c>
      <c r="K70" s="15"/>
      <c r="L70" s="16">
        <v>59</v>
      </c>
      <c r="M70" s="17" t="s">
        <v>129</v>
      </c>
      <c r="N70" s="18">
        <v>73.951163000000051</v>
      </c>
      <c r="O70" s="19">
        <v>109.50787100000005</v>
      </c>
      <c r="P70" s="19">
        <v>30.931272256642842</v>
      </c>
      <c r="Q70" s="20">
        <v>0.28245706883154387</v>
      </c>
    </row>
    <row r="71" spans="1:17" ht="76.5" x14ac:dyDescent="0.25">
      <c r="A71" s="15"/>
      <c r="B71" s="16">
        <v>512</v>
      </c>
      <c r="C71" s="17" t="s">
        <v>158</v>
      </c>
      <c r="D71" s="18">
        <v>89.02987899999998</v>
      </c>
      <c r="E71" s="19">
        <v>91.669075000000021</v>
      </c>
      <c r="F71" s="19">
        <v>40.029054875146358</v>
      </c>
      <c r="G71" s="20">
        <f t="shared" si="0"/>
        <v>0.43666912614910042</v>
      </c>
      <c r="K71" s="15"/>
      <c r="L71" s="16">
        <v>528</v>
      </c>
      <c r="M71" s="17" t="s">
        <v>174</v>
      </c>
      <c r="N71" s="18">
        <v>68.714286000000001</v>
      </c>
      <c r="O71" s="19">
        <v>68.96180899999996</v>
      </c>
      <c r="P71" s="19">
        <v>19.431267689978768</v>
      </c>
      <c r="Q71" s="20">
        <v>0.2817685320577768</v>
      </c>
    </row>
    <row r="72" spans="1:17" ht="38.25" x14ac:dyDescent="0.25">
      <c r="A72" s="15"/>
      <c r="B72" s="16">
        <v>513</v>
      </c>
      <c r="C72" s="17" t="s">
        <v>159</v>
      </c>
      <c r="D72" s="18">
        <v>112.859073</v>
      </c>
      <c r="E72" s="19">
        <v>113.75496</v>
      </c>
      <c r="F72" s="19">
        <v>42.84641255062661</v>
      </c>
      <c r="G72" s="20">
        <f t="shared" ref="G72:G135" si="1">IFERROR(F72/E72,0)</f>
        <v>0.37665533485859964</v>
      </c>
      <c r="K72" s="15"/>
      <c r="L72" s="16">
        <v>1</v>
      </c>
      <c r="M72" s="17" t="s">
        <v>95</v>
      </c>
      <c r="N72" s="18">
        <v>16.451080000000001</v>
      </c>
      <c r="O72" s="19">
        <v>16.451079999999997</v>
      </c>
      <c r="P72" s="19">
        <v>4.6292672506606323</v>
      </c>
      <c r="Q72" s="20">
        <v>0.28139594790497846</v>
      </c>
    </row>
    <row r="73" spans="1:17" ht="38.25" x14ac:dyDescent="0.25">
      <c r="A73" s="15"/>
      <c r="B73" s="16">
        <v>514</v>
      </c>
      <c r="C73" s="17" t="s">
        <v>160</v>
      </c>
      <c r="D73" s="18">
        <v>112.67809699999998</v>
      </c>
      <c r="E73" s="19">
        <v>121.71508899999995</v>
      </c>
      <c r="F73" s="19">
        <v>41.976579545042114</v>
      </c>
      <c r="G73" s="20">
        <f t="shared" si="1"/>
        <v>0.34487572485809159</v>
      </c>
      <c r="K73" s="15"/>
      <c r="L73" s="16">
        <v>164</v>
      </c>
      <c r="M73" s="17" t="s">
        <v>144</v>
      </c>
      <c r="N73" s="18">
        <v>3.5511400000000002</v>
      </c>
      <c r="O73" s="19">
        <v>3.7963400000000003</v>
      </c>
      <c r="P73" s="19">
        <v>1.0674589888694754</v>
      </c>
      <c r="Q73" s="20">
        <v>0.28118108200779574</v>
      </c>
    </row>
    <row r="74" spans="1:17" ht="38.25" x14ac:dyDescent="0.25">
      <c r="A74" s="15"/>
      <c r="B74" s="16">
        <v>515</v>
      </c>
      <c r="C74" s="17" t="s">
        <v>161</v>
      </c>
      <c r="D74" s="18">
        <v>86.651529999999994</v>
      </c>
      <c r="E74" s="19">
        <v>122.53714099999999</v>
      </c>
      <c r="F74" s="19">
        <v>46.996613459283253</v>
      </c>
      <c r="G74" s="20">
        <f t="shared" si="1"/>
        <v>0.3835295411313967</v>
      </c>
      <c r="K74" s="15"/>
      <c r="L74" s="16">
        <v>534</v>
      </c>
      <c r="M74" s="17" t="s">
        <v>180</v>
      </c>
      <c r="N74" s="18">
        <v>24.518182000000007</v>
      </c>
      <c r="O74" s="19">
        <v>34.946396</v>
      </c>
      <c r="P74" s="19">
        <v>9.8131458990328611</v>
      </c>
      <c r="Q74" s="20">
        <v>0.28080566302267224</v>
      </c>
    </row>
    <row r="75" spans="1:17" ht="38.25" x14ac:dyDescent="0.25">
      <c r="A75" s="15"/>
      <c r="B75" s="16">
        <v>516</v>
      </c>
      <c r="C75" s="17" t="s">
        <v>162</v>
      </c>
      <c r="D75" s="18">
        <v>48.662029000000004</v>
      </c>
      <c r="E75" s="19">
        <v>101.43323700000002</v>
      </c>
      <c r="F75" s="19">
        <v>23.611945793054474</v>
      </c>
      <c r="G75" s="20">
        <f t="shared" si="1"/>
        <v>0.23278312406666535</v>
      </c>
      <c r="K75" s="15"/>
      <c r="L75" s="16">
        <v>520</v>
      </c>
      <c r="M75" s="17" t="s">
        <v>166</v>
      </c>
      <c r="N75" s="18">
        <v>120.74197600000001</v>
      </c>
      <c r="O75" s="19">
        <v>133.97961899999999</v>
      </c>
      <c r="P75" s="19">
        <v>35.793523934514724</v>
      </c>
      <c r="Q75" s="20">
        <v>0.26715648396130109</v>
      </c>
    </row>
    <row r="76" spans="1:17" ht="76.5" x14ac:dyDescent="0.25">
      <c r="A76" s="15"/>
      <c r="B76" s="16">
        <v>517</v>
      </c>
      <c r="C76" s="17" t="s">
        <v>163</v>
      </c>
      <c r="D76" s="18">
        <v>58.440656000000011</v>
      </c>
      <c r="E76" s="19">
        <v>81.346130000000016</v>
      </c>
      <c r="F76" s="19">
        <v>24.725313793476289</v>
      </c>
      <c r="G76" s="20">
        <f t="shared" si="1"/>
        <v>0.30395193715394064</v>
      </c>
      <c r="K76" s="15"/>
      <c r="L76" s="16">
        <v>51</v>
      </c>
      <c r="M76" s="17" t="s">
        <v>124</v>
      </c>
      <c r="N76" s="18">
        <v>122.28569399999999</v>
      </c>
      <c r="O76" s="19">
        <v>149.00222199999996</v>
      </c>
      <c r="P76" s="19">
        <v>38.80510553613658</v>
      </c>
      <c r="Q76" s="20">
        <v>0.26043306613331302</v>
      </c>
    </row>
    <row r="77" spans="1:17" ht="102" x14ac:dyDescent="0.25">
      <c r="A77" s="15"/>
      <c r="B77" s="16">
        <v>518</v>
      </c>
      <c r="C77" s="17" t="s">
        <v>164</v>
      </c>
      <c r="D77" s="18">
        <v>71.420800000000014</v>
      </c>
      <c r="E77" s="19">
        <v>73.33684199999999</v>
      </c>
      <c r="F77" s="19">
        <v>26.770633923368223</v>
      </c>
      <c r="G77" s="20">
        <f t="shared" si="1"/>
        <v>0.36503663361136041</v>
      </c>
      <c r="K77" s="15"/>
      <c r="L77" s="16">
        <v>202</v>
      </c>
      <c r="M77" s="17" t="s">
        <v>148</v>
      </c>
      <c r="N77" s="18">
        <v>74.33324300000001</v>
      </c>
      <c r="O77" s="19">
        <v>80.587314000000006</v>
      </c>
      <c r="P77" s="19">
        <v>20.600079011454</v>
      </c>
      <c r="Q77" s="20">
        <v>0.25562434071762208</v>
      </c>
    </row>
    <row r="78" spans="1:17" ht="51" x14ac:dyDescent="0.25">
      <c r="A78" s="15"/>
      <c r="B78" s="16">
        <v>519</v>
      </c>
      <c r="C78" s="17" t="s">
        <v>165</v>
      </c>
      <c r="D78" s="18">
        <v>55.887765999999999</v>
      </c>
      <c r="E78" s="19">
        <v>60.950038000000006</v>
      </c>
      <c r="F78" s="19">
        <v>25.093707438043566</v>
      </c>
      <c r="G78" s="20">
        <f t="shared" si="1"/>
        <v>0.41170946338119696</v>
      </c>
      <c r="K78" s="15"/>
      <c r="L78" s="16">
        <v>163</v>
      </c>
      <c r="M78" s="17" t="s">
        <v>143</v>
      </c>
      <c r="N78" s="18">
        <v>31.440664000000023</v>
      </c>
      <c r="O78" s="19">
        <v>48.330537000000007</v>
      </c>
      <c r="P78" s="19">
        <v>12.199591735630747</v>
      </c>
      <c r="Q78" s="20">
        <v>0.25241995005416029</v>
      </c>
    </row>
    <row r="79" spans="1:17" ht="51" x14ac:dyDescent="0.25">
      <c r="A79" s="15"/>
      <c r="B79" s="16">
        <v>520</v>
      </c>
      <c r="C79" s="17" t="s">
        <v>166</v>
      </c>
      <c r="D79" s="18">
        <v>120.74197600000001</v>
      </c>
      <c r="E79" s="19">
        <v>133.97961899999999</v>
      </c>
      <c r="F79" s="19">
        <v>35.793523934514724</v>
      </c>
      <c r="G79" s="20">
        <f t="shared" si="1"/>
        <v>0.26715648396130109</v>
      </c>
      <c r="K79" s="15"/>
      <c r="L79" s="16">
        <v>526</v>
      </c>
      <c r="M79" s="17" t="s">
        <v>172</v>
      </c>
      <c r="N79" s="18">
        <v>44.423857000000005</v>
      </c>
      <c r="O79" s="19">
        <v>45.601809000000003</v>
      </c>
      <c r="P79" s="19">
        <v>11.475183023832017</v>
      </c>
      <c r="Q79" s="20">
        <v>0.25163876774783245</v>
      </c>
    </row>
    <row r="80" spans="1:17" ht="38.25" x14ac:dyDescent="0.25">
      <c r="A80" s="15"/>
      <c r="B80" s="16">
        <v>521</v>
      </c>
      <c r="C80" s="17" t="s">
        <v>167</v>
      </c>
      <c r="D80" s="18">
        <v>68.793936000000002</v>
      </c>
      <c r="E80" s="19">
        <v>81.834947000000028</v>
      </c>
      <c r="F80" s="19">
        <v>36.881116873948486</v>
      </c>
      <c r="G80" s="20">
        <f t="shared" si="1"/>
        <v>0.45067685904346555</v>
      </c>
      <c r="K80" s="15"/>
      <c r="L80" s="16">
        <v>38</v>
      </c>
      <c r="M80" s="17" t="s">
        <v>120</v>
      </c>
      <c r="N80" s="18">
        <v>42.239808000000004</v>
      </c>
      <c r="O80" s="19">
        <v>42.4084</v>
      </c>
      <c r="P80" s="19">
        <v>10.528817133128541</v>
      </c>
      <c r="Q80" s="20">
        <v>0.2482719728433174</v>
      </c>
    </row>
    <row r="81" spans="1:17" ht="63.75" x14ac:dyDescent="0.25">
      <c r="A81" s="15"/>
      <c r="B81" s="16">
        <v>522</v>
      </c>
      <c r="C81" s="17" t="s">
        <v>168</v>
      </c>
      <c r="D81" s="18">
        <v>43.040734999999984</v>
      </c>
      <c r="E81" s="19">
        <v>45.405300999999994</v>
      </c>
      <c r="F81" s="19">
        <v>17.199664637113983</v>
      </c>
      <c r="G81" s="20">
        <f t="shared" si="1"/>
        <v>0.37880300886264329</v>
      </c>
      <c r="K81" s="15"/>
      <c r="L81" s="16">
        <v>538</v>
      </c>
      <c r="M81" s="17" t="s">
        <v>184</v>
      </c>
      <c r="N81" s="18">
        <v>26.163713000000001</v>
      </c>
      <c r="O81" s="19">
        <v>26.915953000000005</v>
      </c>
      <c r="P81" s="19">
        <v>6.6736203906475566</v>
      </c>
      <c r="Q81" s="20">
        <v>0.24794293520454413</v>
      </c>
    </row>
    <row r="82" spans="1:17" ht="38.25" x14ac:dyDescent="0.25">
      <c r="A82" s="15"/>
      <c r="B82" s="16">
        <v>523</v>
      </c>
      <c r="C82" s="17" t="s">
        <v>169</v>
      </c>
      <c r="D82" s="18">
        <v>88.071165999999991</v>
      </c>
      <c r="E82" s="19">
        <v>103.66934500000002</v>
      </c>
      <c r="F82" s="19">
        <v>30.168010235269094</v>
      </c>
      <c r="G82" s="20">
        <f t="shared" si="1"/>
        <v>0.29100222669747827</v>
      </c>
      <c r="K82" s="15"/>
      <c r="L82" s="16">
        <v>549</v>
      </c>
      <c r="M82" s="17" t="s">
        <v>194</v>
      </c>
      <c r="N82" s="18">
        <v>8.0086110000000001</v>
      </c>
      <c r="O82" s="19">
        <v>11.203164999999998</v>
      </c>
      <c r="P82" s="19">
        <v>2.7302028023987077</v>
      </c>
      <c r="Q82" s="20">
        <v>0.24369924056270778</v>
      </c>
    </row>
    <row r="83" spans="1:17" ht="63.75" x14ac:dyDescent="0.25">
      <c r="A83" s="15"/>
      <c r="B83" s="16">
        <v>524</v>
      </c>
      <c r="C83" s="17" t="s">
        <v>170</v>
      </c>
      <c r="D83" s="18">
        <v>116.92862399999999</v>
      </c>
      <c r="E83" s="19">
        <v>130.50069999999999</v>
      </c>
      <c r="F83" s="19">
        <v>43.124803087102919</v>
      </c>
      <c r="G83" s="20">
        <f t="shared" si="1"/>
        <v>0.33045648864031318</v>
      </c>
      <c r="K83" s="15"/>
      <c r="L83" s="16">
        <v>527</v>
      </c>
      <c r="M83" s="17" t="s">
        <v>173</v>
      </c>
      <c r="N83" s="18">
        <v>41.116135999999983</v>
      </c>
      <c r="O83" s="19">
        <v>66.36905400000002</v>
      </c>
      <c r="P83" s="19">
        <v>15.66992653457055</v>
      </c>
      <c r="Q83" s="20">
        <v>0.23610290625161759</v>
      </c>
    </row>
    <row r="84" spans="1:17" ht="76.5" x14ac:dyDescent="0.25">
      <c r="A84" s="15"/>
      <c r="B84" s="16">
        <v>525</v>
      </c>
      <c r="C84" s="17" t="s">
        <v>171</v>
      </c>
      <c r="D84" s="18">
        <v>45.52950899999999</v>
      </c>
      <c r="E84" s="19">
        <v>48.597003999999998</v>
      </c>
      <c r="F84" s="19">
        <v>24.112467959745118</v>
      </c>
      <c r="G84" s="20">
        <f t="shared" si="1"/>
        <v>0.49617190310219778</v>
      </c>
      <c r="K84" s="15"/>
      <c r="L84" s="16">
        <v>136</v>
      </c>
      <c r="M84" s="17" t="s">
        <v>140</v>
      </c>
      <c r="N84" s="18">
        <v>107.61069999999999</v>
      </c>
      <c r="O84" s="19">
        <v>140.45545100000001</v>
      </c>
      <c r="P84" s="19">
        <v>33.036666996854365</v>
      </c>
      <c r="Q84" s="20">
        <v>0.23521099937128365</v>
      </c>
    </row>
    <row r="85" spans="1:17" ht="76.5" x14ac:dyDescent="0.25">
      <c r="A85" s="15"/>
      <c r="B85" s="16">
        <v>526</v>
      </c>
      <c r="C85" s="17" t="s">
        <v>172</v>
      </c>
      <c r="D85" s="18">
        <v>44.423857000000005</v>
      </c>
      <c r="E85" s="19">
        <v>45.601809000000003</v>
      </c>
      <c r="F85" s="19">
        <v>11.475183023832017</v>
      </c>
      <c r="G85" s="20">
        <f t="shared" si="1"/>
        <v>0.25163876774783245</v>
      </c>
      <c r="K85" s="15"/>
      <c r="L85" s="16">
        <v>165</v>
      </c>
      <c r="M85" s="17" t="s">
        <v>145</v>
      </c>
      <c r="N85" s="18">
        <v>45.338812999999995</v>
      </c>
      <c r="O85" s="19">
        <v>66.910154000000006</v>
      </c>
      <c r="P85" s="19">
        <v>15.653921194121722</v>
      </c>
      <c r="Q85" s="20">
        <v>0.23395434412124833</v>
      </c>
    </row>
    <row r="86" spans="1:17" ht="38.25" x14ac:dyDescent="0.25">
      <c r="A86" s="15"/>
      <c r="B86" s="16">
        <v>527</v>
      </c>
      <c r="C86" s="17" t="s">
        <v>173</v>
      </c>
      <c r="D86" s="18">
        <v>41.116135999999983</v>
      </c>
      <c r="E86" s="19">
        <v>66.36905400000002</v>
      </c>
      <c r="F86" s="19">
        <v>15.66992653457055</v>
      </c>
      <c r="G86" s="20">
        <f t="shared" si="1"/>
        <v>0.23610290625161759</v>
      </c>
      <c r="K86" s="15"/>
      <c r="L86" s="16">
        <v>240</v>
      </c>
      <c r="M86" s="17" t="s">
        <v>151</v>
      </c>
      <c r="N86" s="18">
        <v>13.782512000000004</v>
      </c>
      <c r="O86" s="19">
        <v>14.374243999999999</v>
      </c>
      <c r="P86" s="19">
        <v>3.3626552632249513</v>
      </c>
      <c r="Q86" s="20">
        <v>0.23393614740538365</v>
      </c>
    </row>
    <row r="87" spans="1:17" ht="51" x14ac:dyDescent="0.25">
      <c r="A87" s="15"/>
      <c r="B87" s="16">
        <v>528</v>
      </c>
      <c r="C87" s="17" t="s">
        <v>174</v>
      </c>
      <c r="D87" s="18">
        <v>68.714286000000001</v>
      </c>
      <c r="E87" s="19">
        <v>68.96180899999996</v>
      </c>
      <c r="F87" s="19">
        <v>19.431267689978768</v>
      </c>
      <c r="G87" s="20">
        <f t="shared" si="1"/>
        <v>0.2817685320577768</v>
      </c>
      <c r="K87" s="15"/>
      <c r="L87" s="16">
        <v>516</v>
      </c>
      <c r="M87" s="17" t="s">
        <v>162</v>
      </c>
      <c r="N87" s="18">
        <v>48.662029000000004</v>
      </c>
      <c r="O87" s="19">
        <v>101.43323700000002</v>
      </c>
      <c r="P87" s="19">
        <v>23.611945793054474</v>
      </c>
      <c r="Q87" s="20">
        <v>0.23278312406666535</v>
      </c>
    </row>
    <row r="88" spans="1:17" ht="51" x14ac:dyDescent="0.25">
      <c r="A88" s="15"/>
      <c r="B88" s="16">
        <v>529</v>
      </c>
      <c r="C88" s="17" t="s">
        <v>175</v>
      </c>
      <c r="D88" s="18">
        <v>76.415936999999985</v>
      </c>
      <c r="E88" s="19">
        <v>81.365190999999982</v>
      </c>
      <c r="F88" s="19">
        <v>27.798802430042997</v>
      </c>
      <c r="G88" s="20">
        <f t="shared" si="1"/>
        <v>0.34165473083007947</v>
      </c>
      <c r="K88" s="15"/>
      <c r="L88" s="16">
        <v>331</v>
      </c>
      <c r="M88" s="17" t="s">
        <v>154</v>
      </c>
      <c r="N88" s="18">
        <v>21.288119000000002</v>
      </c>
      <c r="O88" s="19">
        <v>22.670370000000009</v>
      </c>
      <c r="P88" s="19">
        <v>5.2137637953878766</v>
      </c>
      <c r="Q88" s="20">
        <v>0.22998141606810452</v>
      </c>
    </row>
    <row r="89" spans="1:17" ht="63.75" x14ac:dyDescent="0.25">
      <c r="A89" s="15"/>
      <c r="B89" s="16">
        <v>530</v>
      </c>
      <c r="C89" s="17" t="s">
        <v>176</v>
      </c>
      <c r="D89" s="18">
        <v>69.81294299999999</v>
      </c>
      <c r="E89" s="19">
        <v>76.874234999999999</v>
      </c>
      <c r="F89" s="19">
        <v>22.469407895492623</v>
      </c>
      <c r="G89" s="20">
        <f t="shared" si="1"/>
        <v>0.29228788937532352</v>
      </c>
      <c r="K89" s="15"/>
      <c r="L89" s="16">
        <v>243</v>
      </c>
      <c r="M89" s="17" t="s">
        <v>153</v>
      </c>
      <c r="N89" s="18">
        <v>1.5570000000000002</v>
      </c>
      <c r="O89" s="19">
        <v>2.2879</v>
      </c>
      <c r="P89" s="19">
        <v>0.52278360095078824</v>
      </c>
      <c r="Q89" s="20">
        <v>0.22849932293840999</v>
      </c>
    </row>
    <row r="90" spans="1:17" ht="63.75" x14ac:dyDescent="0.25">
      <c r="A90" s="15"/>
      <c r="B90" s="16">
        <v>531</v>
      </c>
      <c r="C90" s="17" t="s">
        <v>177</v>
      </c>
      <c r="D90" s="18">
        <v>44.533156999999989</v>
      </c>
      <c r="E90" s="19">
        <v>48.203457000000007</v>
      </c>
      <c r="F90" s="19">
        <v>18.608622897547548</v>
      </c>
      <c r="G90" s="20">
        <f t="shared" si="1"/>
        <v>0.3860433266756686</v>
      </c>
      <c r="K90" s="15"/>
      <c r="L90" s="16">
        <v>542</v>
      </c>
      <c r="M90" s="17" t="s">
        <v>187</v>
      </c>
      <c r="N90" s="18">
        <v>9.8161760000000005</v>
      </c>
      <c r="O90" s="19">
        <v>23.291469000000003</v>
      </c>
      <c r="P90" s="19">
        <v>5.23685702277362</v>
      </c>
      <c r="Q90" s="20">
        <v>0.22484013450476736</v>
      </c>
    </row>
    <row r="91" spans="1:17" ht="51" x14ac:dyDescent="0.25">
      <c r="A91" s="15"/>
      <c r="B91" s="16">
        <v>532</v>
      </c>
      <c r="C91" s="17" t="s">
        <v>178</v>
      </c>
      <c r="D91" s="18">
        <v>40.064</v>
      </c>
      <c r="E91" s="19">
        <v>67.846012000000002</v>
      </c>
      <c r="F91" s="19">
        <v>14.735804751573596</v>
      </c>
      <c r="G91" s="20">
        <f t="shared" si="1"/>
        <v>0.21719485519021509</v>
      </c>
      <c r="K91" s="15"/>
      <c r="L91" s="16">
        <v>32</v>
      </c>
      <c r="M91" s="17" t="s">
        <v>115</v>
      </c>
      <c r="N91" s="18">
        <v>147.55197100000001</v>
      </c>
      <c r="O91" s="19">
        <v>161.26861400000004</v>
      </c>
      <c r="P91" s="19">
        <v>36.16351689498606</v>
      </c>
      <c r="Q91" s="20">
        <v>0.22424398646463253</v>
      </c>
    </row>
    <row r="92" spans="1:17" ht="63.75" x14ac:dyDescent="0.25">
      <c r="A92" s="15"/>
      <c r="B92" s="16">
        <v>533</v>
      </c>
      <c r="C92" s="17" t="s">
        <v>179</v>
      </c>
      <c r="D92" s="18">
        <v>47.117865999999999</v>
      </c>
      <c r="E92" s="19">
        <v>48.10028100000001</v>
      </c>
      <c r="F92" s="19">
        <v>10.184087351452035</v>
      </c>
      <c r="G92" s="20">
        <f t="shared" si="1"/>
        <v>0.21172615086078256</v>
      </c>
      <c r="K92" s="15"/>
      <c r="L92" s="16">
        <v>532</v>
      </c>
      <c r="M92" s="17" t="s">
        <v>178</v>
      </c>
      <c r="N92" s="18">
        <v>40.064</v>
      </c>
      <c r="O92" s="19">
        <v>67.846012000000002</v>
      </c>
      <c r="P92" s="19">
        <v>14.735804751573596</v>
      </c>
      <c r="Q92" s="20">
        <v>0.21719485519021509</v>
      </c>
    </row>
    <row r="93" spans="1:17" ht="63.75" x14ac:dyDescent="0.25">
      <c r="A93" s="15"/>
      <c r="B93" s="16">
        <v>534</v>
      </c>
      <c r="C93" s="17" t="s">
        <v>180</v>
      </c>
      <c r="D93" s="18">
        <v>24.518182000000007</v>
      </c>
      <c r="E93" s="19">
        <v>34.946396</v>
      </c>
      <c r="F93" s="19">
        <v>9.8131458990328611</v>
      </c>
      <c r="G93" s="20">
        <f t="shared" si="1"/>
        <v>0.28080566302267224</v>
      </c>
      <c r="K93" s="15"/>
      <c r="L93" s="16">
        <v>70</v>
      </c>
      <c r="M93" s="17" t="s">
        <v>132</v>
      </c>
      <c r="N93" s="18">
        <v>47.725332999999999</v>
      </c>
      <c r="O93" s="19">
        <v>51.395113999999992</v>
      </c>
      <c r="P93" s="19">
        <v>11.146709041320719</v>
      </c>
      <c r="Q93" s="20">
        <v>0.2168826601166936</v>
      </c>
    </row>
    <row r="94" spans="1:17" ht="38.25" x14ac:dyDescent="0.25">
      <c r="A94" s="15"/>
      <c r="B94" s="16">
        <v>535</v>
      </c>
      <c r="C94" s="17" t="s">
        <v>181</v>
      </c>
      <c r="D94" s="18">
        <v>47.344182000000004</v>
      </c>
      <c r="E94" s="19">
        <v>53.247491999999987</v>
      </c>
      <c r="F94" s="19">
        <v>21.726214467557611</v>
      </c>
      <c r="G94" s="20">
        <f t="shared" si="1"/>
        <v>0.40802324487992064</v>
      </c>
      <c r="K94" s="15"/>
      <c r="L94" s="16">
        <v>16</v>
      </c>
      <c r="M94" s="17" t="s">
        <v>110</v>
      </c>
      <c r="N94" s="18">
        <v>294.29533899999979</v>
      </c>
      <c r="O94" s="19">
        <v>289.15420699999999</v>
      </c>
      <c r="P94" s="19">
        <v>61.56029211335408</v>
      </c>
      <c r="Q94" s="20">
        <v>0.21289779163875033</v>
      </c>
    </row>
    <row r="95" spans="1:17" ht="76.5" x14ac:dyDescent="0.25">
      <c r="A95" s="15"/>
      <c r="B95" s="16">
        <v>536</v>
      </c>
      <c r="C95" s="17" t="s">
        <v>182</v>
      </c>
      <c r="D95" s="18">
        <v>13.023966999999997</v>
      </c>
      <c r="E95" s="19">
        <v>13.023967000000001</v>
      </c>
      <c r="F95" s="19">
        <v>5.5165989513006934</v>
      </c>
      <c r="G95" s="20">
        <f t="shared" si="1"/>
        <v>0.42357286004338718</v>
      </c>
      <c r="K95" s="15"/>
      <c r="L95" s="16">
        <v>114</v>
      </c>
      <c r="M95" s="17" t="s">
        <v>135</v>
      </c>
      <c r="N95" s="18">
        <v>62.750073999999998</v>
      </c>
      <c r="O95" s="19">
        <v>62.970750999999993</v>
      </c>
      <c r="P95" s="19">
        <v>13.361910424260714</v>
      </c>
      <c r="Q95" s="20">
        <v>0.2121923307578262</v>
      </c>
    </row>
    <row r="96" spans="1:17" ht="38.25" x14ac:dyDescent="0.25">
      <c r="A96" s="15"/>
      <c r="B96" s="16">
        <v>537</v>
      </c>
      <c r="C96" s="17" t="s">
        <v>183</v>
      </c>
      <c r="D96" s="18">
        <v>27.514019000000001</v>
      </c>
      <c r="E96" s="19">
        <v>45.737127000000008</v>
      </c>
      <c r="F96" s="19">
        <v>15.082839162309938</v>
      </c>
      <c r="G96" s="20">
        <f t="shared" si="1"/>
        <v>0.32977233489785956</v>
      </c>
      <c r="K96" s="15"/>
      <c r="L96" s="16">
        <v>533</v>
      </c>
      <c r="M96" s="17" t="s">
        <v>179</v>
      </c>
      <c r="N96" s="18">
        <v>47.117865999999999</v>
      </c>
      <c r="O96" s="19">
        <v>48.10028100000001</v>
      </c>
      <c r="P96" s="19">
        <v>10.184087351452035</v>
      </c>
      <c r="Q96" s="20">
        <v>0.21172615086078256</v>
      </c>
    </row>
    <row r="97" spans="1:17" ht="38.25" x14ac:dyDescent="0.25">
      <c r="A97" s="15"/>
      <c r="B97" s="16">
        <v>538</v>
      </c>
      <c r="C97" s="17" t="s">
        <v>184</v>
      </c>
      <c r="D97" s="18">
        <v>26.163713000000001</v>
      </c>
      <c r="E97" s="19">
        <v>26.915953000000005</v>
      </c>
      <c r="F97" s="19">
        <v>6.6736203906475566</v>
      </c>
      <c r="G97" s="20">
        <f t="shared" si="1"/>
        <v>0.24794293520454413</v>
      </c>
      <c r="K97" s="15"/>
      <c r="L97" s="16">
        <v>6</v>
      </c>
      <c r="M97" s="17" t="s">
        <v>101</v>
      </c>
      <c r="N97" s="18">
        <v>57.160965000000004</v>
      </c>
      <c r="O97" s="19">
        <v>79.045754999999986</v>
      </c>
      <c r="P97" s="19">
        <v>15.566562517375814</v>
      </c>
      <c r="Q97" s="20">
        <v>0.19693103718695351</v>
      </c>
    </row>
    <row r="98" spans="1:17" ht="38.25" x14ac:dyDescent="0.25">
      <c r="A98" s="15"/>
      <c r="B98" s="16">
        <v>539</v>
      </c>
      <c r="C98" s="17" t="s">
        <v>185</v>
      </c>
      <c r="D98" s="18">
        <v>18.231728000000004</v>
      </c>
      <c r="E98" s="19">
        <v>31.749930999999997</v>
      </c>
      <c r="F98" s="19">
        <v>4.4351896773878252</v>
      </c>
      <c r="G98" s="20">
        <f t="shared" si="1"/>
        <v>0.13969131704216384</v>
      </c>
      <c r="K98" s="15"/>
      <c r="L98" s="16">
        <v>548</v>
      </c>
      <c r="M98" s="17" t="s">
        <v>193</v>
      </c>
      <c r="N98" s="18">
        <v>6.2443700000000009</v>
      </c>
      <c r="O98" s="19">
        <v>4.8563510000000001</v>
      </c>
      <c r="P98" s="19">
        <v>0.92676951706380351</v>
      </c>
      <c r="Q98" s="20">
        <v>0.19083660078602299</v>
      </c>
    </row>
    <row r="99" spans="1:17" ht="63.75" x14ac:dyDescent="0.25">
      <c r="A99" s="15"/>
      <c r="B99" s="16">
        <v>541</v>
      </c>
      <c r="C99" s="17" t="s">
        <v>186</v>
      </c>
      <c r="D99" s="18">
        <v>30.943989999999999</v>
      </c>
      <c r="E99" s="19">
        <v>32.773185000000012</v>
      </c>
      <c r="F99" s="19">
        <v>10.874022678455731</v>
      </c>
      <c r="G99" s="20">
        <f t="shared" si="1"/>
        <v>0.33179633528006897</v>
      </c>
      <c r="K99" s="15"/>
      <c r="L99" s="16">
        <v>55</v>
      </c>
      <c r="M99" s="17" t="s">
        <v>125</v>
      </c>
      <c r="N99" s="18">
        <v>102.827922</v>
      </c>
      <c r="O99" s="19">
        <v>105.44584499999996</v>
      </c>
      <c r="P99" s="19">
        <v>19.560731189703802</v>
      </c>
      <c r="Q99" s="20">
        <v>0.18550499727802275</v>
      </c>
    </row>
    <row r="100" spans="1:17" ht="76.5" x14ac:dyDescent="0.25">
      <c r="A100" s="15"/>
      <c r="B100" s="16">
        <v>542</v>
      </c>
      <c r="C100" s="17" t="s">
        <v>187</v>
      </c>
      <c r="D100" s="18">
        <v>9.8161760000000005</v>
      </c>
      <c r="E100" s="19">
        <v>23.291469000000003</v>
      </c>
      <c r="F100" s="19">
        <v>5.23685702277362</v>
      </c>
      <c r="G100" s="20">
        <f t="shared" si="1"/>
        <v>0.22484013450476736</v>
      </c>
      <c r="K100" s="15"/>
      <c r="L100" s="16">
        <v>57</v>
      </c>
      <c r="M100" s="17" t="s">
        <v>127</v>
      </c>
      <c r="N100" s="18">
        <v>18.745370000000001</v>
      </c>
      <c r="O100" s="19">
        <v>20.012685999999999</v>
      </c>
      <c r="P100" s="19">
        <v>3.2936035626626108</v>
      </c>
      <c r="Q100" s="20">
        <v>0.16457578771098547</v>
      </c>
    </row>
    <row r="101" spans="1:17" ht="38.25" x14ac:dyDescent="0.25">
      <c r="A101" s="15"/>
      <c r="B101" s="16">
        <v>543</v>
      </c>
      <c r="C101" s="17" t="s">
        <v>188</v>
      </c>
      <c r="D101" s="18">
        <v>5.8678409999999985</v>
      </c>
      <c r="E101" s="19">
        <v>7.1058599999999981</v>
      </c>
      <c r="F101" s="19">
        <v>2.2478934381415456</v>
      </c>
      <c r="G101" s="20">
        <f t="shared" si="1"/>
        <v>0.31634361472665468</v>
      </c>
      <c r="K101" s="15"/>
      <c r="L101" s="16">
        <v>547</v>
      </c>
      <c r="M101" s="17" t="s">
        <v>192</v>
      </c>
      <c r="N101" s="18">
        <v>7.1944090000000003</v>
      </c>
      <c r="O101" s="19">
        <v>5.490467999999999</v>
      </c>
      <c r="P101" s="19">
        <v>0.8575933485844871</v>
      </c>
      <c r="Q101" s="20">
        <v>0.15619676657517853</v>
      </c>
    </row>
    <row r="102" spans="1:17" ht="51" x14ac:dyDescent="0.25">
      <c r="A102" s="15"/>
      <c r="B102" s="16">
        <v>544</v>
      </c>
      <c r="C102" s="17" t="s">
        <v>189</v>
      </c>
      <c r="D102" s="18">
        <v>11.276949000000002</v>
      </c>
      <c r="E102" s="19">
        <v>11.195532000000004</v>
      </c>
      <c r="F102" s="19">
        <v>3.3327690442674793</v>
      </c>
      <c r="G102" s="20">
        <f t="shared" si="1"/>
        <v>0.29768742068420495</v>
      </c>
      <c r="K102" s="15"/>
      <c r="L102" s="16">
        <v>2</v>
      </c>
      <c r="M102" s="17" t="s">
        <v>96</v>
      </c>
      <c r="N102" s="18">
        <v>0</v>
      </c>
      <c r="O102" s="19">
        <v>0.10289200000000001</v>
      </c>
      <c r="P102" s="19">
        <v>1.452679026988335E-2</v>
      </c>
      <c r="Q102" s="20">
        <v>0.14118483720681246</v>
      </c>
    </row>
    <row r="103" spans="1:17" ht="63.75" x14ac:dyDescent="0.25">
      <c r="A103" s="15"/>
      <c r="B103" s="16">
        <v>545</v>
      </c>
      <c r="C103" s="17" t="s">
        <v>190</v>
      </c>
      <c r="D103" s="18">
        <v>13.404956000000002</v>
      </c>
      <c r="E103" s="19">
        <v>46.638223999999994</v>
      </c>
      <c r="F103" s="19">
        <v>4.1114361593045032</v>
      </c>
      <c r="G103" s="20">
        <f t="shared" si="1"/>
        <v>8.8155933195580169E-2</v>
      </c>
      <c r="K103" s="15"/>
      <c r="L103" s="16">
        <v>539</v>
      </c>
      <c r="M103" s="17" t="s">
        <v>185</v>
      </c>
      <c r="N103" s="18">
        <v>18.231728000000004</v>
      </c>
      <c r="O103" s="19">
        <v>31.749930999999997</v>
      </c>
      <c r="P103" s="19">
        <v>4.4351896773878252</v>
      </c>
      <c r="Q103" s="20">
        <v>0.13969131704216384</v>
      </c>
    </row>
    <row r="104" spans="1:17" ht="25.5" x14ac:dyDescent="0.25">
      <c r="A104" s="15"/>
      <c r="B104" s="16">
        <v>546</v>
      </c>
      <c r="C104" s="17" t="s">
        <v>191</v>
      </c>
      <c r="D104" s="18">
        <v>18.284731000000001</v>
      </c>
      <c r="E104" s="19">
        <v>30.123979999999996</v>
      </c>
      <c r="F104" s="19">
        <v>2.1408884328702698</v>
      </c>
      <c r="G104" s="20">
        <f t="shared" si="1"/>
        <v>7.106924227377226E-2</v>
      </c>
      <c r="K104" s="15"/>
      <c r="L104" s="16">
        <v>5</v>
      </c>
      <c r="M104" s="17" t="s">
        <v>99</v>
      </c>
      <c r="N104" s="18">
        <v>107.56725100000006</v>
      </c>
      <c r="O104" s="19">
        <v>109.40670299999999</v>
      </c>
      <c r="P104" s="19">
        <v>13.463590342376847</v>
      </c>
      <c r="Q104" s="20">
        <v>0.1230600134470449</v>
      </c>
    </row>
    <row r="105" spans="1:17" ht="51" x14ac:dyDescent="0.25">
      <c r="A105" s="15"/>
      <c r="B105" s="16">
        <v>547</v>
      </c>
      <c r="C105" s="17" t="s">
        <v>192</v>
      </c>
      <c r="D105" s="18">
        <v>7.1944090000000003</v>
      </c>
      <c r="E105" s="19">
        <v>5.490467999999999</v>
      </c>
      <c r="F105" s="19">
        <v>0.8575933485844871</v>
      </c>
      <c r="G105" s="20">
        <f t="shared" si="1"/>
        <v>0.15619676657517853</v>
      </c>
      <c r="K105" s="15"/>
      <c r="L105" s="16">
        <v>6</v>
      </c>
      <c r="M105" s="17" t="s">
        <v>100</v>
      </c>
      <c r="N105" s="18">
        <v>319.57484599999987</v>
      </c>
      <c r="O105" s="19">
        <v>332.4013819999999</v>
      </c>
      <c r="P105" s="19">
        <v>35.885646961338352</v>
      </c>
      <c r="Q105" s="20">
        <v>0.1079587778649439</v>
      </c>
    </row>
    <row r="106" spans="1:17" ht="127.5" x14ac:dyDescent="0.25">
      <c r="A106" s="15"/>
      <c r="B106" s="16">
        <v>548</v>
      </c>
      <c r="C106" s="17" t="s">
        <v>193</v>
      </c>
      <c r="D106" s="18">
        <v>6.2443700000000009</v>
      </c>
      <c r="E106" s="19">
        <v>4.8563510000000001</v>
      </c>
      <c r="F106" s="19">
        <v>0.92676951706380351</v>
      </c>
      <c r="G106" s="20">
        <f t="shared" si="1"/>
        <v>0.19083660078602299</v>
      </c>
      <c r="K106" s="15"/>
      <c r="L106" s="16">
        <v>72</v>
      </c>
      <c r="M106" s="17" t="s">
        <v>133</v>
      </c>
      <c r="N106" s="18">
        <v>1.2013500000000001</v>
      </c>
      <c r="O106" s="19">
        <v>1.2013500000000001</v>
      </c>
      <c r="P106" s="19">
        <v>0.12969416670966893</v>
      </c>
      <c r="Q106" s="20">
        <v>0.10795702060987132</v>
      </c>
    </row>
    <row r="107" spans="1:17" ht="51" x14ac:dyDescent="0.25">
      <c r="A107" s="15"/>
      <c r="B107" s="16">
        <v>549</v>
      </c>
      <c r="C107" s="17" t="s">
        <v>194</v>
      </c>
      <c r="D107" s="18">
        <v>8.0086110000000001</v>
      </c>
      <c r="E107" s="19">
        <v>11.203164999999998</v>
      </c>
      <c r="F107" s="19">
        <v>2.7302028023987077</v>
      </c>
      <c r="G107" s="20">
        <f t="shared" si="1"/>
        <v>0.24369924056270778</v>
      </c>
      <c r="K107" s="15"/>
      <c r="L107" s="16">
        <v>550</v>
      </c>
      <c r="M107" s="17" t="s">
        <v>195</v>
      </c>
      <c r="N107" s="18">
        <v>9.8656550000000003</v>
      </c>
      <c r="O107" s="19">
        <v>22.359487999999992</v>
      </c>
      <c r="P107" s="19">
        <v>2.1293470839846123</v>
      </c>
      <c r="Q107" s="20">
        <v>9.5232372225366388E-2</v>
      </c>
    </row>
    <row r="108" spans="1:17" ht="38.25" x14ac:dyDescent="0.25">
      <c r="A108" s="15"/>
      <c r="B108" s="16">
        <v>550</v>
      </c>
      <c r="C108" s="17" t="s">
        <v>195</v>
      </c>
      <c r="D108" s="18">
        <v>9.8656550000000003</v>
      </c>
      <c r="E108" s="19">
        <v>22.359487999999992</v>
      </c>
      <c r="F108" s="19">
        <v>2.1293470839846123</v>
      </c>
      <c r="G108" s="20">
        <f t="shared" si="1"/>
        <v>9.5232372225366388E-2</v>
      </c>
      <c r="K108" s="15"/>
      <c r="L108" s="16">
        <v>545</v>
      </c>
      <c r="M108" s="17" t="s">
        <v>190</v>
      </c>
      <c r="N108" s="18">
        <v>13.404956000000002</v>
      </c>
      <c r="O108" s="19">
        <v>46.638223999999994</v>
      </c>
      <c r="P108" s="19">
        <v>4.1114361593045032</v>
      </c>
      <c r="Q108" s="20">
        <v>8.8155933195580169E-2</v>
      </c>
    </row>
    <row r="109" spans="1:17" ht="38.25" x14ac:dyDescent="0.25">
      <c r="A109" s="15"/>
      <c r="B109" s="16">
        <v>551</v>
      </c>
      <c r="C109" s="17" t="s">
        <v>196</v>
      </c>
      <c r="D109" s="18">
        <v>2.384944</v>
      </c>
      <c r="E109" s="19">
        <v>2.174849</v>
      </c>
      <c r="F109" s="19">
        <v>0.82130527112894924</v>
      </c>
      <c r="G109" s="20">
        <f t="shared" si="1"/>
        <v>0.37763783652517907</v>
      </c>
      <c r="K109" s="15"/>
      <c r="L109" s="16">
        <v>546</v>
      </c>
      <c r="M109" s="17" t="s">
        <v>191</v>
      </c>
      <c r="N109" s="18">
        <v>18.284731000000001</v>
      </c>
      <c r="O109" s="19">
        <v>30.123979999999996</v>
      </c>
      <c r="P109" s="19">
        <v>2.1408884328702698</v>
      </c>
      <c r="Q109" s="20">
        <v>7.106924227377226E-2</v>
      </c>
    </row>
    <row r="110" spans="1:17" ht="63.75" x14ac:dyDescent="0.25">
      <c r="A110" s="15"/>
      <c r="B110" s="16">
        <v>552</v>
      </c>
      <c r="C110" s="17" t="s">
        <v>197</v>
      </c>
      <c r="D110" s="18">
        <v>14.197221000000001</v>
      </c>
      <c r="E110" s="19">
        <v>25.913997000000002</v>
      </c>
      <c r="F110" s="19">
        <v>8.0693957744515501</v>
      </c>
      <c r="G110" s="20">
        <f t="shared" si="1"/>
        <v>0.31139139880472894</v>
      </c>
      <c r="K110" s="15"/>
      <c r="L110" s="16">
        <v>55</v>
      </c>
      <c r="M110" s="17" t="s">
        <v>126</v>
      </c>
      <c r="N110" s="18">
        <v>0.15000000000000002</v>
      </c>
      <c r="O110" s="19">
        <v>0.10988999999999999</v>
      </c>
      <c r="P110" s="19">
        <v>3.3739199861884117E-3</v>
      </c>
      <c r="Q110" s="20">
        <v>3.0702702577017127E-2</v>
      </c>
    </row>
    <row r="111" spans="1:17" ht="38.25" x14ac:dyDescent="0.25">
      <c r="A111" s="15"/>
      <c r="B111" s="16">
        <v>553</v>
      </c>
      <c r="C111" s="17" t="s">
        <v>198</v>
      </c>
      <c r="D111" s="18">
        <v>1.280897</v>
      </c>
      <c r="E111" s="19">
        <v>1.8473200000000001</v>
      </c>
      <c r="F111" s="19">
        <v>0</v>
      </c>
      <c r="G111" s="20">
        <f t="shared" si="1"/>
        <v>0</v>
      </c>
      <c r="K111" s="15"/>
      <c r="L111" s="16">
        <v>554</v>
      </c>
      <c r="M111" s="17" t="s">
        <v>199</v>
      </c>
      <c r="N111" s="18">
        <v>7.1033999999999988</v>
      </c>
      <c r="O111" s="19">
        <v>8.4583559999999984</v>
      </c>
      <c r="P111" s="19">
        <v>0.13819145155139267</v>
      </c>
      <c r="Q111" s="20">
        <v>1.6337861819884704E-2</v>
      </c>
    </row>
    <row r="112" spans="1:17" ht="51" x14ac:dyDescent="0.25">
      <c r="A112" s="15"/>
      <c r="B112" s="16">
        <v>554</v>
      </c>
      <c r="C112" s="17" t="s">
        <v>199</v>
      </c>
      <c r="D112" s="18">
        <v>7.1033999999999988</v>
      </c>
      <c r="E112" s="19">
        <v>8.4583559999999984</v>
      </c>
      <c r="F112" s="19">
        <v>0.13819145155139267</v>
      </c>
      <c r="G112" s="20">
        <f t="shared" si="1"/>
        <v>1.6337861819884704E-2</v>
      </c>
      <c r="K112" s="15"/>
      <c r="L112" s="16">
        <v>553</v>
      </c>
      <c r="M112" s="17" t="s">
        <v>198</v>
      </c>
      <c r="N112" s="18">
        <v>1.280897</v>
      </c>
      <c r="O112" s="19">
        <v>1.8473200000000001</v>
      </c>
      <c r="P112" s="19">
        <v>0</v>
      </c>
      <c r="Q112" s="20">
        <v>0</v>
      </c>
    </row>
    <row r="113" spans="1:17" x14ac:dyDescent="0.25">
      <c r="A113" s="27" t="s">
        <v>200</v>
      </c>
      <c r="B113" s="28"/>
      <c r="C113" s="29"/>
      <c r="D113" s="30">
        <f ca="1">SUM(D114:OFFSET(D112,(MATCH("GOBIERNOS LOCALES",$A$8:$A$500,0)-MATCH("GOBIERNOS REGIONALES",$A$8:$A$500,0)),0))</f>
        <v>12466.511009999989</v>
      </c>
      <c r="E113" s="31">
        <f ca="1">SUM(E114:OFFSET(E112,(MATCH("GOBIERNOS LOCALES",$A$8:$A$500,0)-MATCH("GOBIERNOS REGIONALES",$A$8:$A$500,0)),0))</f>
        <v>15589.581832999991</v>
      </c>
      <c r="F113" s="31">
        <f ca="1">SUM(F114:OFFSET(F112,(MATCH("GOBIERNOS LOCALES",$A$8:$A$500,0)-MATCH("GOBIERNOS REGIONALES",$A$8:$A$500,0)),0))</f>
        <v>6603.7231755368011</v>
      </c>
      <c r="G113" s="32">
        <f t="shared" ca="1" si="1"/>
        <v>0.42359848046456611</v>
      </c>
      <c r="I113" s="89">
        <f ca="1">F113/$F$6</f>
        <v>0.23829877901335067</v>
      </c>
      <c r="K113" s="27" t="s">
        <v>200</v>
      </c>
      <c r="L113" s="28"/>
      <c r="M113" s="29"/>
      <c r="N113" s="30">
        <v>12466.511009999989</v>
      </c>
      <c r="O113" s="31">
        <v>15589.581832999991</v>
      </c>
      <c r="P113" s="31">
        <v>6603.7231755368011</v>
      </c>
      <c r="Q113" s="32">
        <v>0.42359848046456611</v>
      </c>
    </row>
    <row r="114" spans="1:17" ht="38.25" x14ac:dyDescent="0.25">
      <c r="A114" s="15"/>
      <c r="B114" s="16">
        <v>440</v>
      </c>
      <c r="C114" s="17" t="s">
        <v>201</v>
      </c>
      <c r="D114" s="18">
        <v>345.69243799999907</v>
      </c>
      <c r="E114" s="19">
        <v>485.96674899999988</v>
      </c>
      <c r="F114" s="19">
        <v>183.29059428838264</v>
      </c>
      <c r="G114" s="20">
        <f t="shared" si="1"/>
        <v>0.37716694540428874</v>
      </c>
      <c r="K114" s="15"/>
      <c r="L114" s="16">
        <v>462</v>
      </c>
      <c r="M114" s="17" t="s">
        <v>223</v>
      </c>
      <c r="N114" s="18">
        <v>329.8696769999994</v>
      </c>
      <c r="O114" s="19">
        <v>379.57451499999985</v>
      </c>
      <c r="P114" s="19">
        <v>194.04195557332696</v>
      </c>
      <c r="Q114" s="20">
        <v>0.51120912470461044</v>
      </c>
    </row>
    <row r="115" spans="1:17" ht="38.25" x14ac:dyDescent="0.25">
      <c r="A115" s="15"/>
      <c r="B115" s="16">
        <v>441</v>
      </c>
      <c r="C115" s="17" t="s">
        <v>202</v>
      </c>
      <c r="D115" s="18">
        <v>508.46727899999979</v>
      </c>
      <c r="E115" s="19">
        <v>667.33843900000045</v>
      </c>
      <c r="F115" s="19">
        <v>279.50101237090951</v>
      </c>
      <c r="G115" s="20">
        <f t="shared" si="1"/>
        <v>0.41882948146931082</v>
      </c>
      <c r="K115" s="15"/>
      <c r="L115" s="16">
        <v>463</v>
      </c>
      <c r="M115" s="17" t="s">
        <v>224</v>
      </c>
      <c r="N115" s="18">
        <v>466.80319499999979</v>
      </c>
      <c r="O115" s="19">
        <v>553.4632780000004</v>
      </c>
      <c r="P115" s="19">
        <v>266.36500093285241</v>
      </c>
      <c r="Q115" s="20">
        <v>0.48126951059046091</v>
      </c>
    </row>
    <row r="116" spans="1:17" ht="38.25" x14ac:dyDescent="0.25">
      <c r="A116" s="15"/>
      <c r="B116" s="16">
        <v>442</v>
      </c>
      <c r="C116" s="17" t="s">
        <v>203</v>
      </c>
      <c r="D116" s="18">
        <v>500.61539699999946</v>
      </c>
      <c r="E116" s="19">
        <v>620.6491569999996</v>
      </c>
      <c r="F116" s="19">
        <v>257.91056263168969</v>
      </c>
      <c r="G116" s="20">
        <f t="shared" si="1"/>
        <v>0.41554968652231628</v>
      </c>
      <c r="K116" s="15"/>
      <c r="L116" s="16">
        <v>464</v>
      </c>
      <c r="M116" s="17" t="s">
        <v>225</v>
      </c>
      <c r="N116" s="18">
        <v>424.17502999999982</v>
      </c>
      <c r="O116" s="19">
        <v>382.3446579999997</v>
      </c>
      <c r="P116" s="19">
        <v>183.2996408458921</v>
      </c>
      <c r="Q116" s="20">
        <v>0.47940944645260936</v>
      </c>
    </row>
    <row r="117" spans="1:17" ht="38.25" x14ac:dyDescent="0.25">
      <c r="A117" s="15"/>
      <c r="B117" s="16">
        <v>443</v>
      </c>
      <c r="C117" s="17" t="s">
        <v>204</v>
      </c>
      <c r="D117" s="18">
        <v>685.34963699999844</v>
      </c>
      <c r="E117" s="19">
        <v>801.55887999999959</v>
      </c>
      <c r="F117" s="19">
        <v>295.02282872634896</v>
      </c>
      <c r="G117" s="20">
        <f t="shared" si="1"/>
        <v>0.36806133159718613</v>
      </c>
      <c r="K117" s="15"/>
      <c r="L117" s="16">
        <v>452</v>
      </c>
      <c r="M117" s="17" t="s">
        <v>213</v>
      </c>
      <c r="N117" s="18">
        <v>501.30365899999907</v>
      </c>
      <c r="O117" s="19">
        <v>813.87699799999916</v>
      </c>
      <c r="P117" s="19">
        <v>381.3418264499328</v>
      </c>
      <c r="Q117" s="20">
        <v>0.46854970393196099</v>
      </c>
    </row>
    <row r="118" spans="1:17" ht="38.25" x14ac:dyDescent="0.25">
      <c r="A118" s="15"/>
      <c r="B118" s="16">
        <v>444</v>
      </c>
      <c r="C118" s="17" t="s">
        <v>205</v>
      </c>
      <c r="D118" s="18">
        <v>552.0917989999989</v>
      </c>
      <c r="E118" s="19">
        <v>749.36591699999803</v>
      </c>
      <c r="F118" s="19">
        <v>327.61129607585008</v>
      </c>
      <c r="G118" s="20">
        <f t="shared" si="1"/>
        <v>0.43718467659618809</v>
      </c>
      <c r="K118" s="15"/>
      <c r="L118" s="16">
        <v>453</v>
      </c>
      <c r="M118" s="17" t="s">
        <v>214</v>
      </c>
      <c r="N118" s="18">
        <v>627.97437899999829</v>
      </c>
      <c r="O118" s="19">
        <v>722.51216899999815</v>
      </c>
      <c r="P118" s="19">
        <v>329.70876304270826</v>
      </c>
      <c r="Q118" s="20">
        <v>0.45633662267452979</v>
      </c>
    </row>
    <row r="119" spans="1:17" ht="38.25" x14ac:dyDescent="0.25">
      <c r="A119" s="15"/>
      <c r="B119" s="16">
        <v>445</v>
      </c>
      <c r="C119" s="17" t="s">
        <v>206</v>
      </c>
      <c r="D119" s="18">
        <v>767.82834100000025</v>
      </c>
      <c r="E119" s="19">
        <v>1023.0588670000009</v>
      </c>
      <c r="F119" s="19">
        <v>456.2771830502495</v>
      </c>
      <c r="G119" s="20">
        <f t="shared" si="1"/>
        <v>0.44599308775674695</v>
      </c>
      <c r="K119" s="15"/>
      <c r="L119" s="16">
        <v>447</v>
      </c>
      <c r="M119" s="17" t="s">
        <v>208</v>
      </c>
      <c r="N119" s="18">
        <v>465.12121799999966</v>
      </c>
      <c r="O119" s="19">
        <v>552.08268699999962</v>
      </c>
      <c r="P119" s="19">
        <v>249.42097417164791</v>
      </c>
      <c r="Q119" s="20">
        <v>0.45178191608759521</v>
      </c>
    </row>
    <row r="120" spans="1:17" ht="38.25" x14ac:dyDescent="0.25">
      <c r="A120" s="15"/>
      <c r="B120" s="16">
        <v>446</v>
      </c>
      <c r="C120" s="17" t="s">
        <v>207</v>
      </c>
      <c r="D120" s="18">
        <v>764.52985899999908</v>
      </c>
      <c r="E120" s="19">
        <v>1019.3901169999988</v>
      </c>
      <c r="F120" s="19">
        <v>409.98855180615681</v>
      </c>
      <c r="G120" s="20">
        <f t="shared" si="1"/>
        <v>0.40219003987671315</v>
      </c>
      <c r="K120" s="15"/>
      <c r="L120" s="16">
        <v>445</v>
      </c>
      <c r="M120" s="17" t="s">
        <v>206</v>
      </c>
      <c r="N120" s="18">
        <v>767.82834100000025</v>
      </c>
      <c r="O120" s="19">
        <v>1023.0588670000009</v>
      </c>
      <c r="P120" s="19">
        <v>456.2771830502495</v>
      </c>
      <c r="Q120" s="20">
        <v>0.44599308775674695</v>
      </c>
    </row>
    <row r="121" spans="1:17" ht="38.25" x14ac:dyDescent="0.25">
      <c r="A121" s="15"/>
      <c r="B121" s="16">
        <v>447</v>
      </c>
      <c r="C121" s="17" t="s">
        <v>208</v>
      </c>
      <c r="D121" s="18">
        <v>465.12121799999966</v>
      </c>
      <c r="E121" s="19">
        <v>552.08268699999962</v>
      </c>
      <c r="F121" s="19">
        <v>249.42097417164791</v>
      </c>
      <c r="G121" s="20">
        <f t="shared" si="1"/>
        <v>0.45178191608759521</v>
      </c>
      <c r="K121" s="15"/>
      <c r="L121" s="16">
        <v>444</v>
      </c>
      <c r="M121" s="17" t="s">
        <v>205</v>
      </c>
      <c r="N121" s="18">
        <v>552.0917989999989</v>
      </c>
      <c r="O121" s="19">
        <v>749.36591699999803</v>
      </c>
      <c r="P121" s="19">
        <v>327.61129607585008</v>
      </c>
      <c r="Q121" s="20">
        <v>0.43718467659618809</v>
      </c>
    </row>
    <row r="122" spans="1:17" ht="38.25" x14ac:dyDescent="0.25">
      <c r="A122" s="15"/>
      <c r="B122" s="16">
        <v>448</v>
      </c>
      <c r="C122" s="17" t="s">
        <v>209</v>
      </c>
      <c r="D122" s="18">
        <v>459.26120600000002</v>
      </c>
      <c r="E122" s="19">
        <v>608.66410699999994</v>
      </c>
      <c r="F122" s="19">
        <v>264.65319856876886</v>
      </c>
      <c r="G122" s="20">
        <f t="shared" si="1"/>
        <v>0.43480993133174661</v>
      </c>
      <c r="K122" s="15"/>
      <c r="L122" s="16">
        <v>460</v>
      </c>
      <c r="M122" s="17" t="s">
        <v>221</v>
      </c>
      <c r="N122" s="18">
        <v>197.42497999999986</v>
      </c>
      <c r="O122" s="19">
        <v>221.32760399999998</v>
      </c>
      <c r="P122" s="19">
        <v>96.3216260183126</v>
      </c>
      <c r="Q122" s="20">
        <v>0.43519933473057709</v>
      </c>
    </row>
    <row r="123" spans="1:17" ht="38.25" x14ac:dyDescent="0.25">
      <c r="A123" s="15"/>
      <c r="B123" s="16">
        <v>449</v>
      </c>
      <c r="C123" s="17" t="s">
        <v>210</v>
      </c>
      <c r="D123" s="18">
        <v>367.66157899999894</v>
      </c>
      <c r="E123" s="19">
        <v>412.82807999999903</v>
      </c>
      <c r="F123" s="19">
        <v>179.26197124258124</v>
      </c>
      <c r="G123" s="20">
        <f t="shared" si="1"/>
        <v>0.43422911358786848</v>
      </c>
      <c r="K123" s="15"/>
      <c r="L123" s="16">
        <v>448</v>
      </c>
      <c r="M123" s="17" t="s">
        <v>209</v>
      </c>
      <c r="N123" s="18">
        <v>459.26120600000002</v>
      </c>
      <c r="O123" s="19">
        <v>608.66410699999994</v>
      </c>
      <c r="P123" s="19">
        <v>264.65319856876886</v>
      </c>
      <c r="Q123" s="20">
        <v>0.43480993133174661</v>
      </c>
    </row>
    <row r="124" spans="1:17" ht="38.25" x14ac:dyDescent="0.25">
      <c r="A124" s="15"/>
      <c r="B124" s="16">
        <v>450</v>
      </c>
      <c r="C124" s="17" t="s">
        <v>211</v>
      </c>
      <c r="D124" s="18">
        <v>579.18089399999951</v>
      </c>
      <c r="E124" s="19">
        <v>750.41702900000075</v>
      </c>
      <c r="F124" s="19">
        <v>297.87483955957214</v>
      </c>
      <c r="G124" s="20">
        <f t="shared" si="1"/>
        <v>0.39694573556855123</v>
      </c>
      <c r="K124" s="15"/>
      <c r="L124" s="16">
        <v>449</v>
      </c>
      <c r="M124" s="17" t="s">
        <v>210</v>
      </c>
      <c r="N124" s="18">
        <v>367.66157899999894</v>
      </c>
      <c r="O124" s="19">
        <v>412.82807999999903</v>
      </c>
      <c r="P124" s="19">
        <v>179.26197124258124</v>
      </c>
      <c r="Q124" s="20">
        <v>0.43422911358786848</v>
      </c>
    </row>
    <row r="125" spans="1:17" ht="38.25" x14ac:dyDescent="0.25">
      <c r="A125" s="15"/>
      <c r="B125" s="16">
        <v>451</v>
      </c>
      <c r="C125" s="17" t="s">
        <v>212</v>
      </c>
      <c r="D125" s="18">
        <v>984.85653100000002</v>
      </c>
      <c r="E125" s="19">
        <v>1211.8287209999974</v>
      </c>
      <c r="F125" s="19">
        <v>496.71479861262128</v>
      </c>
      <c r="G125" s="20">
        <f t="shared" si="1"/>
        <v>0.40988861709989327</v>
      </c>
      <c r="K125" s="15"/>
      <c r="L125" s="16">
        <v>456</v>
      </c>
      <c r="M125" s="17" t="s">
        <v>217</v>
      </c>
      <c r="N125" s="18">
        <v>233.99152799999976</v>
      </c>
      <c r="O125" s="19">
        <v>300.69990800000011</v>
      </c>
      <c r="P125" s="19">
        <v>130.24767092122784</v>
      </c>
      <c r="Q125" s="20">
        <v>0.43314835640464444</v>
      </c>
    </row>
    <row r="126" spans="1:17" ht="38.25" x14ac:dyDescent="0.25">
      <c r="A126" s="15"/>
      <c r="B126" s="16">
        <v>452</v>
      </c>
      <c r="C126" s="17" t="s">
        <v>213</v>
      </c>
      <c r="D126" s="18">
        <v>501.30365899999907</v>
      </c>
      <c r="E126" s="19">
        <v>813.87699799999916</v>
      </c>
      <c r="F126" s="19">
        <v>381.3418264499328</v>
      </c>
      <c r="G126" s="20">
        <f t="shared" si="1"/>
        <v>0.46854970393196099</v>
      </c>
      <c r="K126" s="15"/>
      <c r="L126" s="16">
        <v>459</v>
      </c>
      <c r="M126" s="17" t="s">
        <v>220</v>
      </c>
      <c r="N126" s="18">
        <v>499.45812800000044</v>
      </c>
      <c r="O126" s="19">
        <v>723.13796899999932</v>
      </c>
      <c r="P126" s="19">
        <v>305.62946156102805</v>
      </c>
      <c r="Q126" s="20">
        <v>0.42264336082873882</v>
      </c>
    </row>
    <row r="127" spans="1:17" ht="38.25" x14ac:dyDescent="0.25">
      <c r="A127" s="15"/>
      <c r="B127" s="16">
        <v>453</v>
      </c>
      <c r="C127" s="17" t="s">
        <v>214</v>
      </c>
      <c r="D127" s="18">
        <v>627.97437899999829</v>
      </c>
      <c r="E127" s="19">
        <v>722.51216899999815</v>
      </c>
      <c r="F127" s="19">
        <v>329.70876304270826</v>
      </c>
      <c r="G127" s="20">
        <f t="shared" si="1"/>
        <v>0.45633662267452979</v>
      </c>
      <c r="K127" s="15"/>
      <c r="L127" s="16">
        <v>457</v>
      </c>
      <c r="M127" s="17" t="s">
        <v>218</v>
      </c>
      <c r="N127" s="18">
        <v>836.1330549999991</v>
      </c>
      <c r="O127" s="19">
        <v>925.74907099999871</v>
      </c>
      <c r="P127" s="19">
        <v>389.24075918978224</v>
      </c>
      <c r="Q127" s="20">
        <v>0.42046032924377924</v>
      </c>
    </row>
    <row r="128" spans="1:17" ht="38.25" x14ac:dyDescent="0.25">
      <c r="A128" s="15"/>
      <c r="B128" s="16">
        <v>454</v>
      </c>
      <c r="C128" s="17" t="s">
        <v>215</v>
      </c>
      <c r="D128" s="18">
        <v>173.12535700000001</v>
      </c>
      <c r="E128" s="19">
        <v>237.35633699999985</v>
      </c>
      <c r="F128" s="19">
        <v>65.783375828073986</v>
      </c>
      <c r="G128" s="20">
        <f t="shared" si="1"/>
        <v>0.27715028239618489</v>
      </c>
      <c r="K128" s="15"/>
      <c r="L128" s="16">
        <v>441</v>
      </c>
      <c r="M128" s="17" t="s">
        <v>202</v>
      </c>
      <c r="N128" s="18">
        <v>508.46727899999979</v>
      </c>
      <c r="O128" s="19">
        <v>667.33843900000045</v>
      </c>
      <c r="P128" s="19">
        <v>279.50101237090951</v>
      </c>
      <c r="Q128" s="20">
        <v>0.41882948146931082</v>
      </c>
    </row>
    <row r="129" spans="1:17" ht="38.25" x14ac:dyDescent="0.25">
      <c r="A129" s="15"/>
      <c r="B129" s="16">
        <v>455</v>
      </c>
      <c r="C129" s="17" t="s">
        <v>216</v>
      </c>
      <c r="D129" s="18">
        <v>162.758568</v>
      </c>
      <c r="E129" s="19">
        <v>210.14228799999984</v>
      </c>
      <c r="F129" s="19">
        <v>80.682251434992395</v>
      </c>
      <c r="G129" s="20">
        <f t="shared" si="1"/>
        <v>0.38394105347797708</v>
      </c>
      <c r="K129" s="15"/>
      <c r="L129" s="16">
        <v>442</v>
      </c>
      <c r="M129" s="17" t="s">
        <v>203</v>
      </c>
      <c r="N129" s="18">
        <v>500.61539699999946</v>
      </c>
      <c r="O129" s="19">
        <v>620.6491569999996</v>
      </c>
      <c r="P129" s="19">
        <v>257.91056263168969</v>
      </c>
      <c r="Q129" s="20">
        <v>0.41554968652231628</v>
      </c>
    </row>
    <row r="130" spans="1:17" ht="38.25" x14ac:dyDescent="0.25">
      <c r="A130" s="15"/>
      <c r="B130" s="16">
        <v>456</v>
      </c>
      <c r="C130" s="17" t="s">
        <v>217</v>
      </c>
      <c r="D130" s="18">
        <v>233.99152799999976</v>
      </c>
      <c r="E130" s="19">
        <v>300.69990800000011</v>
      </c>
      <c r="F130" s="19">
        <v>130.24767092122784</v>
      </c>
      <c r="G130" s="20">
        <f t="shared" si="1"/>
        <v>0.43314835640464444</v>
      </c>
      <c r="K130" s="15"/>
      <c r="L130" s="16">
        <v>451</v>
      </c>
      <c r="M130" s="17" t="s">
        <v>212</v>
      </c>
      <c r="N130" s="18">
        <v>984.85653100000002</v>
      </c>
      <c r="O130" s="19">
        <v>1211.8287209999974</v>
      </c>
      <c r="P130" s="19">
        <v>496.71479861262128</v>
      </c>
      <c r="Q130" s="20">
        <v>0.40988861709989327</v>
      </c>
    </row>
    <row r="131" spans="1:17" ht="38.25" x14ac:dyDescent="0.25">
      <c r="A131" s="15"/>
      <c r="B131" s="16">
        <v>457</v>
      </c>
      <c r="C131" s="17" t="s">
        <v>218</v>
      </c>
      <c r="D131" s="18">
        <v>836.1330549999991</v>
      </c>
      <c r="E131" s="19">
        <v>925.74907099999871</v>
      </c>
      <c r="F131" s="19">
        <v>389.24075918978224</v>
      </c>
      <c r="G131" s="20">
        <f t="shared" si="1"/>
        <v>0.42046032924377924</v>
      </c>
      <c r="K131" s="15"/>
      <c r="L131" s="16">
        <v>446</v>
      </c>
      <c r="M131" s="17" t="s">
        <v>207</v>
      </c>
      <c r="N131" s="18">
        <v>764.52985899999908</v>
      </c>
      <c r="O131" s="19">
        <v>1019.3901169999988</v>
      </c>
      <c r="P131" s="19">
        <v>409.98855180615681</v>
      </c>
      <c r="Q131" s="20">
        <v>0.40219003987671315</v>
      </c>
    </row>
    <row r="132" spans="1:17" ht="38.25" x14ac:dyDescent="0.25">
      <c r="A132" s="15"/>
      <c r="B132" s="16">
        <v>458</v>
      </c>
      <c r="C132" s="17" t="s">
        <v>219</v>
      </c>
      <c r="D132" s="18">
        <v>785.06090000000029</v>
      </c>
      <c r="E132" s="19">
        <v>961.62319799999852</v>
      </c>
      <c r="F132" s="19">
        <v>384.6235554371242</v>
      </c>
      <c r="G132" s="20">
        <f t="shared" si="1"/>
        <v>0.39997324964400949</v>
      </c>
      <c r="K132" s="15"/>
      <c r="L132" s="16">
        <v>458</v>
      </c>
      <c r="M132" s="17" t="s">
        <v>219</v>
      </c>
      <c r="N132" s="18">
        <v>785.06090000000029</v>
      </c>
      <c r="O132" s="19">
        <v>961.62319799999852</v>
      </c>
      <c r="P132" s="19">
        <v>384.6235554371242</v>
      </c>
      <c r="Q132" s="20">
        <v>0.39997324964400949</v>
      </c>
    </row>
    <row r="133" spans="1:17" ht="38.25" x14ac:dyDescent="0.25">
      <c r="A133" s="15"/>
      <c r="B133" s="16">
        <v>459</v>
      </c>
      <c r="C133" s="17" t="s">
        <v>220</v>
      </c>
      <c r="D133" s="18">
        <v>499.45812800000044</v>
      </c>
      <c r="E133" s="19">
        <v>723.13796899999932</v>
      </c>
      <c r="F133" s="19">
        <v>305.62946156102805</v>
      </c>
      <c r="G133" s="20">
        <f t="shared" si="1"/>
        <v>0.42264336082873882</v>
      </c>
      <c r="K133" s="15"/>
      <c r="L133" s="16">
        <v>450</v>
      </c>
      <c r="M133" s="17" t="s">
        <v>211</v>
      </c>
      <c r="N133" s="18">
        <v>579.18089399999951</v>
      </c>
      <c r="O133" s="19">
        <v>750.41702900000075</v>
      </c>
      <c r="P133" s="19">
        <v>297.87483955957214</v>
      </c>
      <c r="Q133" s="20">
        <v>0.39694573556855123</v>
      </c>
    </row>
    <row r="134" spans="1:17" ht="38.25" x14ac:dyDescent="0.25">
      <c r="A134" s="15"/>
      <c r="B134" s="16">
        <v>460</v>
      </c>
      <c r="C134" s="17" t="s">
        <v>221</v>
      </c>
      <c r="D134" s="18">
        <v>197.42497999999986</v>
      </c>
      <c r="E134" s="19">
        <v>221.32760399999998</v>
      </c>
      <c r="F134" s="19">
        <v>96.3216260183126</v>
      </c>
      <c r="G134" s="20">
        <f t="shared" si="1"/>
        <v>0.43519933473057709</v>
      </c>
      <c r="K134" s="15"/>
      <c r="L134" s="16">
        <v>461</v>
      </c>
      <c r="M134" s="17" t="s">
        <v>222</v>
      </c>
      <c r="N134" s="18">
        <v>243.5871710000001</v>
      </c>
      <c r="O134" s="19">
        <v>250.40002400000006</v>
      </c>
      <c r="P134" s="19">
        <v>98.840279855900917</v>
      </c>
      <c r="Q134" s="20">
        <v>0.39472951430667952</v>
      </c>
    </row>
    <row r="135" spans="1:17" ht="38.25" x14ac:dyDescent="0.25">
      <c r="A135" s="15"/>
      <c r="B135" s="16">
        <v>461</v>
      </c>
      <c r="C135" s="17" t="s">
        <v>222</v>
      </c>
      <c r="D135" s="18">
        <v>243.5871710000001</v>
      </c>
      <c r="E135" s="19">
        <v>250.40002400000006</v>
      </c>
      <c r="F135" s="19">
        <v>98.840279855900917</v>
      </c>
      <c r="G135" s="20">
        <f t="shared" si="1"/>
        <v>0.39472951430667952</v>
      </c>
      <c r="K135" s="15"/>
      <c r="L135" s="16">
        <v>455</v>
      </c>
      <c r="M135" s="17" t="s">
        <v>216</v>
      </c>
      <c r="N135" s="18">
        <v>162.758568</v>
      </c>
      <c r="O135" s="19">
        <v>210.14228799999984</v>
      </c>
      <c r="P135" s="19">
        <v>80.682251434992395</v>
      </c>
      <c r="Q135" s="20">
        <v>0.38394105347797708</v>
      </c>
    </row>
    <row r="136" spans="1:17" ht="38.25" x14ac:dyDescent="0.25">
      <c r="A136" s="15"/>
      <c r="B136" s="16">
        <v>462</v>
      </c>
      <c r="C136" s="17" t="s">
        <v>223</v>
      </c>
      <c r="D136" s="18">
        <v>329.8696769999994</v>
      </c>
      <c r="E136" s="19">
        <v>379.57451499999985</v>
      </c>
      <c r="F136" s="19">
        <v>194.04195557332696</v>
      </c>
      <c r="G136" s="20">
        <f>IFERROR(F136/E136,0)</f>
        <v>0.51120912470461044</v>
      </c>
      <c r="K136" s="94"/>
      <c r="L136" s="95">
        <v>440</v>
      </c>
      <c r="M136" s="90" t="s">
        <v>201</v>
      </c>
      <c r="N136" s="91">
        <v>345.69243799999907</v>
      </c>
      <c r="O136" s="92">
        <v>485.96674899999988</v>
      </c>
      <c r="P136" s="92">
        <v>183.29059428838264</v>
      </c>
      <c r="Q136" s="93">
        <v>0.37716694540428874</v>
      </c>
    </row>
    <row r="137" spans="1:17" ht="38.25" x14ac:dyDescent="0.25">
      <c r="A137" s="15"/>
      <c r="B137" s="16">
        <v>463</v>
      </c>
      <c r="C137" s="17" t="s">
        <v>224</v>
      </c>
      <c r="D137" s="18">
        <v>466.80319499999979</v>
      </c>
      <c r="E137" s="19">
        <v>553.4632780000004</v>
      </c>
      <c r="F137" s="19">
        <v>266.36500093285241</v>
      </c>
      <c r="G137" s="20">
        <f>IFERROR(F137/E137,0)</f>
        <v>0.48126951059046091</v>
      </c>
      <c r="K137" s="15"/>
      <c r="L137" s="16">
        <v>443</v>
      </c>
      <c r="M137" s="17" t="s">
        <v>204</v>
      </c>
      <c r="N137" s="18">
        <v>685.34963699999844</v>
      </c>
      <c r="O137" s="19">
        <v>801.55887999999959</v>
      </c>
      <c r="P137" s="19">
        <v>295.02282872634896</v>
      </c>
      <c r="Q137" s="20">
        <v>0.36806133159718613</v>
      </c>
    </row>
    <row r="138" spans="1:17" ht="51" x14ac:dyDescent="0.25">
      <c r="A138" s="15"/>
      <c r="B138" s="16">
        <v>464</v>
      </c>
      <c r="C138" s="17" t="s">
        <v>225</v>
      </c>
      <c r="D138" s="18">
        <v>424.17502999999982</v>
      </c>
      <c r="E138" s="19">
        <v>382.3446579999997</v>
      </c>
      <c r="F138" s="19">
        <v>183.2996408458921</v>
      </c>
      <c r="G138" s="20">
        <f>IFERROR(F138/E138,0)</f>
        <v>0.47940944645260936</v>
      </c>
      <c r="K138" s="15"/>
      <c r="L138" s="16">
        <v>454</v>
      </c>
      <c r="M138" s="17" t="s">
        <v>215</v>
      </c>
      <c r="N138" s="18">
        <v>173.12535700000001</v>
      </c>
      <c r="O138" s="19">
        <v>237.35633699999985</v>
      </c>
      <c r="P138" s="19">
        <v>65.783375828073986</v>
      </c>
      <c r="Q138" s="20">
        <v>0.27715028239618489</v>
      </c>
    </row>
    <row r="139" spans="1:17" ht="51" x14ac:dyDescent="0.25">
      <c r="A139" s="15"/>
      <c r="B139" s="16">
        <v>465</v>
      </c>
      <c r="C139" s="17" t="s">
        <v>226</v>
      </c>
      <c r="D139" s="18">
        <v>4.1892050000000003</v>
      </c>
      <c r="E139" s="19">
        <v>4.225066</v>
      </c>
      <c r="F139" s="19">
        <v>6.9197340868413448E-2</v>
      </c>
      <c r="G139" s="20">
        <f>IFERROR(F139/E139,0)</f>
        <v>1.6377813001835582E-2</v>
      </c>
      <c r="K139" s="15"/>
      <c r="L139" s="16">
        <v>465</v>
      </c>
      <c r="M139" s="17" t="s">
        <v>226</v>
      </c>
      <c r="N139" s="18">
        <v>4.1892050000000003</v>
      </c>
      <c r="O139" s="19">
        <v>4.225066</v>
      </c>
      <c r="P139" s="19">
        <v>6.9197340868413448E-2</v>
      </c>
      <c r="Q139" s="20">
        <v>1.6377813001835582E-2</v>
      </c>
    </row>
    <row r="140" spans="1:17" ht="15.75" thickBot="1" x14ac:dyDescent="0.3">
      <c r="A140" s="33" t="s">
        <v>227</v>
      </c>
      <c r="B140" s="34"/>
      <c r="C140" s="35"/>
      <c r="D140" s="36">
        <v>5274.5779070000945</v>
      </c>
      <c r="E140" s="37">
        <v>9577.2195360002734</v>
      </c>
      <c r="F140" s="37">
        <v>2825.7668813799392</v>
      </c>
      <c r="G140" s="38">
        <f>IFERROR(F140/E140,0)</f>
        <v>0.29505086217957388</v>
      </c>
      <c r="I140" s="89">
        <f>F140/$F$6</f>
        <v>0.10196926486920252</v>
      </c>
    </row>
    <row r="141" spans="1:17" x14ac:dyDescent="0.25">
      <c r="D141" s="6"/>
      <c r="E141" s="6"/>
      <c r="F141" s="6"/>
      <c r="G141" s="5"/>
    </row>
  </sheetData>
  <sortState ref="L114:Q139">
    <sortCondition descending="1" ref="Q114:Q139"/>
  </sortState>
  <mergeCells count="12">
    <mergeCell ref="F4:F5"/>
    <mergeCell ref="E4:E5"/>
    <mergeCell ref="D4:D5"/>
    <mergeCell ref="A3:C5"/>
    <mergeCell ref="D3:G3"/>
    <mergeCell ref="G4:G5"/>
    <mergeCell ref="K3:M5"/>
    <mergeCell ref="N3:Q3"/>
    <mergeCell ref="N4:N5"/>
    <mergeCell ref="O4:O5"/>
    <mergeCell ref="P4:P5"/>
    <mergeCell ref="Q4:Q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G40"/>
  <sheetViews>
    <sheetView workbookViewId="0">
      <selection activeCell="A2" sqref="A2:G39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16</v>
      </c>
      <c r="B1" s="46" t="s">
        <v>228</v>
      </c>
      <c r="C1" s="40" t="s">
        <v>433</v>
      </c>
      <c r="D1" s="40"/>
      <c r="E1" s="40"/>
      <c r="F1" s="40"/>
      <c r="G1" s="40"/>
    </row>
    <row r="2" spans="1:7" ht="15.75" thickBot="1" x14ac:dyDescent="0.3">
      <c r="A2" s="2" t="s">
        <v>435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508.64130799999992</v>
      </c>
      <c r="E6" s="13">
        <v>576.75246799999991</v>
      </c>
      <c r="F6" s="13">
        <v>265.84260213984464</v>
      </c>
      <c r="G6" s="14">
        <v>0.46093015095662265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282.01521299999996</v>
      </c>
      <c r="E7" s="31">
        <f ca="1">SUM(E8:OFFSET(E6,MATCH("GOBIERNOS REGIONALES",$A$8:$A$50,0),0))</f>
        <v>298.95977299999987</v>
      </c>
      <c r="F7" s="31">
        <f ca="1">SUM(F8:OFFSET(F6,MATCH("GOBIERNOS REGIONALES",$A$8:$A$50,0),0))</f>
        <v>146.59334105601783</v>
      </c>
      <c r="G7" s="32">
        <f ca="1">IFERROR(F7/E7,0)</f>
        <v>0.49034470285076748</v>
      </c>
    </row>
    <row r="8" spans="1:7" x14ac:dyDescent="0.25">
      <c r="A8" s="15"/>
      <c r="B8" s="16">
        <v>11</v>
      </c>
      <c r="C8" s="17" t="s">
        <v>106</v>
      </c>
      <c r="D8" s="18">
        <v>106.11476999999987</v>
      </c>
      <c r="E8" s="19">
        <v>90.540214999999918</v>
      </c>
      <c r="F8" s="19">
        <v>36.259709218858916</v>
      </c>
      <c r="G8" s="20">
        <f t="shared" ref="G8:G39" si="0">IFERROR(F8/E8,0)</f>
        <v>0.40048181041826497</v>
      </c>
    </row>
    <row r="9" spans="1:7" x14ac:dyDescent="0.25">
      <c r="A9" s="15"/>
      <c r="B9" s="16">
        <v>131</v>
      </c>
      <c r="C9" s="17" t="s">
        <v>138</v>
      </c>
      <c r="D9" s="18">
        <v>32.847028999999999</v>
      </c>
      <c r="E9" s="19">
        <v>33.002347999999998</v>
      </c>
      <c r="F9" s="19">
        <v>17.145475924178754</v>
      </c>
      <c r="G9" s="20">
        <f t="shared" si="0"/>
        <v>0.51952291164794562</v>
      </c>
    </row>
    <row r="10" spans="1:7" x14ac:dyDescent="0.25">
      <c r="A10" s="15"/>
      <c r="B10" s="16">
        <v>135</v>
      </c>
      <c r="C10" s="17" t="s">
        <v>139</v>
      </c>
      <c r="D10" s="18">
        <v>41.218500000000006</v>
      </c>
      <c r="E10" s="19">
        <v>41.218499999999999</v>
      </c>
      <c r="F10" s="19">
        <v>32.484566074735085</v>
      </c>
      <c r="G10" s="20">
        <f t="shared" si="0"/>
        <v>0.78810645886519615</v>
      </c>
    </row>
    <row r="11" spans="1:7" ht="25.5" x14ac:dyDescent="0.25">
      <c r="A11" s="15"/>
      <c r="B11" s="16">
        <v>136</v>
      </c>
      <c r="C11" s="17" t="s">
        <v>140</v>
      </c>
      <c r="D11" s="18">
        <v>0.11</v>
      </c>
      <c r="E11" s="19">
        <v>0.12748000000000001</v>
      </c>
      <c r="F11" s="19">
        <v>2.7405290294154838E-2</v>
      </c>
      <c r="G11" s="20">
        <f t="shared" si="0"/>
        <v>0.21497717519732379</v>
      </c>
    </row>
    <row r="12" spans="1:7" ht="25.5" x14ac:dyDescent="0.25">
      <c r="A12" s="15"/>
      <c r="B12" s="16">
        <v>137</v>
      </c>
      <c r="C12" s="17" t="s">
        <v>141</v>
      </c>
      <c r="D12" s="18">
        <v>101.72491400000007</v>
      </c>
      <c r="E12" s="19">
        <v>134.07122999999996</v>
      </c>
      <c r="F12" s="19">
        <v>60.676184547950911</v>
      </c>
      <c r="G12" s="20">
        <f t="shared" si="0"/>
        <v>0.45256677773412635</v>
      </c>
    </row>
    <row r="13" spans="1:7" x14ac:dyDescent="0.25">
      <c r="A13" s="27" t="s">
        <v>200</v>
      </c>
      <c r="B13" s="28"/>
      <c r="C13" s="29"/>
      <c r="D13" s="30">
        <f ca="1">SUM(D14:OFFSET(D12,(MATCH("GOBIERNOS LOCALES",$A$8:$A$50,0)-MATCH("GOBIERNOS REGIONALES",$A$8:$A$50,0)),0))</f>
        <v>226.08777499999988</v>
      </c>
      <c r="E13" s="31">
        <f ca="1">SUM(E14:OFFSET(E12,(MATCH("GOBIERNOS LOCALES",$A$8:$A$50,0)-MATCH("GOBIERNOS REGIONALES",$A$8:$A$50,0)),0))</f>
        <v>277.11610300000001</v>
      </c>
      <c r="F13" s="31">
        <f ca="1">SUM(F14:OFFSET(F12,(MATCH("GOBIERNOS LOCALES",$A$8:$A$50,0)-MATCH("GOBIERNOS REGIONALES",$A$8:$A$50,0)),0))</f>
        <v>119.21986858464116</v>
      </c>
      <c r="G13" s="32">
        <f t="shared" ca="1" si="0"/>
        <v>0.43021631472870836</v>
      </c>
    </row>
    <row r="14" spans="1:7" x14ac:dyDescent="0.25">
      <c r="A14" s="15"/>
      <c r="B14" s="16">
        <v>440</v>
      </c>
      <c r="C14" s="17" t="s">
        <v>201</v>
      </c>
      <c r="D14" s="18">
        <v>2.3240339999999979</v>
      </c>
      <c r="E14" s="19">
        <v>3.1648079999999981</v>
      </c>
      <c r="F14" s="19">
        <v>1.0972678288408133</v>
      </c>
      <c r="G14" s="20">
        <f t="shared" si="0"/>
        <v>0.34670913017181892</v>
      </c>
    </row>
    <row r="15" spans="1:7" x14ac:dyDescent="0.25">
      <c r="A15" s="15"/>
      <c r="B15" s="16">
        <v>441</v>
      </c>
      <c r="C15" s="17" t="s">
        <v>202</v>
      </c>
      <c r="D15" s="18">
        <v>6.6690969999999998</v>
      </c>
      <c r="E15" s="19">
        <v>8.9480520000000006</v>
      </c>
      <c r="F15" s="19">
        <v>3.30187546854836</v>
      </c>
      <c r="G15" s="20">
        <f t="shared" si="0"/>
        <v>0.36900494862438882</v>
      </c>
    </row>
    <row r="16" spans="1:7" x14ac:dyDescent="0.25">
      <c r="A16" s="15"/>
      <c r="B16" s="16">
        <v>442</v>
      </c>
      <c r="C16" s="17" t="s">
        <v>203</v>
      </c>
      <c r="D16" s="18">
        <v>3.6051409999999984</v>
      </c>
      <c r="E16" s="19">
        <v>4.8810220000000006</v>
      </c>
      <c r="F16" s="19">
        <v>2.512584495721967</v>
      </c>
      <c r="G16" s="20">
        <f t="shared" si="0"/>
        <v>0.51476606655777557</v>
      </c>
    </row>
    <row r="17" spans="1:7" x14ac:dyDescent="0.25">
      <c r="A17" s="15"/>
      <c r="B17" s="16">
        <v>443</v>
      </c>
      <c r="C17" s="17" t="s">
        <v>204</v>
      </c>
      <c r="D17" s="18">
        <v>8.8534249999999979</v>
      </c>
      <c r="E17" s="19">
        <v>10.526179999999998</v>
      </c>
      <c r="F17" s="19">
        <v>4.5404976325771713</v>
      </c>
      <c r="G17" s="20">
        <f t="shared" si="0"/>
        <v>0.43135283954646148</v>
      </c>
    </row>
    <row r="18" spans="1:7" x14ac:dyDescent="0.25">
      <c r="A18" s="15"/>
      <c r="B18" s="16">
        <v>444</v>
      </c>
      <c r="C18" s="17" t="s">
        <v>205</v>
      </c>
      <c r="D18" s="18">
        <v>7.4690690000000011</v>
      </c>
      <c r="E18" s="19">
        <v>14.153134000000001</v>
      </c>
      <c r="F18" s="19">
        <v>4.3791926086341846</v>
      </c>
      <c r="G18" s="20">
        <f t="shared" si="0"/>
        <v>0.30941504606924403</v>
      </c>
    </row>
    <row r="19" spans="1:7" x14ac:dyDescent="0.25">
      <c r="A19" s="15"/>
      <c r="B19" s="16">
        <v>445</v>
      </c>
      <c r="C19" s="17" t="s">
        <v>206</v>
      </c>
      <c r="D19" s="18">
        <v>14.816330999999995</v>
      </c>
      <c r="E19" s="19">
        <v>18.266071</v>
      </c>
      <c r="F19" s="19">
        <v>8.1556137221850804</v>
      </c>
      <c r="G19" s="20">
        <f t="shared" si="0"/>
        <v>0.44648976357231285</v>
      </c>
    </row>
    <row r="20" spans="1:7" x14ac:dyDescent="0.25">
      <c r="A20" s="15"/>
      <c r="B20" s="16">
        <v>446</v>
      </c>
      <c r="C20" s="17" t="s">
        <v>207</v>
      </c>
      <c r="D20" s="18">
        <v>9.5325330000000044</v>
      </c>
      <c r="E20" s="19">
        <v>14.678894</v>
      </c>
      <c r="F20" s="19">
        <v>6.0904529789170123</v>
      </c>
      <c r="G20" s="20">
        <f t="shared" si="0"/>
        <v>0.41491225285208905</v>
      </c>
    </row>
    <row r="21" spans="1:7" x14ac:dyDescent="0.25">
      <c r="A21" s="15"/>
      <c r="B21" s="16">
        <v>447</v>
      </c>
      <c r="C21" s="17" t="s">
        <v>208</v>
      </c>
      <c r="D21" s="18">
        <v>3.4011329999999997</v>
      </c>
      <c r="E21" s="19">
        <v>6.3031699999999979</v>
      </c>
      <c r="F21" s="19">
        <v>1.9355172976447648</v>
      </c>
      <c r="G21" s="20">
        <f t="shared" si="0"/>
        <v>0.3070704578243591</v>
      </c>
    </row>
    <row r="22" spans="1:7" x14ac:dyDescent="0.25">
      <c r="A22" s="15"/>
      <c r="B22" s="16">
        <v>448</v>
      </c>
      <c r="C22" s="17" t="s">
        <v>209</v>
      </c>
      <c r="D22" s="18">
        <v>4.8455449999999987</v>
      </c>
      <c r="E22" s="19">
        <v>9.0492560000000033</v>
      </c>
      <c r="F22" s="19">
        <v>2.5251558906838909</v>
      </c>
      <c r="G22" s="20">
        <f t="shared" si="0"/>
        <v>0.27904569068262519</v>
      </c>
    </row>
    <row r="23" spans="1:7" x14ac:dyDescent="0.25">
      <c r="A23" s="15"/>
      <c r="B23" s="16">
        <v>449</v>
      </c>
      <c r="C23" s="17" t="s">
        <v>210</v>
      </c>
      <c r="D23" s="18">
        <v>13.914439000000002</v>
      </c>
      <c r="E23" s="19">
        <v>16.190411000000005</v>
      </c>
      <c r="F23" s="19">
        <v>7.58024541816485</v>
      </c>
      <c r="G23" s="20">
        <f t="shared" si="0"/>
        <v>0.46819351393641878</v>
      </c>
    </row>
    <row r="24" spans="1:7" x14ac:dyDescent="0.25">
      <c r="A24" s="15"/>
      <c r="B24" s="16">
        <v>450</v>
      </c>
      <c r="C24" s="17" t="s">
        <v>211</v>
      </c>
      <c r="D24" s="18">
        <v>6.4064320000000023</v>
      </c>
      <c r="E24" s="19">
        <v>9.606485999999995</v>
      </c>
      <c r="F24" s="19">
        <v>2.939956564925069</v>
      </c>
      <c r="G24" s="20">
        <f t="shared" si="0"/>
        <v>0.30603870811086076</v>
      </c>
    </row>
    <row r="25" spans="1:7" x14ac:dyDescent="0.25">
      <c r="A25" s="15"/>
      <c r="B25" s="16">
        <v>451</v>
      </c>
      <c r="C25" s="17" t="s">
        <v>212</v>
      </c>
      <c r="D25" s="18">
        <v>15.724571999999998</v>
      </c>
      <c r="E25" s="19">
        <v>20.094659000000007</v>
      </c>
      <c r="F25" s="19">
        <v>7.6684837245538802</v>
      </c>
      <c r="G25" s="20">
        <f t="shared" si="0"/>
        <v>0.38161800728013734</v>
      </c>
    </row>
    <row r="26" spans="1:7" x14ac:dyDescent="0.25">
      <c r="A26" s="15"/>
      <c r="B26" s="16">
        <v>452</v>
      </c>
      <c r="C26" s="17" t="s">
        <v>213</v>
      </c>
      <c r="D26" s="18">
        <v>22.269867000000001</v>
      </c>
      <c r="E26" s="19">
        <v>24.018380000000008</v>
      </c>
      <c r="F26" s="19">
        <v>11.125181020790478</v>
      </c>
      <c r="G26" s="20">
        <f t="shared" si="0"/>
        <v>0.46319447942744157</v>
      </c>
    </row>
    <row r="27" spans="1:7" x14ac:dyDescent="0.25">
      <c r="A27" s="15"/>
      <c r="B27" s="16">
        <v>453</v>
      </c>
      <c r="C27" s="17" t="s">
        <v>214</v>
      </c>
      <c r="D27" s="18">
        <v>12.872281000000001</v>
      </c>
      <c r="E27" s="19">
        <v>12.877297</v>
      </c>
      <c r="F27" s="19">
        <v>6.0486425741615903</v>
      </c>
      <c r="G27" s="20">
        <f t="shared" si="0"/>
        <v>0.46971368091934124</v>
      </c>
    </row>
    <row r="28" spans="1:7" x14ac:dyDescent="0.25">
      <c r="A28" s="15"/>
      <c r="B28" s="16">
        <v>454</v>
      </c>
      <c r="C28" s="17" t="s">
        <v>215</v>
      </c>
      <c r="D28" s="18">
        <v>5.4100129999999993</v>
      </c>
      <c r="E28" s="19">
        <v>7.1709079999999989</v>
      </c>
      <c r="F28" s="19">
        <v>2.9691955654125195</v>
      </c>
      <c r="G28" s="20">
        <f t="shared" si="0"/>
        <v>0.4140613107032638</v>
      </c>
    </row>
    <row r="29" spans="1:7" x14ac:dyDescent="0.25">
      <c r="A29" s="15"/>
      <c r="B29" s="16">
        <v>455</v>
      </c>
      <c r="C29" s="17" t="s">
        <v>216</v>
      </c>
      <c r="D29" s="18">
        <v>2.3921040000000007</v>
      </c>
      <c r="E29" s="19">
        <v>2.5819139999999994</v>
      </c>
      <c r="F29" s="19">
        <v>0.72998457416179008</v>
      </c>
      <c r="G29" s="20">
        <f t="shared" si="0"/>
        <v>0.28273001120943231</v>
      </c>
    </row>
    <row r="30" spans="1:7" x14ac:dyDescent="0.25">
      <c r="A30" s="15"/>
      <c r="B30" s="16">
        <v>456</v>
      </c>
      <c r="C30" s="17" t="s">
        <v>217</v>
      </c>
      <c r="D30" s="18">
        <v>1.6497809999999995</v>
      </c>
      <c r="E30" s="19">
        <v>1.8779209999999997</v>
      </c>
      <c r="F30" s="19">
        <v>0.63191201552854182</v>
      </c>
      <c r="G30" s="20">
        <f t="shared" si="0"/>
        <v>0.33649552645108177</v>
      </c>
    </row>
    <row r="31" spans="1:7" x14ac:dyDescent="0.25">
      <c r="A31" s="15"/>
      <c r="B31" s="16">
        <v>457</v>
      </c>
      <c r="C31" s="17" t="s">
        <v>218</v>
      </c>
      <c r="D31" s="18">
        <v>15.388615999999995</v>
      </c>
      <c r="E31" s="19">
        <v>17.196689999999997</v>
      </c>
      <c r="F31" s="19">
        <v>11.228240440214904</v>
      </c>
      <c r="G31" s="20">
        <f t="shared" si="0"/>
        <v>0.65293032788373262</v>
      </c>
    </row>
    <row r="32" spans="1:7" x14ac:dyDescent="0.25">
      <c r="A32" s="15"/>
      <c r="B32" s="16">
        <v>458</v>
      </c>
      <c r="C32" s="17" t="s">
        <v>219</v>
      </c>
      <c r="D32" s="18">
        <v>9.3314820000000012</v>
      </c>
      <c r="E32" s="19">
        <v>11.753164999999999</v>
      </c>
      <c r="F32" s="19">
        <v>4.5429091301184599</v>
      </c>
      <c r="G32" s="20">
        <f t="shared" si="0"/>
        <v>0.38652644884322307</v>
      </c>
    </row>
    <row r="33" spans="1:7" x14ac:dyDescent="0.25">
      <c r="A33" s="15"/>
      <c r="B33" s="16">
        <v>459</v>
      </c>
      <c r="C33" s="17" t="s">
        <v>220</v>
      </c>
      <c r="D33" s="18">
        <v>10.892225000000002</v>
      </c>
      <c r="E33" s="19">
        <v>12.171862000000003</v>
      </c>
      <c r="F33" s="19">
        <v>5.6593812222126871</v>
      </c>
      <c r="G33" s="20">
        <f t="shared" si="0"/>
        <v>0.46495607838904895</v>
      </c>
    </row>
    <row r="34" spans="1:7" x14ac:dyDescent="0.25">
      <c r="A34" s="15"/>
      <c r="B34" s="16">
        <v>460</v>
      </c>
      <c r="C34" s="17" t="s">
        <v>221</v>
      </c>
      <c r="D34" s="18">
        <v>10.648135999999999</v>
      </c>
      <c r="E34" s="19">
        <v>10.976450000000002</v>
      </c>
      <c r="F34" s="19">
        <v>5.1572109467688279</v>
      </c>
      <c r="G34" s="20">
        <f t="shared" si="0"/>
        <v>0.46984325048342834</v>
      </c>
    </row>
    <row r="35" spans="1:7" x14ac:dyDescent="0.25">
      <c r="A35" s="15"/>
      <c r="B35" s="16">
        <v>461</v>
      </c>
      <c r="C35" s="17" t="s">
        <v>222</v>
      </c>
      <c r="D35" s="18">
        <v>7.1050030000000008</v>
      </c>
      <c r="E35" s="19">
        <v>5.9170880000000015</v>
      </c>
      <c r="F35" s="19">
        <v>2.1097856890119147</v>
      </c>
      <c r="G35" s="20">
        <f t="shared" si="0"/>
        <v>0.35655810577972036</v>
      </c>
    </row>
    <row r="36" spans="1:7" x14ac:dyDescent="0.25">
      <c r="A36" s="15"/>
      <c r="B36" s="16">
        <v>462</v>
      </c>
      <c r="C36" s="17" t="s">
        <v>223</v>
      </c>
      <c r="D36" s="18">
        <v>3.8510599999999986</v>
      </c>
      <c r="E36" s="19">
        <v>4.7372789999999982</v>
      </c>
      <c r="F36" s="19">
        <v>2.0517674142101896</v>
      </c>
      <c r="G36" s="20">
        <f t="shared" si="0"/>
        <v>0.43311095128874411</v>
      </c>
    </row>
    <row r="37" spans="1:7" x14ac:dyDescent="0.25">
      <c r="A37" s="15"/>
      <c r="B37" s="16">
        <v>463</v>
      </c>
      <c r="C37" s="17" t="s">
        <v>224</v>
      </c>
      <c r="D37" s="18">
        <v>12.150102999999987</v>
      </c>
      <c r="E37" s="19">
        <v>13.630420999999997</v>
      </c>
      <c r="F37" s="19">
        <v>6.5130562444037423</v>
      </c>
      <c r="G37" s="20">
        <f t="shared" si="0"/>
        <v>0.4778323607468723</v>
      </c>
    </row>
    <row r="38" spans="1:7" x14ac:dyDescent="0.25">
      <c r="A38" s="15"/>
      <c r="B38" s="16">
        <v>464</v>
      </c>
      <c r="C38" s="17" t="s">
        <v>225</v>
      </c>
      <c r="D38" s="18">
        <v>14.565352999999996</v>
      </c>
      <c r="E38" s="19">
        <v>16.344584999999999</v>
      </c>
      <c r="F38" s="19">
        <v>7.7257581162484712</v>
      </c>
      <c r="G38" s="20">
        <f t="shared" si="0"/>
        <v>0.4726799803267242</v>
      </c>
    </row>
    <row r="39" spans="1:7" ht="15.75" thickBot="1" x14ac:dyDescent="0.3">
      <c r="A39" s="33" t="s">
        <v>227</v>
      </c>
      <c r="B39" s="34"/>
      <c r="C39" s="35"/>
      <c r="D39" s="36">
        <v>0.53832000000000002</v>
      </c>
      <c r="E39" s="37">
        <v>0.67659200000000008</v>
      </c>
      <c r="F39" s="37">
        <v>2.9392499185632914E-2</v>
      </c>
      <c r="G39" s="38">
        <f t="shared" si="0"/>
        <v>4.3441984513019533E-2</v>
      </c>
    </row>
    <row r="40" spans="1:7" x14ac:dyDescent="0.25">
      <c r="D40" s="6"/>
      <c r="E40" s="6"/>
      <c r="F40" s="6"/>
      <c r="G40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0"/>
  <dimension ref="A1:R7"/>
  <sheetViews>
    <sheetView workbookViewId="0">
      <selection activeCell="N6" sqref="N6:R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39">
        <v>83</v>
      </c>
      <c r="B1" s="40" t="s">
        <v>228</v>
      </c>
      <c r="C1" s="40" t="s">
        <v>45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.75" thickBot="1" x14ac:dyDescent="0.3">
      <c r="A2" s="2" t="s">
        <v>1642</v>
      </c>
    </row>
    <row r="3" spans="1:18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0" t="s">
        <v>2</v>
      </c>
      <c r="O3" s="101"/>
      <c r="P3" s="102"/>
      <c r="Q3" s="101" t="s">
        <v>235</v>
      </c>
      <c r="R3" s="102"/>
    </row>
    <row r="4" spans="1:18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14"/>
      <c r="L4" s="114" t="s">
        <v>234</v>
      </c>
      <c r="M4" s="129"/>
      <c r="N4" s="98" t="s">
        <v>3</v>
      </c>
      <c r="O4" s="96" t="s">
        <v>4</v>
      </c>
      <c r="P4" s="105" t="s">
        <v>5</v>
      </c>
      <c r="Q4" s="117" t="s">
        <v>236</v>
      </c>
      <c r="R4" s="105" t="s">
        <v>237</v>
      </c>
    </row>
    <row r="5" spans="1:18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30"/>
      <c r="N5" s="133"/>
      <c r="O5" s="134"/>
      <c r="P5" s="127"/>
      <c r="Q5" s="132"/>
      <c r="R5" s="127"/>
    </row>
    <row r="6" spans="1:18" ht="51" x14ac:dyDescent="0.25">
      <c r="A6" s="15"/>
      <c r="B6" s="17">
        <v>5001778</v>
      </c>
      <c r="C6" s="17" t="s">
        <v>1634</v>
      </c>
      <c r="D6" s="17">
        <v>3000001</v>
      </c>
      <c r="E6" s="17" t="s">
        <v>271</v>
      </c>
      <c r="F6" s="17">
        <v>177</v>
      </c>
      <c r="G6" s="17" t="s">
        <v>1000</v>
      </c>
      <c r="H6" s="17">
        <v>37</v>
      </c>
      <c r="I6" s="17" t="s">
        <v>119</v>
      </c>
      <c r="J6" s="17">
        <v>5</v>
      </c>
      <c r="K6" s="17" t="s">
        <v>1640</v>
      </c>
      <c r="L6" s="17">
        <v>3</v>
      </c>
      <c r="M6" s="17" t="s">
        <v>652</v>
      </c>
      <c r="N6" s="59">
        <v>154.317273</v>
      </c>
      <c r="O6" s="60">
        <v>654.3622180000001</v>
      </c>
      <c r="P6" s="61">
        <v>0</v>
      </c>
      <c r="Q6" s="60">
        <v>19</v>
      </c>
      <c r="R6" s="61">
        <v>0</v>
      </c>
    </row>
    <row r="7" spans="1:18" ht="39" thickBot="1" x14ac:dyDescent="0.3">
      <c r="A7" s="21"/>
      <c r="B7" s="23">
        <v>5001778</v>
      </c>
      <c r="C7" s="23" t="s">
        <v>1634</v>
      </c>
      <c r="D7" s="23">
        <v>3000001</v>
      </c>
      <c r="E7" s="23" t="s">
        <v>271</v>
      </c>
      <c r="F7" s="23">
        <v>177</v>
      </c>
      <c r="G7" s="23" t="s">
        <v>1000</v>
      </c>
      <c r="H7" s="23">
        <v>440</v>
      </c>
      <c r="I7" s="23" t="s">
        <v>201</v>
      </c>
      <c r="J7" s="23">
        <v>1</v>
      </c>
      <c r="K7" s="23" t="s">
        <v>1641</v>
      </c>
      <c r="L7" s="23">
        <v>1</v>
      </c>
      <c r="M7" s="23" t="s">
        <v>325</v>
      </c>
      <c r="N7" s="62">
        <v>0</v>
      </c>
      <c r="O7" s="63">
        <v>1.8</v>
      </c>
      <c r="P7" s="64">
        <v>0</v>
      </c>
      <c r="Q7" s="63">
        <v>1</v>
      </c>
      <c r="R7" s="64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/>
  <dimension ref="A1:K100"/>
  <sheetViews>
    <sheetView workbookViewId="0">
      <selection activeCell="A2" sqref="A2:K31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86</v>
      </c>
      <c r="B1" s="41" t="s">
        <v>228</v>
      </c>
      <c r="C1" s="40" t="s">
        <v>46</v>
      </c>
      <c r="D1" s="40"/>
      <c r="E1" s="40"/>
      <c r="F1" s="40"/>
      <c r="G1" s="40"/>
    </row>
    <row r="2" spans="1:11" ht="15.75" thickBot="1" x14ac:dyDescent="0.3">
      <c r="A2" s="2" t="s">
        <v>1645</v>
      </c>
      <c r="I2" s="1" t="s">
        <v>1674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1348.2934949999999</v>
      </c>
      <c r="E6" s="13">
        <f ca="1">SUM(E7:OFFSET(E7,50,0))</f>
        <v>1472.6180519999998</v>
      </c>
      <c r="F6" s="13">
        <f ca="1">SUM(F7:OFFSET(F7,50,0))</f>
        <v>615.49273326264267</v>
      </c>
      <c r="G6" s="14">
        <f ca="1">IFERROR(F6/E6,0)</f>
        <v>0.41795816126708918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26.458365999999998</v>
      </c>
      <c r="E7" s="19">
        <v>25.846247999999992</v>
      </c>
      <c r="F7" s="19">
        <v>11.948089309694296</v>
      </c>
      <c r="G7" s="20">
        <f t="shared" ref="G7:G31" si="0">IFERROR(F7/E7,0)</f>
        <v>0.46227558095450838</v>
      </c>
      <c r="I7" t="s">
        <v>261</v>
      </c>
      <c r="J7" s="6">
        <v>19.397692164420732</v>
      </c>
      <c r="K7" s="65">
        <v>0.52450929196072604</v>
      </c>
    </row>
    <row r="8" spans="1:11" x14ac:dyDescent="0.25">
      <c r="A8" s="15"/>
      <c r="B8" s="44">
        <v>2</v>
      </c>
      <c r="C8" s="17" t="s">
        <v>241</v>
      </c>
      <c r="D8" s="18">
        <v>86.916328999999976</v>
      </c>
      <c r="E8" s="19">
        <v>102.10684199999997</v>
      </c>
      <c r="F8" s="19">
        <v>43.832099262826887</v>
      </c>
      <c r="G8" s="20">
        <f t="shared" si="0"/>
        <v>0.42927680852990147</v>
      </c>
      <c r="I8" t="s">
        <v>260</v>
      </c>
      <c r="J8" s="6">
        <v>20.734312355813017</v>
      </c>
      <c r="K8" s="65">
        <v>0.49814594802463302</v>
      </c>
    </row>
    <row r="9" spans="1:11" x14ac:dyDescent="0.25">
      <c r="A9" s="15"/>
      <c r="B9" s="44">
        <v>3</v>
      </c>
      <c r="C9" s="17" t="s">
        <v>242</v>
      </c>
      <c r="D9" s="18">
        <v>14.076904000000003</v>
      </c>
      <c r="E9" s="19">
        <v>33.400624000000001</v>
      </c>
      <c r="F9" s="19">
        <v>10.77477110439122</v>
      </c>
      <c r="G9" s="20">
        <f t="shared" si="0"/>
        <v>0.32259191039039331</v>
      </c>
      <c r="I9" t="s">
        <v>252</v>
      </c>
      <c r="J9" s="6">
        <v>24.661153955516056</v>
      </c>
      <c r="K9" s="65">
        <v>0.49554413847877637</v>
      </c>
    </row>
    <row r="10" spans="1:11" x14ac:dyDescent="0.25">
      <c r="A10" s="15"/>
      <c r="B10" s="44">
        <v>4</v>
      </c>
      <c r="C10" s="17" t="s">
        <v>243</v>
      </c>
      <c r="D10" s="18">
        <v>67.633657999999997</v>
      </c>
      <c r="E10" s="19">
        <v>64.259143999999992</v>
      </c>
      <c r="F10" s="19">
        <v>25.941034898675753</v>
      </c>
      <c r="G10" s="20">
        <f t="shared" si="0"/>
        <v>0.40369406257070212</v>
      </c>
      <c r="I10" t="s">
        <v>263</v>
      </c>
      <c r="J10" s="6">
        <v>8.2595350904230145</v>
      </c>
      <c r="K10" s="65">
        <v>0.48945642569929615</v>
      </c>
    </row>
    <row r="11" spans="1:11" x14ac:dyDescent="0.25">
      <c r="A11" s="15"/>
      <c r="B11" s="44">
        <v>5</v>
      </c>
      <c r="C11" s="17" t="s">
        <v>244</v>
      </c>
      <c r="D11" s="18">
        <v>27.719053000000006</v>
      </c>
      <c r="E11" s="19">
        <v>37.534062000000006</v>
      </c>
      <c r="F11" s="19">
        <v>10.048684164746192</v>
      </c>
      <c r="G11" s="20">
        <f t="shared" si="0"/>
        <v>0.26772173405442207</v>
      </c>
      <c r="I11" t="s">
        <v>262</v>
      </c>
      <c r="J11" s="6">
        <v>9.96842055704019</v>
      </c>
      <c r="K11" s="65">
        <v>0.48592107269766655</v>
      </c>
    </row>
    <row r="12" spans="1:11" x14ac:dyDescent="0.25">
      <c r="A12" s="15"/>
      <c r="B12" s="44">
        <v>6</v>
      </c>
      <c r="C12" s="17" t="s">
        <v>245</v>
      </c>
      <c r="D12" s="18">
        <v>40.005102000000001</v>
      </c>
      <c r="E12" s="19">
        <v>45.772252000000002</v>
      </c>
      <c r="F12" s="19">
        <v>20.680128348709673</v>
      </c>
      <c r="G12" s="20">
        <f t="shared" si="0"/>
        <v>0.4518049133503344</v>
      </c>
      <c r="I12" t="s">
        <v>250</v>
      </c>
      <c r="J12" s="6">
        <v>19.538081662005652</v>
      </c>
      <c r="K12" s="65">
        <v>0.48575033462025857</v>
      </c>
    </row>
    <row r="13" spans="1:11" x14ac:dyDescent="0.25">
      <c r="A13" s="15"/>
      <c r="B13" s="44">
        <v>7</v>
      </c>
      <c r="C13" s="17" t="s">
        <v>246</v>
      </c>
      <c r="D13" s="18">
        <v>10.547609</v>
      </c>
      <c r="E13" s="19">
        <v>26.792871000000005</v>
      </c>
      <c r="F13" s="19">
        <v>11.474252766030077</v>
      </c>
      <c r="G13" s="20">
        <f t="shared" si="0"/>
        <v>0.42825767966523909</v>
      </c>
      <c r="I13" t="s">
        <v>247</v>
      </c>
      <c r="J13" s="6">
        <v>22.724232493589625</v>
      </c>
      <c r="K13" s="65">
        <v>0.48142927384157225</v>
      </c>
    </row>
    <row r="14" spans="1:11" x14ac:dyDescent="0.25">
      <c r="A14" s="15"/>
      <c r="B14" s="44">
        <v>8</v>
      </c>
      <c r="C14" s="17" t="s">
        <v>247</v>
      </c>
      <c r="D14" s="18">
        <v>39.839801000000001</v>
      </c>
      <c r="E14" s="19">
        <v>47.201600999999989</v>
      </c>
      <c r="F14" s="19">
        <v>22.724232493589625</v>
      </c>
      <c r="G14" s="20">
        <f t="shared" si="0"/>
        <v>0.48142927384157225</v>
      </c>
      <c r="I14" t="s">
        <v>253</v>
      </c>
      <c r="J14" s="6">
        <v>25.130587483032286</v>
      </c>
      <c r="K14" s="65">
        <v>0.48011739509163914</v>
      </c>
    </row>
    <row r="15" spans="1:11" x14ac:dyDescent="0.25">
      <c r="A15" s="15"/>
      <c r="B15" s="44">
        <v>9</v>
      </c>
      <c r="C15" s="17" t="s">
        <v>248</v>
      </c>
      <c r="D15" s="18">
        <v>10.842076</v>
      </c>
      <c r="E15" s="19">
        <v>31.048030999999995</v>
      </c>
      <c r="F15" s="19">
        <v>7.4925710630241156</v>
      </c>
      <c r="G15" s="20">
        <f t="shared" si="0"/>
        <v>0.24132193964326165</v>
      </c>
      <c r="I15" t="s">
        <v>264</v>
      </c>
      <c r="J15" s="6">
        <v>14.744070028717033</v>
      </c>
      <c r="K15" s="65">
        <v>0.46482264025814785</v>
      </c>
    </row>
    <row r="16" spans="1:11" x14ac:dyDescent="0.25">
      <c r="A16" s="15"/>
      <c r="B16" s="44">
        <v>10</v>
      </c>
      <c r="C16" s="17" t="s">
        <v>249</v>
      </c>
      <c r="D16" s="18">
        <v>52.857011999999997</v>
      </c>
      <c r="E16" s="19">
        <v>53.930359999999993</v>
      </c>
      <c r="F16" s="19">
        <v>23.441165506339985</v>
      </c>
      <c r="G16" s="20">
        <f t="shared" si="0"/>
        <v>0.4346562030429611</v>
      </c>
      <c r="I16" t="s">
        <v>240</v>
      </c>
      <c r="J16" s="6">
        <v>11.948089309694296</v>
      </c>
      <c r="K16" s="65">
        <v>0.46227558095450838</v>
      </c>
    </row>
    <row r="17" spans="1:11" x14ac:dyDescent="0.25">
      <c r="A17" s="15"/>
      <c r="B17" s="44">
        <v>11</v>
      </c>
      <c r="C17" s="17" t="s">
        <v>250</v>
      </c>
      <c r="D17" s="18">
        <v>38.736444999999996</v>
      </c>
      <c r="E17" s="19">
        <v>40.222476999999998</v>
      </c>
      <c r="F17" s="19">
        <v>19.538081662005652</v>
      </c>
      <c r="G17" s="20">
        <f t="shared" si="0"/>
        <v>0.48575033462025857</v>
      </c>
      <c r="I17" t="s">
        <v>259</v>
      </c>
      <c r="J17" s="6">
        <v>26.227184692583251</v>
      </c>
      <c r="K17" s="65">
        <v>0.46060135551429127</v>
      </c>
    </row>
    <row r="18" spans="1:11" x14ac:dyDescent="0.25">
      <c r="A18" s="15"/>
      <c r="B18" s="44">
        <v>12</v>
      </c>
      <c r="C18" s="17" t="s">
        <v>251</v>
      </c>
      <c r="D18" s="18">
        <v>15.334778</v>
      </c>
      <c r="E18" s="19">
        <v>46.742277999999992</v>
      </c>
      <c r="F18" s="19">
        <v>12.940611497157533</v>
      </c>
      <c r="G18" s="20">
        <f t="shared" si="0"/>
        <v>0.27685025315106671</v>
      </c>
      <c r="I18" t="s">
        <v>257</v>
      </c>
      <c r="J18" s="6">
        <v>8.6854061571029888</v>
      </c>
      <c r="K18" s="65">
        <v>0.45979570551851273</v>
      </c>
    </row>
    <row r="19" spans="1:11" x14ac:dyDescent="0.25">
      <c r="A19" s="15"/>
      <c r="B19" s="44">
        <v>13</v>
      </c>
      <c r="C19" s="17" t="s">
        <v>252</v>
      </c>
      <c r="D19" s="18">
        <v>44.036869999999993</v>
      </c>
      <c r="E19" s="19">
        <v>49.765806999999995</v>
      </c>
      <c r="F19" s="19">
        <v>24.661153955516056</v>
      </c>
      <c r="G19" s="20">
        <f t="shared" si="0"/>
        <v>0.49554413847877637</v>
      </c>
      <c r="I19" t="s">
        <v>255</v>
      </c>
      <c r="J19" s="6">
        <v>14.900467526181274</v>
      </c>
      <c r="K19" s="65">
        <v>0.45500802075129576</v>
      </c>
    </row>
    <row r="20" spans="1:11" x14ac:dyDescent="0.25">
      <c r="A20" s="15"/>
      <c r="B20" s="44">
        <v>14</v>
      </c>
      <c r="C20" s="17" t="s">
        <v>253</v>
      </c>
      <c r="D20" s="18">
        <v>53.469184999999989</v>
      </c>
      <c r="E20" s="19">
        <v>52.342589000000004</v>
      </c>
      <c r="F20" s="19">
        <v>25.130587483032286</v>
      </c>
      <c r="G20" s="20">
        <f t="shared" si="0"/>
        <v>0.48011739509163914</v>
      </c>
      <c r="I20" t="s">
        <v>245</v>
      </c>
      <c r="J20" s="6">
        <v>20.680128348709673</v>
      </c>
      <c r="K20" s="65">
        <v>0.4518049133503344</v>
      </c>
    </row>
    <row r="21" spans="1:11" x14ac:dyDescent="0.25">
      <c r="A21" s="15"/>
      <c r="B21" s="44">
        <v>15</v>
      </c>
      <c r="C21" s="17" t="s">
        <v>254</v>
      </c>
      <c r="D21" s="18">
        <v>545.95229199999994</v>
      </c>
      <c r="E21" s="19">
        <v>528.48271800000009</v>
      </c>
      <c r="F21" s="19">
        <v>209.64156081134115</v>
      </c>
      <c r="G21" s="20">
        <f t="shared" si="0"/>
        <v>0.39668574519279004</v>
      </c>
      <c r="I21" t="s">
        <v>249</v>
      </c>
      <c r="J21" s="6">
        <v>23.441165506339985</v>
      </c>
      <c r="K21" s="65">
        <v>0.4346562030429611</v>
      </c>
    </row>
    <row r="22" spans="1:11" x14ac:dyDescent="0.25">
      <c r="A22" s="15"/>
      <c r="B22" s="44">
        <v>16</v>
      </c>
      <c r="C22" s="17" t="s">
        <v>255</v>
      </c>
      <c r="D22" s="18">
        <v>41.193136000000003</v>
      </c>
      <c r="E22" s="19">
        <v>32.747703000000008</v>
      </c>
      <c r="F22" s="19">
        <v>14.900467526181274</v>
      </c>
      <c r="G22" s="20">
        <f t="shared" si="0"/>
        <v>0.45500802075129576</v>
      </c>
      <c r="I22" t="s">
        <v>256</v>
      </c>
      <c r="J22" s="6">
        <v>5.8514823673467617</v>
      </c>
      <c r="K22" s="65">
        <v>0.42991357967827409</v>
      </c>
    </row>
    <row r="23" spans="1:11" x14ac:dyDescent="0.25">
      <c r="A23" s="15"/>
      <c r="B23" s="44">
        <v>17</v>
      </c>
      <c r="C23" s="17" t="s">
        <v>256</v>
      </c>
      <c r="D23" s="18">
        <v>13.131885</v>
      </c>
      <c r="E23" s="19">
        <v>13.610833999999999</v>
      </c>
      <c r="F23" s="19">
        <v>5.8514823673467617</v>
      </c>
      <c r="G23" s="20">
        <f t="shared" si="0"/>
        <v>0.42991357967827409</v>
      </c>
      <c r="I23" t="s">
        <v>241</v>
      </c>
      <c r="J23" s="6">
        <v>43.832099262826887</v>
      </c>
      <c r="K23" s="65">
        <v>0.42927680852990147</v>
      </c>
    </row>
    <row r="24" spans="1:11" x14ac:dyDescent="0.25">
      <c r="A24" s="15"/>
      <c r="B24" s="44">
        <v>18</v>
      </c>
      <c r="C24" s="17" t="s">
        <v>257</v>
      </c>
      <c r="D24" s="18">
        <v>16.598554</v>
      </c>
      <c r="E24" s="19">
        <v>18.889707000000001</v>
      </c>
      <c r="F24" s="19">
        <v>8.6854061571029888</v>
      </c>
      <c r="G24" s="20">
        <f t="shared" si="0"/>
        <v>0.45979570551851273</v>
      </c>
      <c r="I24" t="s">
        <v>246</v>
      </c>
      <c r="J24" s="6">
        <v>11.474252766030077</v>
      </c>
      <c r="K24" s="65">
        <v>0.42825767966523909</v>
      </c>
    </row>
    <row r="25" spans="1:11" x14ac:dyDescent="0.25">
      <c r="A25" s="15"/>
      <c r="B25" s="44">
        <v>19</v>
      </c>
      <c r="C25" s="17" t="s">
        <v>258</v>
      </c>
      <c r="D25" s="18">
        <v>14.743361000000004</v>
      </c>
      <c r="E25" s="19">
        <v>17.266029999999997</v>
      </c>
      <c r="F25" s="19">
        <v>6.4551379959339101</v>
      </c>
      <c r="G25" s="20">
        <f t="shared" si="0"/>
        <v>0.37386347619770793</v>
      </c>
      <c r="I25" t="s">
        <v>243</v>
      </c>
      <c r="J25" s="6">
        <v>25.941034898675753</v>
      </c>
      <c r="K25" s="65">
        <v>0.40369406257070212</v>
      </c>
    </row>
    <row r="26" spans="1:11" x14ac:dyDescent="0.25">
      <c r="A26" s="15"/>
      <c r="B26" s="44">
        <v>20</v>
      </c>
      <c r="C26" s="17" t="s">
        <v>259</v>
      </c>
      <c r="D26" s="18">
        <v>51.477729999999994</v>
      </c>
      <c r="E26" s="19">
        <v>56.941179999999996</v>
      </c>
      <c r="F26" s="19">
        <v>26.227184692583251</v>
      </c>
      <c r="G26" s="20">
        <f t="shared" si="0"/>
        <v>0.46060135551429127</v>
      </c>
      <c r="I26" t="s">
        <v>254</v>
      </c>
      <c r="J26" s="6">
        <v>209.64156081134115</v>
      </c>
      <c r="K26" s="65">
        <v>0.39668574519279004</v>
      </c>
    </row>
    <row r="27" spans="1:11" x14ac:dyDescent="0.25">
      <c r="A27" s="15"/>
      <c r="B27" s="44">
        <v>21</v>
      </c>
      <c r="C27" s="17" t="s">
        <v>260</v>
      </c>
      <c r="D27" s="18">
        <v>35.935415999999996</v>
      </c>
      <c r="E27" s="19">
        <v>41.622967000000003</v>
      </c>
      <c r="F27" s="19">
        <v>20.734312355813017</v>
      </c>
      <c r="G27" s="20">
        <f t="shared" si="0"/>
        <v>0.49814594802463302</v>
      </c>
      <c r="I27" t="s">
        <v>258</v>
      </c>
      <c r="J27" s="6">
        <v>6.4551379959339101</v>
      </c>
      <c r="K27" s="65">
        <v>0.37386347619770793</v>
      </c>
    </row>
    <row r="28" spans="1:11" x14ac:dyDescent="0.25">
      <c r="A28" s="15"/>
      <c r="B28" s="44">
        <v>22</v>
      </c>
      <c r="C28" s="17" t="s">
        <v>261</v>
      </c>
      <c r="D28" s="18">
        <v>36.159882000000003</v>
      </c>
      <c r="E28" s="19">
        <v>36.982551999999998</v>
      </c>
      <c r="F28" s="19">
        <v>19.397692164420732</v>
      </c>
      <c r="G28" s="20">
        <f t="shared" si="0"/>
        <v>0.52450929196072604</v>
      </c>
      <c r="I28" t="s">
        <v>242</v>
      </c>
      <c r="J28" s="6">
        <v>10.77477110439122</v>
      </c>
      <c r="K28" s="65">
        <v>0.32259191039039331</v>
      </c>
    </row>
    <row r="29" spans="1:11" x14ac:dyDescent="0.25">
      <c r="A29" s="15"/>
      <c r="B29" s="44">
        <v>23</v>
      </c>
      <c r="C29" s="17" t="s">
        <v>262</v>
      </c>
      <c r="D29" s="18">
        <v>20.439437000000002</v>
      </c>
      <c r="E29" s="19">
        <v>20.514485000000001</v>
      </c>
      <c r="F29" s="19">
        <v>9.96842055704019</v>
      </c>
      <c r="G29" s="20">
        <f t="shared" si="0"/>
        <v>0.48592107269766655</v>
      </c>
      <c r="I29" t="s">
        <v>251</v>
      </c>
      <c r="J29" s="6">
        <v>12.940611497157533</v>
      </c>
      <c r="K29" s="65">
        <v>0.27685025315106671</v>
      </c>
    </row>
    <row r="30" spans="1:11" x14ac:dyDescent="0.25">
      <c r="A30" s="15"/>
      <c r="B30" s="44">
        <v>24</v>
      </c>
      <c r="C30" s="17" t="s">
        <v>263</v>
      </c>
      <c r="D30" s="18">
        <v>15.879633</v>
      </c>
      <c r="E30" s="19">
        <v>16.874914000000004</v>
      </c>
      <c r="F30" s="19">
        <v>8.2595350904230145</v>
      </c>
      <c r="G30" s="20">
        <f t="shared" si="0"/>
        <v>0.48945642569929615</v>
      </c>
      <c r="I30" t="s">
        <v>244</v>
      </c>
      <c r="J30" s="6">
        <v>10.048684164746192</v>
      </c>
      <c r="K30" s="65">
        <v>0.26772173405442207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28.308980999999996</v>
      </c>
      <c r="E31" s="25">
        <v>31.719776000000003</v>
      </c>
      <c r="F31" s="25">
        <v>14.744070028717033</v>
      </c>
      <c r="G31" s="26">
        <f t="shared" si="0"/>
        <v>0.46482264025814785</v>
      </c>
      <c r="I31" t="s">
        <v>248</v>
      </c>
      <c r="J31" s="6">
        <v>7.4925710630241156</v>
      </c>
      <c r="K31" s="65">
        <v>0.24132193964326165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/>
  <dimension ref="A1:G15"/>
  <sheetViews>
    <sheetView workbookViewId="0">
      <selection activeCell="A2" sqref="A2:G14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86</v>
      </c>
      <c r="B1" s="46" t="s">
        <v>228</v>
      </c>
      <c r="C1" s="40" t="s">
        <v>46</v>
      </c>
      <c r="D1" s="40"/>
      <c r="E1" s="40"/>
      <c r="F1" s="40"/>
      <c r="G1" s="40"/>
    </row>
    <row r="2" spans="1:7" ht="15.75" thickBot="1" x14ac:dyDescent="0.3">
      <c r="A2" s="2" t="s">
        <v>1646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1348.2934949999999</v>
      </c>
      <c r="E6" s="13">
        <v>1472.6180519999998</v>
      </c>
      <c r="F6" s="13">
        <v>615.49273326264267</v>
      </c>
      <c r="G6" s="14">
        <v>0.41795816126708918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1348.2934950000001</v>
      </c>
      <c r="E7" s="31">
        <f ca="1">SUM(E8:OFFSET(E6,MATCH("GOBIERNOS REGIONALES",$A$8:$A$50,0),0))</f>
        <v>1469.9618439999999</v>
      </c>
      <c r="F7" s="31">
        <f ca="1">SUM(F8:OFFSET(F6,MATCH("GOBIERNOS REGIONALES",$A$8:$A$50,0),0))</f>
        <v>614.32707920616997</v>
      </c>
      <c r="G7" s="32">
        <f ca="1">IFERROR(F7/E7,0)</f>
        <v>0.41792042542715824</v>
      </c>
    </row>
    <row r="8" spans="1:7" x14ac:dyDescent="0.25">
      <c r="A8" s="15"/>
      <c r="B8" s="16">
        <v>4</v>
      </c>
      <c r="C8" s="17" t="s">
        <v>98</v>
      </c>
      <c r="D8" s="18">
        <v>213.79379600000004</v>
      </c>
      <c r="E8" s="19">
        <v>253.03645100000003</v>
      </c>
      <c r="F8" s="19">
        <v>122.84397860511058</v>
      </c>
      <c r="G8" s="20">
        <f t="shared" ref="G8:G14" si="0">IFERROR(F8/E8,0)</f>
        <v>0.48547937706062183</v>
      </c>
    </row>
    <row r="9" spans="1:7" ht="25.5" x14ac:dyDescent="0.25">
      <c r="A9" s="15"/>
      <c r="B9" s="16">
        <v>6</v>
      </c>
      <c r="C9" s="17" t="s">
        <v>100</v>
      </c>
      <c r="D9" s="18">
        <v>101.30364599999996</v>
      </c>
      <c r="E9" s="19">
        <v>114.13018199999999</v>
      </c>
      <c r="F9" s="19">
        <v>35.61287338117836</v>
      </c>
      <c r="G9" s="20">
        <f t="shared" si="0"/>
        <v>0.31203729598169189</v>
      </c>
    </row>
    <row r="10" spans="1:7" x14ac:dyDescent="0.25">
      <c r="A10" s="15"/>
      <c r="B10" s="16">
        <v>7</v>
      </c>
      <c r="C10" s="17" t="s">
        <v>102</v>
      </c>
      <c r="D10" s="18">
        <v>295.46623299999987</v>
      </c>
      <c r="E10" s="19">
        <v>296.80689700000005</v>
      </c>
      <c r="F10" s="19">
        <v>109.19229783624633</v>
      </c>
      <c r="G10" s="20">
        <f t="shared" si="0"/>
        <v>0.36789002863449738</v>
      </c>
    </row>
    <row r="11" spans="1:7" x14ac:dyDescent="0.25">
      <c r="A11" s="15"/>
      <c r="B11" s="16">
        <v>22</v>
      </c>
      <c r="C11" s="17" t="s">
        <v>112</v>
      </c>
      <c r="D11" s="18">
        <v>737.72982000000025</v>
      </c>
      <c r="E11" s="19">
        <v>805.98831399999983</v>
      </c>
      <c r="F11" s="19">
        <v>346.67792938363471</v>
      </c>
      <c r="G11" s="20">
        <f t="shared" si="0"/>
        <v>0.43012773679449995</v>
      </c>
    </row>
    <row r="12" spans="1:7" x14ac:dyDescent="0.25">
      <c r="A12" s="27" t="s">
        <v>200</v>
      </c>
      <c r="B12" s="28"/>
      <c r="C12" s="29"/>
      <c r="D12" s="30">
        <f ca="1">SUM(D13:OFFSET(D11,(MATCH("GOBIERNOS LOCALES",$A$8:$A$50,0)-MATCH("GOBIERNOS REGIONALES",$A$8:$A$50,0)),0))</f>
        <v>0</v>
      </c>
      <c r="E12" s="31">
        <f ca="1">SUM(E13:OFFSET(E11,(MATCH("GOBIERNOS LOCALES",$A$8:$A$50,0)-MATCH("GOBIERNOS REGIONALES",$A$8:$A$50,0)),0))</f>
        <v>2.6562080000000003</v>
      </c>
      <c r="F12" s="31">
        <f ca="1">SUM(F13:OFFSET(F11,(MATCH("GOBIERNOS LOCALES",$A$8:$A$50,0)-MATCH("GOBIERNOS REGIONALES",$A$8:$A$50,0)),0))</f>
        <v>1.1656540564727038</v>
      </c>
      <c r="G12" s="32">
        <f t="shared" ca="1" si="0"/>
        <v>0.43884140717620895</v>
      </c>
    </row>
    <row r="13" spans="1:7" ht="15.75" thickBot="1" x14ac:dyDescent="0.3">
      <c r="A13" s="21"/>
      <c r="B13" s="22">
        <v>443</v>
      </c>
      <c r="C13" s="23" t="s">
        <v>204</v>
      </c>
      <c r="D13" s="24">
        <v>0</v>
      </c>
      <c r="E13" s="25">
        <v>2.6562080000000003</v>
      </c>
      <c r="F13" s="25">
        <v>1.1656540564727038</v>
      </c>
      <c r="G13" s="26">
        <f t="shared" si="0"/>
        <v>0.43884140717620895</v>
      </c>
    </row>
    <row r="14" spans="1:7" x14ac:dyDescent="0.25">
      <c r="A14" t="s">
        <v>227</v>
      </c>
      <c r="D14" s="6"/>
      <c r="E14" s="6"/>
      <c r="F14" s="6"/>
      <c r="G14" s="5">
        <f t="shared" si="0"/>
        <v>0</v>
      </c>
    </row>
    <row r="15" spans="1:7" x14ac:dyDescent="0.25">
      <c r="D15" s="6"/>
      <c r="E15" s="6"/>
      <c r="F15" s="6"/>
      <c r="G15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/>
  <dimension ref="A1:L23"/>
  <sheetViews>
    <sheetView topLeftCell="A13" workbookViewId="0">
      <selection activeCell="C27" sqref="C2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86</v>
      </c>
      <c r="B1" s="40" t="s">
        <v>228</v>
      </c>
      <c r="C1" s="40" t="s">
        <v>46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1647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1348.2934949999999</v>
      </c>
      <c r="G6" s="13">
        <v>1472.6180519999998</v>
      </c>
      <c r="H6" s="13">
        <v>615.49273326264267</v>
      </c>
      <c r="I6" s="14">
        <v>0.41795816126708918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1300.618972</v>
      </c>
      <c r="G7" s="31">
        <f ca="1">SUM(G8:OFFSET(G6,MATCH("PROYECTOS",$A$8:$A$50,0),0))</f>
        <v>1429.7643259999998</v>
      </c>
      <c r="H7" s="31">
        <f ca="1">SUM(H8:OFFSET(H6,MATCH("PROYECTOS",$A$8:$A$50,0),0))</f>
        <v>603.10597600594667</v>
      </c>
      <c r="I7" s="32">
        <f ca="1">IFERROR(H7/G7,0)</f>
        <v>0.42182194998055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4.9820599999999997</v>
      </c>
      <c r="G8" s="19">
        <v>5.6820599999999999</v>
      </c>
      <c r="H8" s="19">
        <v>1.5230163593078032</v>
      </c>
      <c r="I8" s="20">
        <f t="shared" ref="I8:I15" si="0">IFERROR(H8/G8,0)</f>
        <v>0.26803947147826723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3000602</v>
      </c>
      <c r="C9" s="17" t="s">
        <v>1648</v>
      </c>
      <c r="D9" s="53">
        <v>60</v>
      </c>
      <c r="E9" s="17" t="s">
        <v>318</v>
      </c>
      <c r="F9" s="18">
        <v>223.442218</v>
      </c>
      <c r="G9" s="19">
        <v>225.41656600000005</v>
      </c>
      <c r="H9" s="19">
        <v>93.022997897704954</v>
      </c>
      <c r="I9" s="20">
        <f t="shared" si="0"/>
        <v>0.41267152431780429</v>
      </c>
      <c r="J9" s="54"/>
      <c r="K9" s="19"/>
      <c r="L9" s="20" t="str">
        <f t="shared" ref="L9:L14" si="1">IFERROR(K9/J9,".")</f>
        <v>.</v>
      </c>
    </row>
    <row r="10" spans="1:12" ht="38.25" x14ac:dyDescent="0.25">
      <c r="A10" s="15"/>
      <c r="B10" s="17">
        <v>3000639</v>
      </c>
      <c r="C10" s="17" t="s">
        <v>1649</v>
      </c>
      <c r="D10" s="53">
        <v>173</v>
      </c>
      <c r="E10" s="17" t="s">
        <v>1654</v>
      </c>
      <c r="F10" s="18">
        <v>700.36933199999999</v>
      </c>
      <c r="G10" s="19">
        <v>766.79143599999963</v>
      </c>
      <c r="H10" s="19">
        <v>326.88671691307115</v>
      </c>
      <c r="I10" s="20">
        <f t="shared" si="0"/>
        <v>0.42630460065945663</v>
      </c>
      <c r="J10" s="54"/>
      <c r="K10" s="19"/>
      <c r="L10" s="20" t="str">
        <f t="shared" si="1"/>
        <v>.</v>
      </c>
    </row>
    <row r="11" spans="1:12" ht="38.25" x14ac:dyDescent="0.25">
      <c r="A11" s="15"/>
      <c r="B11" s="17">
        <v>3000640</v>
      </c>
      <c r="C11" s="17" t="s">
        <v>1650</v>
      </c>
      <c r="D11" s="53">
        <v>86</v>
      </c>
      <c r="E11" s="17" t="s">
        <v>464</v>
      </c>
      <c r="F11" s="18">
        <v>22.746021999999996</v>
      </c>
      <c r="G11" s="19">
        <v>23.416626000000001</v>
      </c>
      <c r="H11" s="19">
        <v>9.6336428581871587</v>
      </c>
      <c r="I11" s="20">
        <f t="shared" si="0"/>
        <v>0.41140183296206545</v>
      </c>
      <c r="J11" s="54"/>
      <c r="K11" s="19"/>
      <c r="L11" s="20" t="str">
        <f t="shared" si="1"/>
        <v>.</v>
      </c>
    </row>
    <row r="12" spans="1:12" ht="25.5" x14ac:dyDescent="0.25">
      <c r="A12" s="15"/>
      <c r="B12" s="17">
        <v>3000641</v>
      </c>
      <c r="C12" s="17" t="s">
        <v>1651</v>
      </c>
      <c r="D12" s="53">
        <v>86</v>
      </c>
      <c r="E12" s="17" t="s">
        <v>464</v>
      </c>
      <c r="F12" s="18">
        <v>98.406721999999974</v>
      </c>
      <c r="G12" s="19">
        <v>111.23325800000002</v>
      </c>
      <c r="H12" s="19">
        <v>35.352922239224426</v>
      </c>
      <c r="I12" s="20">
        <f t="shared" si="0"/>
        <v>0.31782690604301478</v>
      </c>
      <c r="J12" s="54"/>
      <c r="K12" s="19"/>
      <c r="L12" s="20" t="str">
        <f t="shared" si="1"/>
        <v>.</v>
      </c>
    </row>
    <row r="13" spans="1:12" ht="51" x14ac:dyDescent="0.25">
      <c r="A13" s="15"/>
      <c r="B13" s="17">
        <v>3000642</v>
      </c>
      <c r="C13" s="17" t="s">
        <v>1652</v>
      </c>
      <c r="D13" s="53">
        <v>173</v>
      </c>
      <c r="E13" s="17" t="s">
        <v>1654</v>
      </c>
      <c r="F13" s="18">
        <v>213.79379600000013</v>
      </c>
      <c r="G13" s="19">
        <v>250.92979299999999</v>
      </c>
      <c r="H13" s="19">
        <v>122.25339802249187</v>
      </c>
      <c r="I13" s="20">
        <f t="shared" si="0"/>
        <v>0.48720160552036113</v>
      </c>
      <c r="J13" s="54"/>
      <c r="K13" s="19"/>
      <c r="L13" s="20" t="str">
        <f t="shared" si="1"/>
        <v>.</v>
      </c>
    </row>
    <row r="14" spans="1:12" x14ac:dyDescent="0.25">
      <c r="A14" s="15"/>
      <c r="B14" s="17">
        <v>3000660</v>
      </c>
      <c r="C14" s="17" t="s">
        <v>1653</v>
      </c>
      <c r="D14" s="53">
        <v>598</v>
      </c>
      <c r="E14" s="17" t="s">
        <v>1655</v>
      </c>
      <c r="F14" s="18">
        <v>36.878822</v>
      </c>
      <c r="G14" s="19">
        <v>46.294587</v>
      </c>
      <c r="H14" s="19">
        <v>14.433281715959311</v>
      </c>
      <c r="I14" s="20">
        <f t="shared" si="0"/>
        <v>0.31177039587715322</v>
      </c>
      <c r="J14" s="54"/>
      <c r="K14" s="19"/>
      <c r="L14" s="20" t="str">
        <f t="shared" si="1"/>
        <v>.</v>
      </c>
    </row>
    <row r="15" spans="1:12" ht="15.75" thickBot="1" x14ac:dyDescent="0.3">
      <c r="A15" s="33" t="s">
        <v>302</v>
      </c>
      <c r="B15" s="35"/>
      <c r="C15" s="35"/>
      <c r="D15" s="51"/>
      <c r="E15" s="35"/>
      <c r="F15" s="36">
        <f ca="1">OFFSET(F15,-MATCH("PROYECTOS",$A$8:$A$50,0)-1,0)-(OFFSET(F15,-MATCH("PROYECTOS",$A$8:$A$50,0),0))</f>
        <v>47.674522999999908</v>
      </c>
      <c r="G15" s="37">
        <f ca="1">OFFSET(G15,-MATCH("PROYECTOS",$A$8:$A$50,0)-1,0)-(OFFSET(G15,-MATCH("PROYECTOS",$A$8:$A$50,0),0))</f>
        <v>42.853726000000051</v>
      </c>
      <c r="H15" s="37">
        <f ca="1">OFFSET(H15,-MATCH("PROYECTOS",$A$8:$A$50,0)-1,0)-(OFFSET(H15,-MATCH("PROYECTOS",$A$8:$A$50,0),0))</f>
        <v>12.386757256696001</v>
      </c>
      <c r="I15" s="38">
        <f t="shared" ca="1" si="0"/>
        <v>0.28904738077375081</v>
      </c>
      <c r="J15" s="52"/>
      <c r="K15" s="37"/>
      <c r="L15" s="38"/>
    </row>
    <row r="16" spans="1:12" ht="15.75" thickBot="1" x14ac:dyDescent="0.3"/>
    <row r="17" spans="1:6" ht="15.75" thickBot="1" x14ac:dyDescent="0.3">
      <c r="A17" s="108" t="s">
        <v>372</v>
      </c>
      <c r="B17" s="109"/>
      <c r="C17" s="109"/>
      <c r="D17" s="109"/>
      <c r="E17" s="109"/>
      <c r="F17" s="110"/>
    </row>
    <row r="18" spans="1:6" ht="15.75" thickBot="1" x14ac:dyDescent="0.3">
      <c r="A18" s="2" t="s">
        <v>1675</v>
      </c>
    </row>
    <row r="19" spans="1:6" ht="45" customHeight="1" x14ac:dyDescent="0.25">
      <c r="A19" s="100" t="s">
        <v>374</v>
      </c>
      <c r="B19" s="101"/>
      <c r="C19" s="101"/>
      <c r="D19" s="101"/>
      <c r="E19" s="101"/>
      <c r="F19" s="111" t="s">
        <v>375</v>
      </c>
    </row>
    <row r="20" spans="1:6" ht="15.75" thickBot="1" x14ac:dyDescent="0.3">
      <c r="A20" s="125"/>
      <c r="B20" s="126"/>
      <c r="C20" s="126"/>
      <c r="D20" s="126"/>
      <c r="E20" s="126"/>
      <c r="F20" s="112"/>
    </row>
    <row r="21" spans="1:6" x14ac:dyDescent="0.25">
      <c r="A21" s="15"/>
      <c r="B21" s="17">
        <v>3000001</v>
      </c>
      <c r="C21" s="142" t="s">
        <v>271</v>
      </c>
      <c r="D21" s="142"/>
      <c r="E21" s="143"/>
      <c r="F21" s="20">
        <v>0.26803947147826723</v>
      </c>
    </row>
    <row r="22" spans="1:6" ht="23.25" customHeight="1" x14ac:dyDescent="0.25">
      <c r="A22" s="15"/>
      <c r="B22" s="17">
        <v>3000641</v>
      </c>
      <c r="C22" s="119" t="s">
        <v>1651</v>
      </c>
      <c r="D22" s="119">
        <v>86</v>
      </c>
      <c r="E22" s="120" t="s">
        <v>464</v>
      </c>
      <c r="F22" s="69">
        <v>0.31782690604301478</v>
      </c>
    </row>
    <row r="23" spans="1:6" ht="15.75" thickBot="1" x14ac:dyDescent="0.3">
      <c r="A23" s="21"/>
      <c r="B23" s="23">
        <v>3000660</v>
      </c>
      <c r="C23" s="121" t="s">
        <v>1653</v>
      </c>
      <c r="D23" s="121">
        <v>598</v>
      </c>
      <c r="E23" s="122" t="s">
        <v>1655</v>
      </c>
      <c r="F23" s="26">
        <v>0.31177039587715322</v>
      </c>
    </row>
  </sheetData>
  <mergeCells count="18">
    <mergeCell ref="J3:L3"/>
    <mergeCell ref="I4:I5"/>
    <mergeCell ref="A17:F17"/>
    <mergeCell ref="A19:E20"/>
    <mergeCell ref="F19:F20"/>
    <mergeCell ref="L4:L5"/>
    <mergeCell ref="H4:H5"/>
    <mergeCell ref="A4:C5"/>
    <mergeCell ref="J4:J5"/>
    <mergeCell ref="F4:F5"/>
    <mergeCell ref="K4:K5"/>
    <mergeCell ref="G4:G5"/>
    <mergeCell ref="D4:E5"/>
    <mergeCell ref="C21:E21"/>
    <mergeCell ref="C22:E22"/>
    <mergeCell ref="C23:E23"/>
    <mergeCell ref="A3:E3"/>
    <mergeCell ref="F3:I3"/>
  </mergeCell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/>
  <dimension ref="A1:N26"/>
  <sheetViews>
    <sheetView workbookViewId="0">
      <selection activeCell="A2" sqref="A2:N2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86</v>
      </c>
      <c r="B1" s="40" t="s">
        <v>228</v>
      </c>
      <c r="C1" s="40" t="s">
        <v>46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1656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1348.2934949999999</v>
      </c>
      <c r="I6" s="13">
        <v>1472.6180519999998</v>
      </c>
      <c r="J6" s="13">
        <v>615.49273326264267</v>
      </c>
      <c r="K6" s="14">
        <v>0.41795816126708918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SUM(H8:H25)</f>
        <v>1300.6189720000002</v>
      </c>
      <c r="I7" s="30">
        <f>SUM(I8:I25)</f>
        <v>1429.764326</v>
      </c>
      <c r="J7" s="30">
        <f>SUM(J8:J25)</f>
        <v>603.10597600594667</v>
      </c>
      <c r="K7" s="32">
        <f>IFERROR(J7/I7,0)</f>
        <v>0.42182194998054995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2.3851359999999997</v>
      </c>
      <c r="I8" s="19">
        <v>3.0851359999999999</v>
      </c>
      <c r="J8" s="19">
        <v>1.2666652172920294</v>
      </c>
      <c r="K8" s="20">
        <f t="shared" ref="K8:K26" si="0">IFERROR(J8/I8,0)</f>
        <v>0.41057030137148881</v>
      </c>
      <c r="L8" s="54">
        <v>0</v>
      </c>
      <c r="M8" s="19">
        <v>0</v>
      </c>
      <c r="N8" s="20" t="str">
        <f>IFERROR(M8/L8,".")</f>
        <v>.</v>
      </c>
    </row>
    <row r="9" spans="1:14" ht="25.5" x14ac:dyDescent="0.25">
      <c r="A9" s="15"/>
      <c r="B9" s="17">
        <v>5004393</v>
      </c>
      <c r="C9" s="79" t="s">
        <v>1657</v>
      </c>
      <c r="D9" s="17">
        <v>3000001</v>
      </c>
      <c r="E9" s="17" t="s">
        <v>271</v>
      </c>
      <c r="F9" s="53">
        <v>86</v>
      </c>
      <c r="G9" s="17" t="s">
        <v>464</v>
      </c>
      <c r="H9" s="18">
        <v>1.667203</v>
      </c>
      <c r="I9" s="19">
        <v>1.667203</v>
      </c>
      <c r="J9" s="19">
        <v>0.10256452427711338</v>
      </c>
      <c r="K9" s="20">
        <f t="shared" si="0"/>
        <v>6.1518917778526895E-2</v>
      </c>
      <c r="L9" s="54">
        <v>0</v>
      </c>
      <c r="M9" s="19">
        <v>0</v>
      </c>
      <c r="N9" s="20" t="str">
        <f t="shared" ref="N9:N25" si="1">IFERROR(M9/L9,".")</f>
        <v>.</v>
      </c>
    </row>
    <row r="10" spans="1:14" ht="63.75" x14ac:dyDescent="0.25">
      <c r="A10" s="15"/>
      <c r="B10" s="17">
        <v>5004394</v>
      </c>
      <c r="C10" s="79" t="s">
        <v>1658</v>
      </c>
      <c r="D10" s="17">
        <v>3000001</v>
      </c>
      <c r="E10" s="17" t="s">
        <v>271</v>
      </c>
      <c r="F10" s="53">
        <v>86</v>
      </c>
      <c r="G10" s="17" t="s">
        <v>464</v>
      </c>
      <c r="H10" s="18">
        <v>0.92972099999999991</v>
      </c>
      <c r="I10" s="19">
        <v>0.92972100000000002</v>
      </c>
      <c r="J10" s="19">
        <v>0.15378661773866042</v>
      </c>
      <c r="K10" s="20">
        <f t="shared" si="0"/>
        <v>0.1654115780311087</v>
      </c>
      <c r="L10" s="54">
        <v>0</v>
      </c>
      <c r="M10" s="19">
        <v>0</v>
      </c>
      <c r="N10" s="20" t="str">
        <f t="shared" si="1"/>
        <v>.</v>
      </c>
    </row>
    <row r="11" spans="1:14" ht="25.5" x14ac:dyDescent="0.25">
      <c r="A11" s="15"/>
      <c r="B11" s="17">
        <v>5004396</v>
      </c>
      <c r="C11" s="79" t="s">
        <v>1659</v>
      </c>
      <c r="D11" s="17">
        <v>3000602</v>
      </c>
      <c r="E11" s="17" t="s">
        <v>1648</v>
      </c>
      <c r="F11" s="53">
        <v>60</v>
      </c>
      <c r="G11" s="17" t="s">
        <v>318</v>
      </c>
      <c r="H11" s="18">
        <v>29.728200999999999</v>
      </c>
      <c r="I11" s="19">
        <v>30.082343000000005</v>
      </c>
      <c r="J11" s="19">
        <v>11.721297053915805</v>
      </c>
      <c r="K11" s="20">
        <f t="shared" si="0"/>
        <v>0.38964042973367474</v>
      </c>
      <c r="L11" s="54">
        <v>50</v>
      </c>
      <c r="M11" s="19">
        <v>0</v>
      </c>
      <c r="N11" s="20">
        <f t="shared" si="1"/>
        <v>0</v>
      </c>
    </row>
    <row r="12" spans="1:14" ht="25.5" x14ac:dyDescent="0.25">
      <c r="A12" s="15"/>
      <c r="B12" s="17">
        <v>5004397</v>
      </c>
      <c r="C12" s="79" t="s">
        <v>1660</v>
      </c>
      <c r="D12" s="17">
        <v>3000602</v>
      </c>
      <c r="E12" s="17" t="s">
        <v>1648</v>
      </c>
      <c r="F12" s="53">
        <v>60</v>
      </c>
      <c r="G12" s="17" t="s">
        <v>318</v>
      </c>
      <c r="H12" s="18">
        <v>193.71401700000001</v>
      </c>
      <c r="I12" s="19">
        <v>195.33422300000001</v>
      </c>
      <c r="J12" s="19">
        <v>81.301700843789149</v>
      </c>
      <c r="K12" s="20">
        <f t="shared" si="0"/>
        <v>0.41621841577545349</v>
      </c>
      <c r="L12" s="54">
        <v>0</v>
      </c>
      <c r="M12" s="19">
        <v>0</v>
      </c>
      <c r="N12" s="20" t="str">
        <f t="shared" si="1"/>
        <v>.</v>
      </c>
    </row>
    <row r="13" spans="1:14" ht="38.25" x14ac:dyDescent="0.25">
      <c r="A13" s="15"/>
      <c r="B13" s="17">
        <v>5001196</v>
      </c>
      <c r="C13" s="79" t="s">
        <v>1661</v>
      </c>
      <c r="D13" s="17">
        <v>3000639</v>
      </c>
      <c r="E13" s="17" t="s">
        <v>1649</v>
      </c>
      <c r="F13" s="53">
        <v>107</v>
      </c>
      <c r="G13" s="17" t="s">
        <v>1349</v>
      </c>
      <c r="H13" s="18">
        <v>118.33971400000001</v>
      </c>
      <c r="I13" s="19">
        <v>147.250719</v>
      </c>
      <c r="J13" s="19">
        <v>54.696163442638863</v>
      </c>
      <c r="K13" s="20">
        <f t="shared" si="0"/>
        <v>0.37144921134571074</v>
      </c>
      <c r="L13" s="54">
        <v>0</v>
      </c>
      <c r="M13" s="19">
        <v>0</v>
      </c>
      <c r="N13" s="20" t="str">
        <f t="shared" si="1"/>
        <v>.</v>
      </c>
    </row>
    <row r="14" spans="1:14" ht="38.25" x14ac:dyDescent="0.25">
      <c r="A14" s="15"/>
      <c r="B14" s="17">
        <v>5004402</v>
      </c>
      <c r="C14" s="79" t="s">
        <v>1662</v>
      </c>
      <c r="D14" s="17">
        <v>3000639</v>
      </c>
      <c r="E14" s="17" t="s">
        <v>1649</v>
      </c>
      <c r="F14" s="53">
        <v>173</v>
      </c>
      <c r="G14" s="17" t="s">
        <v>1654</v>
      </c>
      <c r="H14" s="18">
        <v>141.38562299999998</v>
      </c>
      <c r="I14" s="19">
        <v>172.162464</v>
      </c>
      <c r="J14" s="19">
        <v>83.138601051851083</v>
      </c>
      <c r="K14" s="20">
        <f t="shared" si="0"/>
        <v>0.4829078250869544</v>
      </c>
      <c r="L14" s="54">
        <v>0</v>
      </c>
      <c r="M14" s="19">
        <v>0</v>
      </c>
      <c r="N14" s="20" t="str">
        <f t="shared" si="1"/>
        <v>.</v>
      </c>
    </row>
    <row r="15" spans="1:14" ht="51" x14ac:dyDescent="0.25">
      <c r="A15" s="15"/>
      <c r="B15" s="17">
        <v>5004972</v>
      </c>
      <c r="C15" s="79" t="s">
        <v>1663</v>
      </c>
      <c r="D15" s="17">
        <v>3000639</v>
      </c>
      <c r="E15" s="17" t="s">
        <v>1649</v>
      </c>
      <c r="F15" s="53">
        <v>173</v>
      </c>
      <c r="G15" s="17" t="s">
        <v>1654</v>
      </c>
      <c r="H15" s="18">
        <v>440.64399500000002</v>
      </c>
      <c r="I15" s="19">
        <v>447.37825300000009</v>
      </c>
      <c r="J15" s="19">
        <v>189.05195241858121</v>
      </c>
      <c r="K15" s="20">
        <f t="shared" si="0"/>
        <v>0.42257743006247817</v>
      </c>
      <c r="L15" s="54">
        <v>0</v>
      </c>
      <c r="M15" s="19">
        <v>0</v>
      </c>
      <c r="N15" s="20" t="str">
        <f t="shared" si="1"/>
        <v>.</v>
      </c>
    </row>
    <row r="16" spans="1:14" ht="25.5" x14ac:dyDescent="0.25">
      <c r="A16" s="15"/>
      <c r="B16" s="17">
        <v>5001763</v>
      </c>
      <c r="C16" s="79" t="s">
        <v>1664</v>
      </c>
      <c r="D16" s="17">
        <v>3000641</v>
      </c>
      <c r="E16" s="17" t="s">
        <v>1651</v>
      </c>
      <c r="F16" s="53">
        <v>60</v>
      </c>
      <c r="G16" s="17" t="s">
        <v>318</v>
      </c>
      <c r="H16" s="18">
        <v>1.7499679999999997</v>
      </c>
      <c r="I16" s="19">
        <v>2.171754</v>
      </c>
      <c r="J16" s="19">
        <v>0.8751082387752831</v>
      </c>
      <c r="K16" s="20">
        <f t="shared" si="0"/>
        <v>0.40294998364238449</v>
      </c>
      <c r="L16" s="54">
        <v>0</v>
      </c>
      <c r="M16" s="19">
        <v>0</v>
      </c>
      <c r="N16" s="20" t="str">
        <f t="shared" si="1"/>
        <v>.</v>
      </c>
    </row>
    <row r="17" spans="1:14" ht="25.5" x14ac:dyDescent="0.25">
      <c r="A17" s="15"/>
      <c r="B17" s="17">
        <v>5003033</v>
      </c>
      <c r="C17" s="79" t="s">
        <v>1665</v>
      </c>
      <c r="D17" s="17">
        <v>3000641</v>
      </c>
      <c r="E17" s="17" t="s">
        <v>1651</v>
      </c>
      <c r="F17" s="53">
        <v>457</v>
      </c>
      <c r="G17" s="17" t="s">
        <v>1672</v>
      </c>
      <c r="H17" s="18">
        <v>96.50804500000001</v>
      </c>
      <c r="I17" s="19">
        <v>108.912795</v>
      </c>
      <c r="J17" s="19">
        <v>34.432101169950329</v>
      </c>
      <c r="K17" s="20">
        <f t="shared" si="0"/>
        <v>0.31614376593631932</v>
      </c>
      <c r="L17" s="54">
        <v>0</v>
      </c>
      <c r="M17" s="19">
        <v>0</v>
      </c>
      <c r="N17" s="20" t="str">
        <f t="shared" si="1"/>
        <v>.</v>
      </c>
    </row>
    <row r="18" spans="1:14" ht="25.5" x14ac:dyDescent="0.25">
      <c r="A18" s="15"/>
      <c r="B18" s="17">
        <v>5003034</v>
      </c>
      <c r="C18" s="79" t="s">
        <v>1666</v>
      </c>
      <c r="D18" s="17">
        <v>3000641</v>
      </c>
      <c r="E18" s="17" t="s">
        <v>1651</v>
      </c>
      <c r="F18" s="53">
        <v>599</v>
      </c>
      <c r="G18" s="17" t="s">
        <v>1673</v>
      </c>
      <c r="H18" s="18">
        <v>0.14870899999999998</v>
      </c>
      <c r="I18" s="19">
        <v>0.14870899999999998</v>
      </c>
      <c r="J18" s="19">
        <v>4.5712830498814583E-2</v>
      </c>
      <c r="K18" s="20">
        <f t="shared" si="0"/>
        <v>0.30739787436412447</v>
      </c>
      <c r="L18" s="54">
        <v>0</v>
      </c>
      <c r="M18" s="19">
        <v>0</v>
      </c>
      <c r="N18" s="20" t="str">
        <f t="shared" si="1"/>
        <v>.</v>
      </c>
    </row>
    <row r="19" spans="1:14" ht="51" x14ac:dyDescent="0.25">
      <c r="A19" s="15"/>
      <c r="B19" s="17">
        <v>5001766</v>
      </c>
      <c r="C19" s="79" t="s">
        <v>1667</v>
      </c>
      <c r="D19" s="17">
        <v>3000642</v>
      </c>
      <c r="E19" s="17" t="s">
        <v>1652</v>
      </c>
      <c r="F19" s="53">
        <v>105</v>
      </c>
      <c r="G19" s="17" t="s">
        <v>783</v>
      </c>
      <c r="H19" s="18">
        <v>21.598520000000004</v>
      </c>
      <c r="I19" s="19">
        <v>38.824175000000004</v>
      </c>
      <c r="J19" s="19">
        <v>17.543012277084927</v>
      </c>
      <c r="K19" s="20">
        <f t="shared" si="0"/>
        <v>0.45185795389302991</v>
      </c>
      <c r="L19" s="54">
        <v>180</v>
      </c>
      <c r="M19" s="19">
        <v>0</v>
      </c>
      <c r="N19" s="20">
        <f t="shared" si="1"/>
        <v>0</v>
      </c>
    </row>
    <row r="20" spans="1:14" ht="51" x14ac:dyDescent="0.25">
      <c r="A20" s="15"/>
      <c r="B20" s="17">
        <v>5001767</v>
      </c>
      <c r="C20" s="79" t="s">
        <v>1668</v>
      </c>
      <c r="D20" s="17">
        <v>3000642</v>
      </c>
      <c r="E20" s="17" t="s">
        <v>1652</v>
      </c>
      <c r="F20" s="53">
        <v>105</v>
      </c>
      <c r="G20" s="17" t="s">
        <v>783</v>
      </c>
      <c r="H20" s="18">
        <v>22.047315000000001</v>
      </c>
      <c r="I20" s="19">
        <v>36.384930000000004</v>
      </c>
      <c r="J20" s="19">
        <v>16.215884204422764</v>
      </c>
      <c r="K20" s="20">
        <f t="shared" si="0"/>
        <v>0.44567583899220808</v>
      </c>
      <c r="L20" s="54">
        <v>31</v>
      </c>
      <c r="M20" s="19">
        <v>0</v>
      </c>
      <c r="N20" s="20">
        <f t="shared" si="1"/>
        <v>0</v>
      </c>
    </row>
    <row r="21" spans="1:14" ht="51" x14ac:dyDescent="0.25">
      <c r="A21" s="15"/>
      <c r="B21" s="17">
        <v>5002360</v>
      </c>
      <c r="C21" s="79" t="s">
        <v>1427</v>
      </c>
      <c r="D21" s="17">
        <v>3000642</v>
      </c>
      <c r="E21" s="17" t="s">
        <v>1652</v>
      </c>
      <c r="F21" s="53">
        <v>105</v>
      </c>
      <c r="G21" s="17" t="s">
        <v>783</v>
      </c>
      <c r="H21" s="18">
        <v>153.44439400000005</v>
      </c>
      <c r="I21" s="19">
        <v>148.25358600000001</v>
      </c>
      <c r="J21" s="19">
        <v>75.624092330829853</v>
      </c>
      <c r="K21" s="20">
        <f t="shared" si="0"/>
        <v>0.5100995825546496</v>
      </c>
      <c r="L21" s="54">
        <v>18</v>
      </c>
      <c r="M21" s="19">
        <v>0</v>
      </c>
      <c r="N21" s="20">
        <f t="shared" si="1"/>
        <v>0</v>
      </c>
    </row>
    <row r="22" spans="1:14" ht="51" x14ac:dyDescent="0.25">
      <c r="A22" s="15"/>
      <c r="B22" s="17">
        <v>5004404</v>
      </c>
      <c r="C22" s="79" t="s">
        <v>1669</v>
      </c>
      <c r="D22" s="17">
        <v>3000642</v>
      </c>
      <c r="E22" s="17" t="s">
        <v>1652</v>
      </c>
      <c r="F22" s="53">
        <v>105</v>
      </c>
      <c r="G22" s="17" t="s">
        <v>783</v>
      </c>
      <c r="H22" s="18">
        <v>16.703567</v>
      </c>
      <c r="I22" s="19">
        <v>27.467101999999997</v>
      </c>
      <c r="J22" s="19">
        <v>12.870409210154321</v>
      </c>
      <c r="K22" s="20">
        <f t="shared" si="0"/>
        <v>0.46857543289984954</v>
      </c>
      <c r="L22" s="54">
        <v>43</v>
      </c>
      <c r="M22" s="19">
        <v>0</v>
      </c>
      <c r="N22" s="20">
        <f t="shared" si="1"/>
        <v>0</v>
      </c>
    </row>
    <row r="23" spans="1:14" ht="25.5" x14ac:dyDescent="0.25">
      <c r="A23" s="15"/>
      <c r="B23" s="17">
        <v>5004395</v>
      </c>
      <c r="C23" s="79" t="s">
        <v>1670</v>
      </c>
      <c r="D23" s="17">
        <v>3000660</v>
      </c>
      <c r="E23" s="17" t="s">
        <v>1653</v>
      </c>
      <c r="F23" s="53">
        <v>598</v>
      </c>
      <c r="G23" s="17" t="s">
        <v>1655</v>
      </c>
      <c r="H23" s="18">
        <v>36.836821999999991</v>
      </c>
      <c r="I23" s="19">
        <v>46.252586999999998</v>
      </c>
      <c r="J23" s="19">
        <v>14.433281715959311</v>
      </c>
      <c r="K23" s="20">
        <f t="shared" si="0"/>
        <v>0.31205350126597914</v>
      </c>
      <c r="L23" s="54">
        <v>0</v>
      </c>
      <c r="M23" s="19">
        <v>0</v>
      </c>
      <c r="N23" s="20" t="str">
        <f t="shared" si="1"/>
        <v>.</v>
      </c>
    </row>
    <row r="24" spans="1:14" ht="25.5" x14ac:dyDescent="0.25">
      <c r="A24" s="15"/>
      <c r="B24" s="17">
        <v>5004971</v>
      </c>
      <c r="C24" s="79" t="s">
        <v>1671</v>
      </c>
      <c r="D24" s="17">
        <v>3000660</v>
      </c>
      <c r="E24" s="17" t="s">
        <v>1653</v>
      </c>
      <c r="F24" s="53">
        <v>598</v>
      </c>
      <c r="G24" s="17" t="s">
        <v>1655</v>
      </c>
      <c r="H24" s="18">
        <v>4.1999999999999996E-2</v>
      </c>
      <c r="I24" s="19">
        <v>4.1999999999999996E-2</v>
      </c>
      <c r="J24" s="19">
        <v>0</v>
      </c>
      <c r="K24" s="20">
        <f t="shared" si="0"/>
        <v>0</v>
      </c>
      <c r="L24" s="54">
        <v>0</v>
      </c>
      <c r="M24" s="19">
        <v>0</v>
      </c>
      <c r="N24" s="20" t="str">
        <f t="shared" si="1"/>
        <v>.</v>
      </c>
    </row>
    <row r="25" spans="1:14" x14ac:dyDescent="0.25">
      <c r="A25" s="15"/>
      <c r="B25" s="17">
        <v>9000000</v>
      </c>
      <c r="C25" s="79" t="s">
        <v>317</v>
      </c>
      <c r="D25" s="17">
        <v>9000000</v>
      </c>
      <c r="E25" s="17" t="s">
        <v>308</v>
      </c>
      <c r="F25" s="53"/>
      <c r="G25" s="17" t="s">
        <v>289</v>
      </c>
      <c r="H25" s="18">
        <v>22.746022</v>
      </c>
      <c r="I25" s="19">
        <v>23.416626000000008</v>
      </c>
      <c r="J25" s="19">
        <v>9.6336428581871587</v>
      </c>
      <c r="K25" s="20">
        <f t="shared" si="0"/>
        <v>0.41140183296206528</v>
      </c>
      <c r="L25" s="54"/>
      <c r="M25" s="19"/>
      <c r="N25" s="20" t="str">
        <f t="shared" si="1"/>
        <v>.</v>
      </c>
    </row>
    <row r="26" spans="1:14" ht="15.75" thickBot="1" x14ac:dyDescent="0.3">
      <c r="A26" s="33" t="s">
        <v>302</v>
      </c>
      <c r="B26" s="35"/>
      <c r="C26" s="35"/>
      <c r="D26" s="57"/>
      <c r="E26" s="35"/>
      <c r="F26" s="51"/>
      <c r="G26" s="35"/>
      <c r="H26" s="36">
        <f>H6-H7</f>
        <v>47.674522999999681</v>
      </c>
      <c r="I26" s="36">
        <f>I6-I7</f>
        <v>42.853725999999824</v>
      </c>
      <c r="J26" s="36">
        <f>J6-J7</f>
        <v>12.386757256696001</v>
      </c>
      <c r="K26" s="38">
        <f t="shared" si="0"/>
        <v>0.28904738077375236</v>
      </c>
      <c r="L26" s="52"/>
      <c r="M26" s="37"/>
      <c r="N26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/>
  <dimension ref="A1:K100"/>
  <sheetViews>
    <sheetView workbookViewId="0">
      <selection activeCell="A2" sqref="A2:K9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87</v>
      </c>
      <c r="B1" s="41" t="s">
        <v>228</v>
      </c>
      <c r="C1" s="40" t="s">
        <v>47</v>
      </c>
      <c r="D1" s="40"/>
      <c r="E1" s="40"/>
      <c r="F1" s="40"/>
      <c r="G1" s="40"/>
    </row>
    <row r="2" spans="1:11" ht="15.75" thickBot="1" x14ac:dyDescent="0.3">
      <c r="A2" s="2" t="s">
        <v>1676</v>
      </c>
      <c r="I2" s="1" t="s">
        <v>1693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20.510117999999999</v>
      </c>
      <c r="E6" s="13">
        <f ca="1">SUM(E7:OFFSET(E7,50,0))</f>
        <v>20.510118000000002</v>
      </c>
      <c r="F6" s="13">
        <f ca="1">SUM(F7:OFFSET(F7,50,0))</f>
        <v>10.906983582877729</v>
      </c>
      <c r="G6" s="14">
        <f ca="1">IFERROR(F6/E6,0)</f>
        <v>0.53178551107690986</v>
      </c>
      <c r="J6" s="6" t="s">
        <v>369</v>
      </c>
      <c r="K6" s="65" t="s">
        <v>370</v>
      </c>
    </row>
    <row r="7" spans="1:11" x14ac:dyDescent="0.25">
      <c r="A7" s="15"/>
      <c r="B7" s="44">
        <v>15</v>
      </c>
      <c r="C7" s="17" t="s">
        <v>254</v>
      </c>
      <c r="D7" s="18">
        <v>19.700690999999999</v>
      </c>
      <c r="E7" s="19">
        <v>19.700691000000003</v>
      </c>
      <c r="F7" s="19">
        <v>10.606254597507359</v>
      </c>
      <c r="G7" s="20">
        <f>IFERROR(F7/E7,0)</f>
        <v>0.53836967431788851</v>
      </c>
      <c r="I7" t="s">
        <v>254</v>
      </c>
      <c r="J7" s="6">
        <v>10.606254597507359</v>
      </c>
      <c r="K7" s="65">
        <v>0.53836967431788851</v>
      </c>
    </row>
    <row r="8" spans="1:11" x14ac:dyDescent="0.25">
      <c r="A8" s="15"/>
      <c r="B8" s="44">
        <v>20</v>
      </c>
      <c r="C8" s="17" t="s">
        <v>259</v>
      </c>
      <c r="D8" s="18">
        <v>0.10645399999999999</v>
      </c>
      <c r="E8" s="19">
        <v>0.10645399999999999</v>
      </c>
      <c r="F8" s="19">
        <v>5.4086000454844907E-2</v>
      </c>
      <c r="G8" s="20">
        <f>IFERROR(F8/E8,0)</f>
        <v>0.50806921726609533</v>
      </c>
      <c r="I8" t="s">
        <v>259</v>
      </c>
      <c r="J8" s="6">
        <v>5.4086000454844907E-2</v>
      </c>
      <c r="K8" s="65">
        <v>0.50806921726609533</v>
      </c>
    </row>
    <row r="9" spans="1:11" ht="15.75" thickBot="1" x14ac:dyDescent="0.3">
      <c r="A9" s="21"/>
      <c r="B9" s="45">
        <v>21</v>
      </c>
      <c r="C9" s="23" t="s">
        <v>260</v>
      </c>
      <c r="D9" s="24">
        <v>0.70297300000000007</v>
      </c>
      <c r="E9" s="25">
        <v>0.70297300000000007</v>
      </c>
      <c r="F9" s="25">
        <v>0.24664298491552472</v>
      </c>
      <c r="G9" s="26">
        <f>IFERROR(F9/E9,0)</f>
        <v>0.35085698158467638</v>
      </c>
      <c r="I9" t="s">
        <v>260</v>
      </c>
      <c r="J9" s="6">
        <v>0.24664298491552472</v>
      </c>
      <c r="K9" s="65">
        <v>0.35085698158467638</v>
      </c>
    </row>
    <row r="10" spans="1:11" x14ac:dyDescent="0.25">
      <c r="J10" s="6"/>
      <c r="K10" s="65"/>
    </row>
    <row r="11" spans="1:11" x14ac:dyDescent="0.25">
      <c r="J11" s="6"/>
      <c r="K11" s="65"/>
    </row>
    <row r="12" spans="1:11" x14ac:dyDescent="0.25">
      <c r="J12" s="6"/>
      <c r="K12" s="65"/>
    </row>
    <row r="13" spans="1:11" x14ac:dyDescent="0.25">
      <c r="J13" s="6"/>
      <c r="K13" s="65"/>
    </row>
    <row r="14" spans="1:11" x14ac:dyDescent="0.25">
      <c r="J14" s="6"/>
      <c r="K14" s="65"/>
    </row>
    <row r="15" spans="1:11" x14ac:dyDescent="0.25">
      <c r="J15" s="6"/>
      <c r="K15" s="65"/>
    </row>
    <row r="16" spans="1:11" x14ac:dyDescent="0.25">
      <c r="J16" s="6"/>
      <c r="K16" s="65"/>
    </row>
    <row r="17" spans="10:11" x14ac:dyDescent="0.25">
      <c r="J17" s="6"/>
      <c r="K17" s="65"/>
    </row>
    <row r="18" spans="10:11" x14ac:dyDescent="0.25">
      <c r="J18" s="6"/>
      <c r="K18" s="65"/>
    </row>
    <row r="19" spans="10:11" x14ac:dyDescent="0.25">
      <c r="J19" s="6"/>
      <c r="K19" s="65"/>
    </row>
    <row r="20" spans="10:11" x14ac:dyDescent="0.25">
      <c r="J20" s="6"/>
      <c r="K20" s="65"/>
    </row>
    <row r="21" spans="10:11" x14ac:dyDescent="0.25">
      <c r="J21" s="6"/>
      <c r="K21" s="65"/>
    </row>
    <row r="22" spans="10:11" x14ac:dyDescent="0.25">
      <c r="J22" s="6"/>
      <c r="K22" s="65"/>
    </row>
    <row r="23" spans="10:11" x14ac:dyDescent="0.25">
      <c r="J23" s="6"/>
      <c r="K23" s="65"/>
    </row>
    <row r="24" spans="10:11" x14ac:dyDescent="0.25">
      <c r="J24" s="6"/>
      <c r="K24" s="65"/>
    </row>
    <row r="25" spans="10:11" x14ac:dyDescent="0.25">
      <c r="J25" s="6"/>
      <c r="K25" s="65"/>
    </row>
    <row r="26" spans="10:11" x14ac:dyDescent="0.25">
      <c r="J26" s="6"/>
      <c r="K26" s="65"/>
    </row>
    <row r="27" spans="10:11" x14ac:dyDescent="0.25">
      <c r="J27" s="6"/>
      <c r="K27" s="65"/>
    </row>
    <row r="28" spans="10:11" x14ac:dyDescent="0.25">
      <c r="J28" s="6"/>
      <c r="K28" s="65"/>
    </row>
    <row r="29" spans="10:11" x14ac:dyDescent="0.25">
      <c r="J29" s="6"/>
      <c r="K29" s="65"/>
    </row>
    <row r="30" spans="10:11" x14ac:dyDescent="0.25">
      <c r="J30" s="6"/>
      <c r="K30" s="65"/>
    </row>
    <row r="31" spans="10:11" x14ac:dyDescent="0.25">
      <c r="J31" s="6"/>
      <c r="K31" s="65"/>
    </row>
    <row r="32" spans="10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/>
  <dimension ref="A1:G13"/>
  <sheetViews>
    <sheetView workbookViewId="0">
      <selection activeCell="A2" sqref="A2:G12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87</v>
      </c>
      <c r="B1" s="46" t="s">
        <v>228</v>
      </c>
      <c r="C1" s="40" t="s">
        <v>47</v>
      </c>
      <c r="D1" s="40"/>
      <c r="E1" s="40"/>
      <c r="F1" s="40"/>
      <c r="G1" s="40"/>
    </row>
    <row r="2" spans="1:7" ht="15.75" thickBot="1" x14ac:dyDescent="0.3">
      <c r="A2" s="2" t="s">
        <v>1677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20.510117999999999</v>
      </c>
      <c r="E6" s="13">
        <v>20.510118000000002</v>
      </c>
      <c r="F6" s="13">
        <v>10.906983582877729</v>
      </c>
      <c r="G6" s="14">
        <v>0.53178551107690986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19.700691000000003</v>
      </c>
      <c r="E7" s="31">
        <f ca="1">SUM(E8:OFFSET(E6,MATCH("GOBIERNOS REGIONALES",$A$8:$A$50,0),0))</f>
        <v>19.700691000000003</v>
      </c>
      <c r="F7" s="31">
        <f ca="1">SUM(F8:OFFSET(F6,MATCH("GOBIERNOS REGIONALES",$A$8:$A$50,0),0))</f>
        <v>10.606254597507359</v>
      </c>
      <c r="G7" s="32">
        <f t="shared" ref="G7:G12" ca="1" si="0">IFERROR(F7/E7,0)</f>
        <v>0.53836967431788851</v>
      </c>
    </row>
    <row r="8" spans="1:7" ht="25.5" x14ac:dyDescent="0.25">
      <c r="A8" s="15"/>
      <c r="B8" s="16">
        <v>35</v>
      </c>
      <c r="C8" s="17" t="s">
        <v>117</v>
      </c>
      <c r="D8" s="18">
        <v>19.700691000000003</v>
      </c>
      <c r="E8" s="19">
        <v>19.700691000000003</v>
      </c>
      <c r="F8" s="19">
        <v>10.606254597507359</v>
      </c>
      <c r="G8" s="20">
        <f t="shared" si="0"/>
        <v>0.53836967431788851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0.80942700000000012</v>
      </c>
      <c r="E9" s="31">
        <f ca="1">SUM(E10:OFFSET(E8,(MATCH("GOBIERNOS LOCALES",$A$8:$A$50,0)-MATCH("GOBIERNOS REGIONALES",$A$8:$A$50,0)),0))</f>
        <v>0.80942700000000012</v>
      </c>
      <c r="F9" s="31">
        <f ca="1">SUM(F10:OFFSET(F8,(MATCH("GOBIERNOS LOCALES",$A$8:$A$50,0)-MATCH("GOBIERNOS REGIONALES",$A$8:$A$50,0)),0))</f>
        <v>0.30072898537036963</v>
      </c>
      <c r="G9" s="32">
        <f t="shared" ca="1" si="0"/>
        <v>0.37153317763105209</v>
      </c>
    </row>
    <row r="10" spans="1:7" x14ac:dyDescent="0.25">
      <c r="A10" s="15"/>
      <c r="B10" s="16">
        <v>457</v>
      </c>
      <c r="C10" s="17" t="s">
        <v>218</v>
      </c>
      <c r="D10" s="18">
        <v>0.10645399999999999</v>
      </c>
      <c r="E10" s="19">
        <v>0.10645399999999999</v>
      </c>
      <c r="F10" s="19">
        <v>5.4086000454844907E-2</v>
      </c>
      <c r="G10" s="20">
        <f t="shared" si="0"/>
        <v>0.50806921726609533</v>
      </c>
    </row>
    <row r="11" spans="1:7" ht="15.75" thickBot="1" x14ac:dyDescent="0.3">
      <c r="A11" s="21"/>
      <c r="B11" s="22">
        <v>458</v>
      </c>
      <c r="C11" s="23" t="s">
        <v>219</v>
      </c>
      <c r="D11" s="24">
        <v>0.70297300000000007</v>
      </c>
      <c r="E11" s="25">
        <v>0.70297300000000007</v>
      </c>
      <c r="F11" s="25">
        <v>0.24664298491552472</v>
      </c>
      <c r="G11" s="26">
        <f t="shared" si="0"/>
        <v>0.35085698158467638</v>
      </c>
    </row>
    <row r="12" spans="1:7" x14ac:dyDescent="0.25">
      <c r="A12" t="s">
        <v>227</v>
      </c>
      <c r="D12" s="6"/>
      <c r="E12" s="6"/>
      <c r="F12" s="6"/>
      <c r="G12" s="5">
        <f t="shared" si="0"/>
        <v>0</v>
      </c>
    </row>
    <row r="13" spans="1:7" x14ac:dyDescent="0.25">
      <c r="D13" s="6"/>
      <c r="E13" s="6"/>
      <c r="F13" s="6"/>
      <c r="G13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/>
  <dimension ref="A1:L16"/>
  <sheetViews>
    <sheetView workbookViewId="0">
      <selection activeCell="A2" sqref="A2:L1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87</v>
      </c>
      <c r="B1" s="40" t="s">
        <v>228</v>
      </c>
      <c r="C1" s="40" t="s">
        <v>47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1678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20.510117999999999</v>
      </c>
      <c r="G6" s="13">
        <v>20.510118000000002</v>
      </c>
      <c r="H6" s="13">
        <v>10.906983582877729</v>
      </c>
      <c r="I6" s="14">
        <v>0.53178551107690986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19.807145000000002</v>
      </c>
      <c r="G7" s="31">
        <f ca="1">SUM(G8:OFFSET(G6,MATCH("PROYECTOS",$A$8:$A$50,0),0))</f>
        <v>19.692145</v>
      </c>
      <c r="H7" s="31">
        <f ca="1">SUM(H8:OFFSET(H6,MATCH("PROYECTOS",$A$8:$A$50,0),0))</f>
        <v>10.660340597962204</v>
      </c>
      <c r="I7" s="32">
        <f ca="1">IFERROR(H7/G7,0)</f>
        <v>0.5413498934708334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4.7053580000000021</v>
      </c>
      <c r="G8" s="19">
        <v>4.7053579999999995</v>
      </c>
      <c r="H8" s="19">
        <v>2.115348255923891</v>
      </c>
      <c r="I8" s="20">
        <f>IFERROR(H8/G8,0)</f>
        <v>0.44956159678474861</v>
      </c>
      <c r="J8" s="54"/>
      <c r="K8" s="19"/>
      <c r="L8" s="20" t="str">
        <f>IFERROR(K8/J8,".")</f>
        <v>.</v>
      </c>
    </row>
    <row r="9" spans="1:12" ht="38.25" x14ac:dyDescent="0.25">
      <c r="A9" s="15"/>
      <c r="B9" s="17">
        <v>3000662</v>
      </c>
      <c r="C9" s="17" t="s">
        <v>1679</v>
      </c>
      <c r="D9" s="53">
        <v>86</v>
      </c>
      <c r="E9" s="17" t="s">
        <v>464</v>
      </c>
      <c r="F9" s="18">
        <v>11.169466</v>
      </c>
      <c r="G9" s="19">
        <v>9.9718720000000012</v>
      </c>
      <c r="H9" s="19">
        <v>5.4556289777101483</v>
      </c>
      <c r="I9" s="20">
        <f>IFERROR(H9/G9,0)</f>
        <v>0.54710178567375789</v>
      </c>
      <c r="J9" s="54"/>
      <c r="K9" s="19"/>
      <c r="L9" s="20" t="str">
        <f>IFERROR(K9/J9,".")</f>
        <v>.</v>
      </c>
    </row>
    <row r="10" spans="1:12" ht="25.5" x14ac:dyDescent="0.25">
      <c r="A10" s="15"/>
      <c r="B10" s="17">
        <v>3000663</v>
      </c>
      <c r="C10" s="17" t="s">
        <v>1680</v>
      </c>
      <c r="D10" s="53">
        <v>86</v>
      </c>
      <c r="E10" s="17" t="s">
        <v>464</v>
      </c>
      <c r="F10" s="18">
        <v>3.9323210000000004</v>
      </c>
      <c r="G10" s="19">
        <v>5.0149149999999993</v>
      </c>
      <c r="H10" s="19">
        <v>3.0893633643281646</v>
      </c>
      <c r="I10" s="20">
        <f>IFERROR(H10/G10,0)</f>
        <v>0.61603504034029788</v>
      </c>
      <c r="J10" s="54"/>
      <c r="K10" s="19"/>
      <c r="L10" s="20" t="str">
        <f>IFERROR(K10/J10,".")</f>
        <v>.</v>
      </c>
    </row>
    <row r="11" spans="1:12" ht="15.75" thickBot="1" x14ac:dyDescent="0.3">
      <c r="A11" s="33" t="s">
        <v>302</v>
      </c>
      <c r="B11" s="35"/>
      <c r="C11" s="35"/>
      <c r="D11" s="51"/>
      <c r="E11" s="35"/>
      <c r="F11" s="36">
        <f ca="1">OFFSET(F11,-MATCH("PROYECTOS",$A$8:$A$50,0)-1,0)-(OFFSET(F11,-MATCH("PROYECTOS",$A$8:$A$50,0),0))</f>
        <v>0.70297299999999652</v>
      </c>
      <c r="G11" s="37">
        <f ca="1">OFFSET(G11,-MATCH("PROYECTOS",$A$8:$A$50,0)-1,0)-(OFFSET(G11,-MATCH("PROYECTOS",$A$8:$A$50,0),0))</f>
        <v>0.81797300000000206</v>
      </c>
      <c r="H11" s="37">
        <f ca="1">OFFSET(H11,-MATCH("PROYECTOS",$A$8:$A$50,0)-1,0)-(OFFSET(H11,-MATCH("PROYECTOS",$A$8:$A$50,0),0))</f>
        <v>0.24664298491552472</v>
      </c>
      <c r="I11" s="38">
        <f ca="1">IFERROR(H11/G11,0)</f>
        <v>0.30152949414653551</v>
      </c>
      <c r="J11" s="52"/>
      <c r="K11" s="37"/>
      <c r="L11" s="38"/>
    </row>
    <row r="12" spans="1:12" ht="15.75" thickBot="1" x14ac:dyDescent="0.3"/>
    <row r="13" spans="1:12" ht="15.75" thickBot="1" x14ac:dyDescent="0.3">
      <c r="A13" s="108" t="s">
        <v>372</v>
      </c>
      <c r="B13" s="109"/>
      <c r="C13" s="109"/>
      <c r="D13" s="109"/>
      <c r="E13" s="109"/>
      <c r="F13" s="110"/>
    </row>
    <row r="14" spans="1:12" ht="15.75" thickBot="1" x14ac:dyDescent="0.3">
      <c r="A14" s="2" t="s">
        <v>1694</v>
      </c>
    </row>
    <row r="15" spans="1:12" ht="45" customHeight="1" x14ac:dyDescent="0.25">
      <c r="A15" s="100" t="s">
        <v>374</v>
      </c>
      <c r="B15" s="101"/>
      <c r="C15" s="101"/>
      <c r="D15" s="101"/>
      <c r="E15" s="101"/>
      <c r="F15" s="111" t="s">
        <v>375</v>
      </c>
      <c r="G15" s="7"/>
      <c r="H15" s="7"/>
      <c r="I15" s="7"/>
      <c r="J15" s="7"/>
      <c r="K15" s="7"/>
    </row>
    <row r="16" spans="1:12" ht="15.75" thickBot="1" x14ac:dyDescent="0.3">
      <c r="A16" s="125"/>
      <c r="B16" s="126"/>
      <c r="C16" s="126"/>
      <c r="D16" s="126"/>
      <c r="E16" s="126"/>
      <c r="F16" s="112"/>
      <c r="G16" s="8"/>
      <c r="H16" s="8"/>
      <c r="I16" s="8"/>
      <c r="J16" s="8"/>
      <c r="K16" s="8"/>
    </row>
  </sheetData>
  <mergeCells count="15">
    <mergeCell ref="A15:E16"/>
    <mergeCell ref="F15:F16"/>
    <mergeCell ref="L4:L5"/>
    <mergeCell ref="H4:H5"/>
    <mergeCell ref="A4:C5"/>
    <mergeCell ref="J4:J5"/>
    <mergeCell ref="F4:F5"/>
    <mergeCell ref="K4:K5"/>
    <mergeCell ref="G4:G5"/>
    <mergeCell ref="D4:E5"/>
    <mergeCell ref="A3:E3"/>
    <mergeCell ref="F3:I3"/>
    <mergeCell ref="J3:L3"/>
    <mergeCell ref="I4:I5"/>
    <mergeCell ref="A13:F13"/>
  </mergeCell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8"/>
  <dimension ref="A1:N19"/>
  <sheetViews>
    <sheetView workbookViewId="0">
      <selection activeCell="A3" sqref="A3:N1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87</v>
      </c>
      <c r="B1" s="40" t="s">
        <v>228</v>
      </c>
      <c r="C1" s="40" t="s">
        <v>47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1681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20.510117999999999</v>
      </c>
      <c r="I6" s="13">
        <v>20.510118000000002</v>
      </c>
      <c r="J6" s="13">
        <v>10.906983582877729</v>
      </c>
      <c r="K6" s="14">
        <v>0.53178551107690986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SUM(H8:H18)</f>
        <v>19.807144999999998</v>
      </c>
      <c r="I7" s="30">
        <f>SUM(I8:I18)</f>
        <v>19.692145</v>
      </c>
      <c r="J7" s="30">
        <f>SUM(J8:J18)</f>
        <v>10.660340597962204</v>
      </c>
      <c r="K7" s="32">
        <f>IFERROR(J7/I7,0)</f>
        <v>0.5413498934708334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4.7053580000000021</v>
      </c>
      <c r="I8" s="19">
        <v>4.7053579999999995</v>
      </c>
      <c r="J8" s="19">
        <v>2.115348255923891</v>
      </c>
      <c r="K8" s="20">
        <f t="shared" ref="K8:K19" si="0">IFERROR(J8/I8,0)</f>
        <v>0.44956159678474861</v>
      </c>
      <c r="L8" s="54">
        <v>0</v>
      </c>
      <c r="M8" s="19">
        <v>0</v>
      </c>
      <c r="N8" s="20" t="str">
        <f>IFERROR(M8/L8,".")</f>
        <v>.</v>
      </c>
    </row>
    <row r="9" spans="1:14" ht="38.25" x14ac:dyDescent="0.25">
      <c r="A9" s="15"/>
      <c r="B9" s="17">
        <v>5002720</v>
      </c>
      <c r="C9" s="79" t="s">
        <v>1682</v>
      </c>
      <c r="D9" s="17">
        <v>3000662</v>
      </c>
      <c r="E9" s="17" t="s">
        <v>1679</v>
      </c>
      <c r="F9" s="53">
        <v>416</v>
      </c>
      <c r="G9" s="17" t="s">
        <v>722</v>
      </c>
      <c r="H9" s="18">
        <v>0.4798</v>
      </c>
      <c r="I9" s="19">
        <v>0.4798</v>
      </c>
      <c r="J9" s="19">
        <v>6.6899999277666211E-2</v>
      </c>
      <c r="K9" s="20">
        <f t="shared" si="0"/>
        <v>0.13943309561831224</v>
      </c>
      <c r="L9" s="54">
        <v>0</v>
      </c>
      <c r="M9" s="19">
        <v>0</v>
      </c>
      <c r="N9" s="20" t="str">
        <f t="shared" ref="N9:N18" si="1">IFERROR(M9/L9,".")</f>
        <v>.</v>
      </c>
    </row>
    <row r="10" spans="1:14" ht="38.25" x14ac:dyDescent="0.25">
      <c r="A10" s="15"/>
      <c r="B10" s="17">
        <v>5005034</v>
      </c>
      <c r="C10" s="79" t="s">
        <v>1683</v>
      </c>
      <c r="D10" s="17">
        <v>3000662</v>
      </c>
      <c r="E10" s="17" t="s">
        <v>1679</v>
      </c>
      <c r="F10" s="53">
        <v>86</v>
      </c>
      <c r="G10" s="17" t="s">
        <v>464</v>
      </c>
      <c r="H10" s="18">
        <v>1.50024</v>
      </c>
      <c r="I10" s="19">
        <v>1.50024</v>
      </c>
      <c r="J10" s="19">
        <v>0.62849885536707006</v>
      </c>
      <c r="K10" s="20">
        <f t="shared" si="0"/>
        <v>0.41893220775813872</v>
      </c>
      <c r="L10" s="54">
        <v>0</v>
      </c>
      <c r="M10" s="19">
        <v>0</v>
      </c>
      <c r="N10" s="20" t="str">
        <f t="shared" si="1"/>
        <v>.</v>
      </c>
    </row>
    <row r="11" spans="1:14" ht="38.25" x14ac:dyDescent="0.25">
      <c r="A11" s="15"/>
      <c r="B11" s="17">
        <v>5005035</v>
      </c>
      <c r="C11" s="79" t="s">
        <v>1684</v>
      </c>
      <c r="D11" s="17">
        <v>3000662</v>
      </c>
      <c r="E11" s="17" t="s">
        <v>1679</v>
      </c>
      <c r="F11" s="53">
        <v>86</v>
      </c>
      <c r="G11" s="17" t="s">
        <v>464</v>
      </c>
      <c r="H11" s="18">
        <v>1.2838959999999999</v>
      </c>
      <c r="I11" s="19">
        <v>0.98749600000000004</v>
      </c>
      <c r="J11" s="19">
        <v>0.41367299179546535</v>
      </c>
      <c r="K11" s="20">
        <f t="shared" si="0"/>
        <v>0.41891105563512698</v>
      </c>
      <c r="L11" s="54">
        <v>0</v>
      </c>
      <c r="M11" s="19">
        <v>0</v>
      </c>
      <c r="N11" s="20" t="str">
        <f t="shared" si="1"/>
        <v>.</v>
      </c>
    </row>
    <row r="12" spans="1:14" ht="38.25" x14ac:dyDescent="0.25">
      <c r="A12" s="15"/>
      <c r="B12" s="17">
        <v>5005036</v>
      </c>
      <c r="C12" s="79" t="s">
        <v>1685</v>
      </c>
      <c r="D12" s="17">
        <v>3000662</v>
      </c>
      <c r="E12" s="17" t="s">
        <v>1679</v>
      </c>
      <c r="F12" s="53">
        <v>117</v>
      </c>
      <c r="G12" s="17" t="s">
        <v>808</v>
      </c>
      <c r="H12" s="18">
        <v>0.34053000000000005</v>
      </c>
      <c r="I12" s="19">
        <v>0.34053</v>
      </c>
      <c r="J12" s="19">
        <v>0.1724753511371091</v>
      </c>
      <c r="K12" s="20">
        <f t="shared" si="0"/>
        <v>0.5064909145658506</v>
      </c>
      <c r="L12" s="54">
        <v>0</v>
      </c>
      <c r="M12" s="19">
        <v>0</v>
      </c>
      <c r="N12" s="20" t="str">
        <f t="shared" si="1"/>
        <v>.</v>
      </c>
    </row>
    <row r="13" spans="1:14" ht="38.25" x14ac:dyDescent="0.25">
      <c r="A13" s="15"/>
      <c r="B13" s="17">
        <v>5005037</v>
      </c>
      <c r="C13" s="79" t="s">
        <v>1686</v>
      </c>
      <c r="D13" s="17">
        <v>3000662</v>
      </c>
      <c r="E13" s="17" t="s">
        <v>1679</v>
      </c>
      <c r="F13" s="53">
        <v>46</v>
      </c>
      <c r="G13" s="17" t="s">
        <v>856</v>
      </c>
      <c r="H13" s="18">
        <v>0.155</v>
      </c>
      <c r="I13" s="19">
        <v>0.155</v>
      </c>
      <c r="J13" s="19">
        <v>5.9471998363733292E-2</v>
      </c>
      <c r="K13" s="20">
        <f t="shared" si="0"/>
        <v>0.38369031202408577</v>
      </c>
      <c r="L13" s="54">
        <v>0</v>
      </c>
      <c r="M13" s="19">
        <v>0</v>
      </c>
      <c r="N13" s="20" t="str">
        <f t="shared" si="1"/>
        <v>.</v>
      </c>
    </row>
    <row r="14" spans="1:14" ht="38.25" x14ac:dyDescent="0.25">
      <c r="A14" s="15"/>
      <c r="B14" s="17">
        <v>5005038</v>
      </c>
      <c r="C14" s="79" t="s">
        <v>1687</v>
      </c>
      <c r="D14" s="17">
        <v>3000662</v>
      </c>
      <c r="E14" s="17" t="s">
        <v>1679</v>
      </c>
      <c r="F14" s="53">
        <v>120</v>
      </c>
      <c r="G14" s="17" t="s">
        <v>795</v>
      </c>
      <c r="H14" s="18">
        <v>3.26</v>
      </c>
      <c r="I14" s="19">
        <v>2.0624060000000006</v>
      </c>
      <c r="J14" s="19">
        <v>0.48335987713653594</v>
      </c>
      <c r="K14" s="20">
        <f t="shared" si="0"/>
        <v>0.23436698551911495</v>
      </c>
      <c r="L14" s="54">
        <v>0</v>
      </c>
      <c r="M14" s="19">
        <v>0</v>
      </c>
      <c r="N14" s="20" t="str">
        <f t="shared" si="1"/>
        <v>.</v>
      </c>
    </row>
    <row r="15" spans="1:14" ht="38.25" x14ac:dyDescent="0.25">
      <c r="A15" s="15"/>
      <c r="B15" s="17">
        <v>5005039</v>
      </c>
      <c r="C15" s="79" t="s">
        <v>1688</v>
      </c>
      <c r="D15" s="17">
        <v>3000662</v>
      </c>
      <c r="E15" s="17" t="s">
        <v>1679</v>
      </c>
      <c r="F15" s="53">
        <v>86</v>
      </c>
      <c r="G15" s="17" t="s">
        <v>464</v>
      </c>
      <c r="H15" s="18">
        <v>4.1500000000000004</v>
      </c>
      <c r="I15" s="19">
        <v>4.4464000000000006</v>
      </c>
      <c r="J15" s="19">
        <v>3.6312499046325684</v>
      </c>
      <c r="K15" s="20">
        <f t="shared" si="0"/>
        <v>0.81667189290944764</v>
      </c>
      <c r="L15" s="54">
        <v>0</v>
      </c>
      <c r="M15" s="19">
        <v>0</v>
      </c>
      <c r="N15" s="20" t="str">
        <f t="shared" si="1"/>
        <v>.</v>
      </c>
    </row>
    <row r="16" spans="1:14" ht="38.25" x14ac:dyDescent="0.25">
      <c r="A16" s="15"/>
      <c r="B16" s="17">
        <v>5005040</v>
      </c>
      <c r="C16" s="79" t="s">
        <v>1689</v>
      </c>
      <c r="D16" s="17">
        <v>3000663</v>
      </c>
      <c r="E16" s="17" t="s">
        <v>1680</v>
      </c>
      <c r="F16" s="53">
        <v>245</v>
      </c>
      <c r="G16" s="17" t="s">
        <v>1692</v>
      </c>
      <c r="H16" s="18">
        <v>1.7853570000000003</v>
      </c>
      <c r="I16" s="19">
        <v>1.8341239999999999</v>
      </c>
      <c r="J16" s="19">
        <v>7.7209198614582419E-2</v>
      </c>
      <c r="K16" s="20">
        <f t="shared" si="0"/>
        <v>4.2095953498554307E-2</v>
      </c>
      <c r="L16" s="54">
        <v>0</v>
      </c>
      <c r="M16" s="19">
        <v>0</v>
      </c>
      <c r="N16" s="20" t="str">
        <f t="shared" si="1"/>
        <v>.</v>
      </c>
    </row>
    <row r="17" spans="1:14" ht="38.25" x14ac:dyDescent="0.25">
      <c r="A17" s="15"/>
      <c r="B17" s="17">
        <v>5005041</v>
      </c>
      <c r="C17" s="79" t="s">
        <v>1690</v>
      </c>
      <c r="D17" s="17">
        <v>3000663</v>
      </c>
      <c r="E17" s="17" t="s">
        <v>1680</v>
      </c>
      <c r="F17" s="53">
        <v>14</v>
      </c>
      <c r="G17" s="17" t="s">
        <v>809</v>
      </c>
      <c r="H17" s="18">
        <v>1.9969640000000002</v>
      </c>
      <c r="I17" s="19">
        <v>3.031266</v>
      </c>
      <c r="J17" s="19">
        <v>2.9928891659365036</v>
      </c>
      <c r="K17" s="20">
        <f t="shared" si="0"/>
        <v>0.98733966795936201</v>
      </c>
      <c r="L17" s="54">
        <v>0</v>
      </c>
      <c r="M17" s="19">
        <v>0</v>
      </c>
      <c r="N17" s="20" t="str">
        <f t="shared" si="1"/>
        <v>.</v>
      </c>
    </row>
    <row r="18" spans="1:14" ht="25.5" x14ac:dyDescent="0.25">
      <c r="A18" s="15"/>
      <c r="B18" s="17">
        <v>5005042</v>
      </c>
      <c r="C18" s="79" t="s">
        <v>1691</v>
      </c>
      <c r="D18" s="17">
        <v>3000663</v>
      </c>
      <c r="E18" s="17" t="s">
        <v>1680</v>
      </c>
      <c r="F18" s="53">
        <v>486</v>
      </c>
      <c r="G18" s="17" t="s">
        <v>890</v>
      </c>
      <c r="H18" s="18">
        <v>0.15</v>
      </c>
      <c r="I18" s="19">
        <v>0.14952500000000002</v>
      </c>
      <c r="J18" s="19">
        <v>1.9264999777078629E-2</v>
      </c>
      <c r="K18" s="20">
        <f t="shared" si="0"/>
        <v>0.12884132939026</v>
      </c>
      <c r="L18" s="54">
        <v>0</v>
      </c>
      <c r="M18" s="19">
        <v>0</v>
      </c>
      <c r="N18" s="20" t="str">
        <f t="shared" si="1"/>
        <v>.</v>
      </c>
    </row>
    <row r="19" spans="1:14" ht="15.75" thickBot="1" x14ac:dyDescent="0.3">
      <c r="A19" s="33" t="s">
        <v>302</v>
      </c>
      <c r="B19" s="35"/>
      <c r="C19" s="35"/>
      <c r="D19" s="57"/>
      <c r="E19" s="35"/>
      <c r="F19" s="51"/>
      <c r="G19" s="35"/>
      <c r="H19" s="36">
        <f>H6-H7</f>
        <v>0.70297300000000007</v>
      </c>
      <c r="I19" s="36">
        <f>I6-I7</f>
        <v>0.81797300000000206</v>
      </c>
      <c r="J19" s="36">
        <f>J6-J7</f>
        <v>0.24664298491552472</v>
      </c>
      <c r="K19" s="38">
        <f t="shared" si="0"/>
        <v>0.30152949414653551</v>
      </c>
      <c r="L19" s="52"/>
      <c r="M19" s="37"/>
      <c r="N19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9"/>
  <dimension ref="A1:K100"/>
  <sheetViews>
    <sheetView workbookViewId="0">
      <selection activeCell="A2" sqref="A2:K10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88</v>
      </c>
      <c r="B1" s="41" t="s">
        <v>228</v>
      </c>
      <c r="C1" s="40" t="s">
        <v>48</v>
      </c>
      <c r="D1" s="40"/>
      <c r="E1" s="40"/>
      <c r="F1" s="40"/>
      <c r="G1" s="40"/>
    </row>
    <row r="2" spans="1:11" ht="15.75" thickBot="1" x14ac:dyDescent="0.3">
      <c r="A2" s="2" t="s">
        <v>1695</v>
      </c>
      <c r="I2" s="1" t="s">
        <v>1714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14.881079999999999</v>
      </c>
      <c r="E6" s="13">
        <f ca="1">SUM(E7:OFFSET(E7,50,0))</f>
        <v>15.335375999999998</v>
      </c>
      <c r="F6" s="13">
        <f ca="1">SUM(F7:OFFSET(F7,50,0))</f>
        <v>4.4883792587424978</v>
      </c>
      <c r="G6" s="14">
        <f ca="1">IFERROR(F6/E6,0)</f>
        <v>0.29268139618764472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0</v>
      </c>
      <c r="E7" s="19">
        <v>3.0485000000000002E-2</v>
      </c>
      <c r="F7" s="19">
        <v>6.0970000922679901E-3</v>
      </c>
      <c r="G7" s="20">
        <f>IFERROR(F7/E7,0)</f>
        <v>0.20000000302666851</v>
      </c>
      <c r="I7" t="s">
        <v>254</v>
      </c>
      <c r="J7" s="6">
        <v>4.4393740087616607</v>
      </c>
      <c r="K7" s="65">
        <v>0.29842364445214475</v>
      </c>
    </row>
    <row r="8" spans="1:11" x14ac:dyDescent="0.25">
      <c r="A8" s="15"/>
      <c r="B8" s="44">
        <v>3</v>
      </c>
      <c r="C8" s="17" t="s">
        <v>242</v>
      </c>
      <c r="D8" s="18">
        <v>5.0000000000000001E-3</v>
      </c>
      <c r="E8" s="19">
        <v>5.0000000000000001E-3</v>
      </c>
      <c r="F8" s="19">
        <v>0</v>
      </c>
      <c r="G8" s="20">
        <f>IFERROR(F8/E8,0)</f>
        <v>0</v>
      </c>
      <c r="I8" t="s">
        <v>240</v>
      </c>
      <c r="J8" s="6">
        <v>6.0970000922679901E-3</v>
      </c>
      <c r="K8" s="65">
        <v>0.20000000302666851</v>
      </c>
    </row>
    <row r="9" spans="1:11" x14ac:dyDescent="0.25">
      <c r="A9" s="15"/>
      <c r="B9" s="44">
        <v>15</v>
      </c>
      <c r="C9" s="17" t="s">
        <v>254</v>
      </c>
      <c r="D9" s="18">
        <v>14.876079999999998</v>
      </c>
      <c r="E9" s="19">
        <v>14.876079999999998</v>
      </c>
      <c r="F9" s="19">
        <v>4.4393740087616607</v>
      </c>
      <c r="G9" s="20">
        <f>IFERROR(F9/E9,0)</f>
        <v>0.29842364445214475</v>
      </c>
      <c r="I9" t="s">
        <v>261</v>
      </c>
      <c r="J9" s="6">
        <v>4.2908249888569117E-2</v>
      </c>
      <c r="K9" s="65">
        <v>0.10124383248327465</v>
      </c>
    </row>
    <row r="10" spans="1:11" ht="15.75" thickBot="1" x14ac:dyDescent="0.3">
      <c r="A10" s="21"/>
      <c r="B10" s="45">
        <v>22</v>
      </c>
      <c r="C10" s="23" t="s">
        <v>261</v>
      </c>
      <c r="D10" s="24">
        <v>0</v>
      </c>
      <c r="E10" s="25">
        <v>0.42381100000000005</v>
      </c>
      <c r="F10" s="25">
        <v>4.2908249888569117E-2</v>
      </c>
      <c r="G10" s="26">
        <f>IFERROR(F10/E10,0)</f>
        <v>0.10124383248327465</v>
      </c>
      <c r="I10" t="s">
        <v>242</v>
      </c>
      <c r="J10" s="6">
        <v>0</v>
      </c>
      <c r="K10" s="65">
        <v>0</v>
      </c>
    </row>
    <row r="11" spans="1:11" x14ac:dyDescent="0.25">
      <c r="J11" s="6"/>
      <c r="K11" s="65"/>
    </row>
    <row r="12" spans="1:11" x14ac:dyDescent="0.25">
      <c r="J12" s="6"/>
      <c r="K12" s="65"/>
    </row>
    <row r="13" spans="1:11" x14ac:dyDescent="0.25">
      <c r="J13" s="6"/>
      <c r="K13" s="65"/>
    </row>
    <row r="14" spans="1:11" x14ac:dyDescent="0.25">
      <c r="J14" s="6"/>
      <c r="K14" s="65"/>
    </row>
    <row r="15" spans="1:11" x14ac:dyDescent="0.25">
      <c r="J15" s="6"/>
      <c r="K15" s="65"/>
    </row>
    <row r="16" spans="1:11" x14ac:dyDescent="0.25">
      <c r="J16" s="6"/>
      <c r="K16" s="65"/>
    </row>
    <row r="17" spans="10:11" x14ac:dyDescent="0.25">
      <c r="J17" s="6"/>
      <c r="K17" s="65"/>
    </row>
    <row r="18" spans="10:11" x14ac:dyDescent="0.25">
      <c r="J18" s="6"/>
      <c r="K18" s="65"/>
    </row>
    <row r="19" spans="10:11" x14ac:dyDescent="0.25">
      <c r="J19" s="6"/>
      <c r="K19" s="65"/>
    </row>
    <row r="20" spans="10:11" x14ac:dyDescent="0.25">
      <c r="J20" s="6"/>
      <c r="K20" s="65"/>
    </row>
    <row r="21" spans="10:11" x14ac:dyDescent="0.25">
      <c r="J21" s="6"/>
      <c r="K21" s="65"/>
    </row>
    <row r="22" spans="10:11" x14ac:dyDescent="0.25">
      <c r="J22" s="6"/>
      <c r="K22" s="65"/>
    </row>
    <row r="23" spans="10:11" x14ac:dyDescent="0.25">
      <c r="J23" s="6"/>
      <c r="K23" s="65"/>
    </row>
    <row r="24" spans="10:11" x14ac:dyDescent="0.25">
      <c r="J24" s="6"/>
      <c r="K24" s="65"/>
    </row>
    <row r="25" spans="10:11" x14ac:dyDescent="0.25">
      <c r="J25" s="6"/>
      <c r="K25" s="65"/>
    </row>
    <row r="26" spans="10:11" x14ac:dyDescent="0.25">
      <c r="J26" s="6"/>
      <c r="K26" s="65"/>
    </row>
    <row r="27" spans="10:11" x14ac:dyDescent="0.25">
      <c r="J27" s="6"/>
      <c r="K27" s="65"/>
    </row>
    <row r="28" spans="10:11" x14ac:dyDescent="0.25">
      <c r="J28" s="6"/>
      <c r="K28" s="65"/>
    </row>
    <row r="29" spans="10:11" x14ac:dyDescent="0.25">
      <c r="J29" s="6"/>
      <c r="K29" s="65"/>
    </row>
    <row r="30" spans="10:11" x14ac:dyDescent="0.25">
      <c r="J30" s="6"/>
      <c r="K30" s="65"/>
    </row>
    <row r="31" spans="10:11" x14ac:dyDescent="0.25">
      <c r="J31" s="6"/>
      <c r="K31" s="65"/>
    </row>
    <row r="32" spans="10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L42"/>
  <sheetViews>
    <sheetView topLeftCell="A29" workbookViewId="0">
      <selection activeCell="A37" sqref="A37:F4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16</v>
      </c>
      <c r="B1" s="40" t="s">
        <v>228</v>
      </c>
      <c r="C1" s="40" t="s">
        <v>433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436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508.64130799999992</v>
      </c>
      <c r="G6" s="13">
        <v>576.75246799999991</v>
      </c>
      <c r="H6" s="13">
        <v>265.84260213984464</v>
      </c>
      <c r="I6" s="14">
        <v>0.46093015095662265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504.48946599999994</v>
      </c>
      <c r="G7" s="31">
        <f ca="1">SUM(G8:OFFSET(G6,MATCH("PROYECTOS",$A$8:$A$50,0),0))</f>
        <v>574.37186400000007</v>
      </c>
      <c r="H7" s="31">
        <f ca="1">SUM(H8:OFFSET(H6,MATCH("PROYECTOS",$A$8:$A$50,0),0))</f>
        <v>265.50156794777661</v>
      </c>
      <c r="I7" s="32">
        <f ca="1">IFERROR(H7/G7,0)</f>
        <v>0.46224682055069566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19.846154999999992</v>
      </c>
      <c r="G8" s="19">
        <v>25.292371000000003</v>
      </c>
      <c r="H8" s="19">
        <v>10.632698747785705</v>
      </c>
      <c r="I8" s="20">
        <f t="shared" ref="I8:I33" si="0">IFERROR(H8/G8,0)</f>
        <v>0.42039153813557867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3000612</v>
      </c>
      <c r="C9" s="17" t="s">
        <v>437</v>
      </c>
      <c r="D9" s="53">
        <v>87</v>
      </c>
      <c r="E9" s="17" t="s">
        <v>461</v>
      </c>
      <c r="F9" s="18">
        <v>60.636023999999985</v>
      </c>
      <c r="G9" s="19">
        <v>72.555962000000036</v>
      </c>
      <c r="H9" s="19">
        <v>32.255708469312424</v>
      </c>
      <c r="I9" s="20">
        <f t="shared" si="0"/>
        <v>0.44456317000265821</v>
      </c>
      <c r="J9" s="54"/>
      <c r="K9" s="19"/>
      <c r="L9" s="20" t="str">
        <f t="shared" ref="L9:L32" si="1">IFERROR(K9/J9,".")</f>
        <v>.</v>
      </c>
    </row>
    <row r="10" spans="1:12" ht="51" x14ac:dyDescent="0.25">
      <c r="A10" s="15"/>
      <c r="B10" s="17">
        <v>3000613</v>
      </c>
      <c r="C10" s="17" t="s">
        <v>438</v>
      </c>
      <c r="D10" s="53">
        <v>394</v>
      </c>
      <c r="E10" s="17" t="s">
        <v>462</v>
      </c>
      <c r="F10" s="18">
        <v>19.672126999999996</v>
      </c>
      <c r="G10" s="19">
        <v>21.698356000000004</v>
      </c>
      <c r="H10" s="19">
        <v>11.841317446317589</v>
      </c>
      <c r="I10" s="20">
        <f t="shared" si="0"/>
        <v>0.54572417589229283</v>
      </c>
      <c r="J10" s="54"/>
      <c r="K10" s="19"/>
      <c r="L10" s="20" t="str">
        <f t="shared" si="1"/>
        <v>.</v>
      </c>
    </row>
    <row r="11" spans="1:12" ht="25.5" x14ac:dyDescent="0.25">
      <c r="A11" s="15"/>
      <c r="B11" s="17">
        <v>3000614</v>
      </c>
      <c r="C11" s="17" t="s">
        <v>439</v>
      </c>
      <c r="D11" s="53">
        <v>393</v>
      </c>
      <c r="E11" s="17" t="s">
        <v>463</v>
      </c>
      <c r="F11" s="18">
        <v>74.926121999999978</v>
      </c>
      <c r="G11" s="19">
        <v>75.139131000000006</v>
      </c>
      <c r="H11" s="19">
        <v>22.428742231836267</v>
      </c>
      <c r="I11" s="20">
        <f t="shared" si="0"/>
        <v>0.2984961621639764</v>
      </c>
      <c r="J11" s="54"/>
      <c r="K11" s="19"/>
      <c r="L11" s="20" t="str">
        <f t="shared" si="1"/>
        <v>.</v>
      </c>
    </row>
    <row r="12" spans="1:12" ht="25.5" x14ac:dyDescent="0.25">
      <c r="A12" s="15"/>
      <c r="B12" s="17">
        <v>3000615</v>
      </c>
      <c r="C12" s="17" t="s">
        <v>440</v>
      </c>
      <c r="D12" s="53">
        <v>394</v>
      </c>
      <c r="E12" s="17" t="s">
        <v>462</v>
      </c>
      <c r="F12" s="18">
        <v>0.42583999999999994</v>
      </c>
      <c r="G12" s="19">
        <v>0.43083999999999995</v>
      </c>
      <c r="H12" s="19">
        <v>0.20797607103304472</v>
      </c>
      <c r="I12" s="20">
        <f t="shared" si="0"/>
        <v>0.48272228909350279</v>
      </c>
      <c r="J12" s="54"/>
      <c r="K12" s="19"/>
      <c r="L12" s="20" t="str">
        <f t="shared" si="1"/>
        <v>.</v>
      </c>
    </row>
    <row r="13" spans="1:12" ht="38.25" x14ac:dyDescent="0.25">
      <c r="A13" s="15"/>
      <c r="B13" s="17">
        <v>3000616</v>
      </c>
      <c r="C13" s="17" t="s">
        <v>441</v>
      </c>
      <c r="D13" s="53">
        <v>394</v>
      </c>
      <c r="E13" s="17" t="s">
        <v>462</v>
      </c>
      <c r="F13" s="18">
        <v>11.781980000000001</v>
      </c>
      <c r="G13" s="19">
        <v>13.377761000000003</v>
      </c>
      <c r="H13" s="19">
        <v>6.5915881860879608</v>
      </c>
      <c r="I13" s="20">
        <f t="shared" si="0"/>
        <v>0.49272730960644007</v>
      </c>
      <c r="J13" s="54"/>
      <c r="K13" s="19"/>
      <c r="L13" s="20" t="str">
        <f t="shared" si="1"/>
        <v>.</v>
      </c>
    </row>
    <row r="14" spans="1:12" ht="25.5" x14ac:dyDescent="0.25">
      <c r="A14" s="15"/>
      <c r="B14" s="17">
        <v>3000669</v>
      </c>
      <c r="C14" s="17" t="s">
        <v>442</v>
      </c>
      <c r="D14" s="53">
        <v>86</v>
      </c>
      <c r="E14" s="17" t="s">
        <v>464</v>
      </c>
      <c r="F14" s="18">
        <v>8.0000000000000016E-2</v>
      </c>
      <c r="G14" s="19">
        <v>7.3588000000000015E-2</v>
      </c>
      <c r="H14" s="19">
        <v>1.1000000173225999E-2</v>
      </c>
      <c r="I14" s="20">
        <f t="shared" si="0"/>
        <v>0.14948089597795833</v>
      </c>
      <c r="J14" s="54"/>
      <c r="K14" s="19"/>
      <c r="L14" s="20" t="str">
        <f t="shared" si="1"/>
        <v>.</v>
      </c>
    </row>
    <row r="15" spans="1:12" ht="51" x14ac:dyDescent="0.25">
      <c r="A15" s="15"/>
      <c r="B15" s="17">
        <v>3000672</v>
      </c>
      <c r="C15" s="17" t="s">
        <v>443</v>
      </c>
      <c r="D15" s="53">
        <v>394</v>
      </c>
      <c r="E15" s="17" t="s">
        <v>462</v>
      </c>
      <c r="F15" s="18">
        <v>23.306001999999996</v>
      </c>
      <c r="G15" s="19">
        <v>27.776253000000004</v>
      </c>
      <c r="H15" s="19">
        <v>11.578041166885271</v>
      </c>
      <c r="I15" s="20">
        <f t="shared" si="0"/>
        <v>0.41683236276992686</v>
      </c>
      <c r="J15" s="54"/>
      <c r="K15" s="19"/>
      <c r="L15" s="20" t="str">
        <f t="shared" si="1"/>
        <v>.</v>
      </c>
    </row>
    <row r="16" spans="1:12" ht="51" x14ac:dyDescent="0.25">
      <c r="A16" s="15"/>
      <c r="B16" s="17">
        <v>3000673</v>
      </c>
      <c r="C16" s="17" t="s">
        <v>444</v>
      </c>
      <c r="D16" s="53">
        <v>394</v>
      </c>
      <c r="E16" s="17" t="s">
        <v>462</v>
      </c>
      <c r="F16" s="18">
        <v>2.0237519999999996</v>
      </c>
      <c r="G16" s="19">
        <v>3.2052269999999989</v>
      </c>
      <c r="H16" s="19">
        <v>0.82148784595483448</v>
      </c>
      <c r="I16" s="20">
        <f t="shared" si="0"/>
        <v>0.25629630786051494</v>
      </c>
      <c r="J16" s="54"/>
      <c r="K16" s="19"/>
      <c r="L16" s="20" t="str">
        <f t="shared" si="1"/>
        <v>.</v>
      </c>
    </row>
    <row r="17" spans="1:12" ht="51" x14ac:dyDescent="0.25">
      <c r="A17" s="15"/>
      <c r="B17" s="17">
        <v>3000691</v>
      </c>
      <c r="C17" s="17" t="s">
        <v>445</v>
      </c>
      <c r="D17" s="53">
        <v>395</v>
      </c>
      <c r="E17" s="17" t="s">
        <v>465</v>
      </c>
      <c r="F17" s="18">
        <v>10.806579999999993</v>
      </c>
      <c r="G17" s="19">
        <v>16.040758999999998</v>
      </c>
      <c r="H17" s="19">
        <v>8.4898910045503726</v>
      </c>
      <c r="I17" s="20">
        <f t="shared" si="0"/>
        <v>0.52926990577879596</v>
      </c>
      <c r="J17" s="54"/>
      <c r="K17" s="19"/>
      <c r="L17" s="20" t="str">
        <f t="shared" si="1"/>
        <v>.</v>
      </c>
    </row>
    <row r="18" spans="1:12" ht="38.25" x14ac:dyDescent="0.25">
      <c r="A18" s="15"/>
      <c r="B18" s="17">
        <v>3043952</v>
      </c>
      <c r="C18" s="17" t="s">
        <v>446</v>
      </c>
      <c r="D18" s="53">
        <v>56</v>
      </c>
      <c r="E18" s="17" t="s">
        <v>296</v>
      </c>
      <c r="F18" s="18">
        <v>14.265979999999997</v>
      </c>
      <c r="G18" s="19">
        <v>15.455734999999992</v>
      </c>
      <c r="H18" s="19">
        <v>8.3519880968106008</v>
      </c>
      <c r="I18" s="20">
        <f t="shared" si="0"/>
        <v>0.54038116574919315</v>
      </c>
      <c r="J18" s="54"/>
      <c r="K18" s="19"/>
      <c r="L18" s="20" t="str">
        <f t="shared" si="1"/>
        <v>.</v>
      </c>
    </row>
    <row r="19" spans="1:12" ht="51" x14ac:dyDescent="0.25">
      <c r="A19" s="15"/>
      <c r="B19" s="17">
        <v>3043953</v>
      </c>
      <c r="C19" s="17" t="s">
        <v>447</v>
      </c>
      <c r="D19" s="53">
        <v>236</v>
      </c>
      <c r="E19" s="17" t="s">
        <v>295</v>
      </c>
      <c r="F19" s="18">
        <v>5.6712699999999971</v>
      </c>
      <c r="G19" s="19">
        <v>6.0878400000000008</v>
      </c>
      <c r="H19" s="19">
        <v>2.7240054435396814</v>
      </c>
      <c r="I19" s="20">
        <f t="shared" si="0"/>
        <v>0.44745023580443655</v>
      </c>
      <c r="J19" s="54"/>
      <c r="K19" s="19"/>
      <c r="L19" s="20" t="str">
        <f t="shared" si="1"/>
        <v>.</v>
      </c>
    </row>
    <row r="20" spans="1:12" ht="38.25" x14ac:dyDescent="0.25">
      <c r="A20" s="15"/>
      <c r="B20" s="17">
        <v>3043954</v>
      </c>
      <c r="C20" s="17" t="s">
        <v>448</v>
      </c>
      <c r="D20" s="53">
        <v>88</v>
      </c>
      <c r="E20" s="17" t="s">
        <v>466</v>
      </c>
      <c r="F20" s="18">
        <v>7.3422770000000011</v>
      </c>
      <c r="G20" s="19">
        <v>8.0173609999999993</v>
      </c>
      <c r="H20" s="19">
        <v>3.8977692772618866</v>
      </c>
      <c r="I20" s="20">
        <f t="shared" si="0"/>
        <v>0.48616611841002133</v>
      </c>
      <c r="J20" s="54"/>
      <c r="K20" s="19"/>
      <c r="L20" s="20" t="str">
        <f t="shared" si="1"/>
        <v>.</v>
      </c>
    </row>
    <row r="21" spans="1:12" ht="38.25" x14ac:dyDescent="0.25">
      <c r="A21" s="15"/>
      <c r="B21" s="17">
        <v>3043955</v>
      </c>
      <c r="C21" s="17" t="s">
        <v>449</v>
      </c>
      <c r="D21" s="53">
        <v>255</v>
      </c>
      <c r="E21" s="17" t="s">
        <v>467</v>
      </c>
      <c r="F21" s="18">
        <v>0.64223100000000011</v>
      </c>
      <c r="G21" s="19">
        <v>0.86901300000000004</v>
      </c>
      <c r="H21" s="19">
        <v>0.45684171883476665</v>
      </c>
      <c r="I21" s="20">
        <f t="shared" si="0"/>
        <v>0.52570182360306072</v>
      </c>
      <c r="J21" s="54"/>
      <c r="K21" s="19"/>
      <c r="L21" s="20" t="str">
        <f t="shared" si="1"/>
        <v>.</v>
      </c>
    </row>
    <row r="22" spans="1:12" ht="25.5" x14ac:dyDescent="0.25">
      <c r="A22" s="15"/>
      <c r="B22" s="17">
        <v>3043956</v>
      </c>
      <c r="C22" s="17" t="s">
        <v>450</v>
      </c>
      <c r="D22" s="53">
        <v>255</v>
      </c>
      <c r="E22" s="17" t="s">
        <v>467</v>
      </c>
      <c r="F22" s="18">
        <v>0.76469300000000007</v>
      </c>
      <c r="G22" s="19">
        <v>0.87665599999999999</v>
      </c>
      <c r="H22" s="19">
        <v>0.35796028321783524</v>
      </c>
      <c r="I22" s="20">
        <f t="shared" si="0"/>
        <v>0.40832468290622004</v>
      </c>
      <c r="J22" s="54"/>
      <c r="K22" s="19"/>
      <c r="L22" s="20" t="str">
        <f t="shared" si="1"/>
        <v>.</v>
      </c>
    </row>
    <row r="23" spans="1:12" ht="51" x14ac:dyDescent="0.25">
      <c r="A23" s="15"/>
      <c r="B23" s="17">
        <v>3043958</v>
      </c>
      <c r="C23" s="17" t="s">
        <v>451</v>
      </c>
      <c r="D23" s="53">
        <v>259</v>
      </c>
      <c r="E23" s="17" t="s">
        <v>292</v>
      </c>
      <c r="F23" s="18">
        <v>12.939043999999996</v>
      </c>
      <c r="G23" s="19">
        <v>13.310613999999996</v>
      </c>
      <c r="H23" s="19">
        <v>4.5277589743964199</v>
      </c>
      <c r="I23" s="20">
        <f t="shared" si="0"/>
        <v>0.34016154133809468</v>
      </c>
      <c r="J23" s="54"/>
      <c r="K23" s="19"/>
      <c r="L23" s="20" t="str">
        <f t="shared" si="1"/>
        <v>.</v>
      </c>
    </row>
    <row r="24" spans="1:12" ht="38.25" x14ac:dyDescent="0.25">
      <c r="A24" s="15"/>
      <c r="B24" s="17">
        <v>3043959</v>
      </c>
      <c r="C24" s="17" t="s">
        <v>452</v>
      </c>
      <c r="D24" s="53">
        <v>259</v>
      </c>
      <c r="E24" s="17" t="s">
        <v>292</v>
      </c>
      <c r="F24" s="18">
        <v>37.323976999999978</v>
      </c>
      <c r="G24" s="19">
        <v>41.138590000000001</v>
      </c>
      <c r="H24" s="19">
        <v>16.396039681310679</v>
      </c>
      <c r="I24" s="20">
        <f t="shared" si="0"/>
        <v>0.39855618973111812</v>
      </c>
      <c r="J24" s="54"/>
      <c r="K24" s="19"/>
      <c r="L24" s="20" t="str">
        <f t="shared" si="1"/>
        <v>.</v>
      </c>
    </row>
    <row r="25" spans="1:12" ht="38.25" x14ac:dyDescent="0.25">
      <c r="A25" s="15"/>
      <c r="B25" s="17">
        <v>3043960</v>
      </c>
      <c r="C25" s="17" t="s">
        <v>453</v>
      </c>
      <c r="D25" s="53">
        <v>88</v>
      </c>
      <c r="E25" s="17" t="s">
        <v>466</v>
      </c>
      <c r="F25" s="18">
        <v>7.9943360000000006</v>
      </c>
      <c r="G25" s="19">
        <v>8.8052479999999935</v>
      </c>
      <c r="H25" s="19">
        <v>3.370713748552447</v>
      </c>
      <c r="I25" s="20">
        <f t="shared" si="0"/>
        <v>0.38280736085485034</v>
      </c>
      <c r="J25" s="54"/>
      <c r="K25" s="19"/>
      <c r="L25" s="20" t="str">
        <f t="shared" si="1"/>
        <v>.</v>
      </c>
    </row>
    <row r="26" spans="1:12" ht="25.5" x14ac:dyDescent="0.25">
      <c r="A26" s="15"/>
      <c r="B26" s="17">
        <v>3043961</v>
      </c>
      <c r="C26" s="17" t="s">
        <v>454</v>
      </c>
      <c r="D26" s="53">
        <v>394</v>
      </c>
      <c r="E26" s="17" t="s">
        <v>462</v>
      </c>
      <c r="F26" s="18">
        <v>29.001205000000009</v>
      </c>
      <c r="G26" s="19">
        <v>30.807407000000023</v>
      </c>
      <c r="H26" s="19">
        <v>16.689314919689167</v>
      </c>
      <c r="I26" s="20">
        <f t="shared" si="0"/>
        <v>0.54173059484328412</v>
      </c>
      <c r="J26" s="54"/>
      <c r="K26" s="19"/>
      <c r="L26" s="20" t="str">
        <f t="shared" si="1"/>
        <v>.</v>
      </c>
    </row>
    <row r="27" spans="1:12" ht="38.25" x14ac:dyDescent="0.25">
      <c r="A27" s="15"/>
      <c r="B27" s="17">
        <v>3043968</v>
      </c>
      <c r="C27" s="17" t="s">
        <v>455</v>
      </c>
      <c r="D27" s="53">
        <v>87</v>
      </c>
      <c r="E27" s="17" t="s">
        <v>461</v>
      </c>
      <c r="F27" s="18">
        <v>19.861280000000015</v>
      </c>
      <c r="G27" s="19">
        <v>29.172978000000008</v>
      </c>
      <c r="H27" s="19">
        <v>11.475991319081686</v>
      </c>
      <c r="I27" s="20">
        <f t="shared" si="0"/>
        <v>0.39337743712971923</v>
      </c>
      <c r="J27" s="54"/>
      <c r="K27" s="19"/>
      <c r="L27" s="20" t="str">
        <f t="shared" si="1"/>
        <v>.</v>
      </c>
    </row>
    <row r="28" spans="1:12" ht="38.25" x14ac:dyDescent="0.25">
      <c r="A28" s="15"/>
      <c r="B28" s="17">
        <v>3043969</v>
      </c>
      <c r="C28" s="17" t="s">
        <v>456</v>
      </c>
      <c r="D28" s="53">
        <v>87</v>
      </c>
      <c r="E28" s="17" t="s">
        <v>461</v>
      </c>
      <c r="F28" s="18">
        <v>87.953304999999972</v>
      </c>
      <c r="G28" s="19">
        <v>101.822355</v>
      </c>
      <c r="H28" s="19">
        <v>53.429190356667846</v>
      </c>
      <c r="I28" s="20">
        <f t="shared" si="0"/>
        <v>0.52472946983663704</v>
      </c>
      <c r="J28" s="54"/>
      <c r="K28" s="19"/>
      <c r="L28" s="20" t="str">
        <f t="shared" si="1"/>
        <v>.</v>
      </c>
    </row>
    <row r="29" spans="1:12" ht="38.25" x14ac:dyDescent="0.25">
      <c r="A29" s="15"/>
      <c r="B29" s="17">
        <v>3043970</v>
      </c>
      <c r="C29" s="17" t="s">
        <v>457</v>
      </c>
      <c r="D29" s="53">
        <v>87</v>
      </c>
      <c r="E29" s="17" t="s">
        <v>461</v>
      </c>
      <c r="F29" s="18">
        <v>10.474660000000002</v>
      </c>
      <c r="G29" s="19">
        <v>11.529439999999999</v>
      </c>
      <c r="H29" s="19">
        <v>5.4175435567277077</v>
      </c>
      <c r="I29" s="20">
        <f t="shared" si="0"/>
        <v>0.46988783121536765</v>
      </c>
      <c r="J29" s="54"/>
      <c r="K29" s="19"/>
      <c r="L29" s="20" t="str">
        <f t="shared" si="1"/>
        <v>.</v>
      </c>
    </row>
    <row r="30" spans="1:12" ht="51" x14ac:dyDescent="0.25">
      <c r="A30" s="15"/>
      <c r="B30" s="17">
        <v>3043971</v>
      </c>
      <c r="C30" s="17" t="s">
        <v>458</v>
      </c>
      <c r="D30" s="53">
        <v>207</v>
      </c>
      <c r="E30" s="17" t="s">
        <v>402</v>
      </c>
      <c r="F30" s="18">
        <v>7.6804439999999996</v>
      </c>
      <c r="G30" s="19">
        <v>8.910793</v>
      </c>
      <c r="H30" s="19">
        <v>3.8661885601205768</v>
      </c>
      <c r="I30" s="20">
        <f t="shared" si="0"/>
        <v>0.43387704776898944</v>
      </c>
      <c r="J30" s="54"/>
      <c r="K30" s="19"/>
      <c r="L30" s="20" t="str">
        <f t="shared" si="1"/>
        <v>.</v>
      </c>
    </row>
    <row r="31" spans="1:12" ht="51" x14ac:dyDescent="0.25">
      <c r="A31" s="15"/>
      <c r="B31" s="17">
        <v>3043972</v>
      </c>
      <c r="C31" s="17" t="s">
        <v>459</v>
      </c>
      <c r="D31" s="53">
        <v>394</v>
      </c>
      <c r="E31" s="17" t="s">
        <v>462</v>
      </c>
      <c r="F31" s="18">
        <v>12.518919000000002</v>
      </c>
      <c r="G31" s="19">
        <v>14.472707999999995</v>
      </c>
      <c r="H31" s="19">
        <v>8.6055199624100851</v>
      </c>
      <c r="I31" s="20">
        <f t="shared" si="0"/>
        <v>0.59460330177393805</v>
      </c>
      <c r="J31" s="54"/>
      <c r="K31" s="19"/>
      <c r="L31" s="20" t="str">
        <f t="shared" si="1"/>
        <v>.</v>
      </c>
    </row>
    <row r="32" spans="1:12" ht="25.5" x14ac:dyDescent="0.25">
      <c r="A32" s="15"/>
      <c r="B32" s="17">
        <v>3043974</v>
      </c>
      <c r="C32" s="17" t="s">
        <v>460</v>
      </c>
      <c r="D32" s="53">
        <v>394</v>
      </c>
      <c r="E32" s="17" t="s">
        <v>462</v>
      </c>
      <c r="F32" s="18">
        <v>26.551262999999999</v>
      </c>
      <c r="G32" s="19">
        <v>27.504878000000001</v>
      </c>
      <c r="H32" s="19">
        <v>21.076290879218504</v>
      </c>
      <c r="I32" s="20">
        <f t="shared" si="0"/>
        <v>0.76627465423473262</v>
      </c>
      <c r="J32" s="54"/>
      <c r="K32" s="19"/>
      <c r="L32" s="20" t="str">
        <f t="shared" si="1"/>
        <v>.</v>
      </c>
    </row>
    <row r="33" spans="1:12" ht="15.75" thickBot="1" x14ac:dyDescent="0.3">
      <c r="A33" s="33" t="s">
        <v>302</v>
      </c>
      <c r="B33" s="35"/>
      <c r="C33" s="35"/>
      <c r="D33" s="51"/>
      <c r="E33" s="35"/>
      <c r="F33" s="36">
        <f ca="1">OFFSET(F33,-MATCH("PROYECTOS",$A$8:$A$50,0)-1,0)-(OFFSET(F33,-MATCH("PROYECTOS",$A$8:$A$50,0),0))</f>
        <v>4.1518419999999878</v>
      </c>
      <c r="G33" s="37">
        <f ca="1">OFFSET(G33,-MATCH("PROYECTOS",$A$8:$A$50,0)-1,0)-(OFFSET(G33,-MATCH("PROYECTOS",$A$8:$A$50,0),0))</f>
        <v>2.3806039999998347</v>
      </c>
      <c r="H33" s="37">
        <f ca="1">OFFSET(H33,-MATCH("PROYECTOS",$A$8:$A$50,0)-1,0)-(OFFSET(H33,-MATCH("PROYECTOS",$A$8:$A$50,0),0))</f>
        <v>0.34103419206803665</v>
      </c>
      <c r="I33" s="38">
        <f t="shared" ca="1" si="0"/>
        <v>0.14325532178726924</v>
      </c>
      <c r="J33" s="52"/>
      <c r="K33" s="37"/>
      <c r="L33" s="38"/>
    </row>
    <row r="34" spans="1:12" ht="15.75" thickBot="1" x14ac:dyDescent="0.3"/>
    <row r="35" spans="1:12" ht="15.75" thickBot="1" x14ac:dyDescent="0.3">
      <c r="A35" s="108" t="s">
        <v>372</v>
      </c>
      <c r="B35" s="109"/>
      <c r="C35" s="109"/>
      <c r="D35" s="109"/>
      <c r="E35" s="109"/>
      <c r="F35" s="110"/>
    </row>
    <row r="36" spans="1:12" ht="15.75" thickBot="1" x14ac:dyDescent="0.3">
      <c r="A36" s="2" t="s">
        <v>489</v>
      </c>
    </row>
    <row r="37" spans="1:12" ht="45" customHeight="1" x14ac:dyDescent="0.25">
      <c r="A37" s="100" t="s">
        <v>374</v>
      </c>
      <c r="B37" s="101"/>
      <c r="C37" s="101"/>
      <c r="D37" s="101"/>
      <c r="E37" s="138"/>
      <c r="F37" s="111" t="s">
        <v>375</v>
      </c>
    </row>
    <row r="38" spans="1:12" ht="15.75" thickBot="1" x14ac:dyDescent="0.3">
      <c r="A38" s="125"/>
      <c r="B38" s="126"/>
      <c r="C38" s="126"/>
      <c r="D38" s="126"/>
      <c r="E38" s="139"/>
      <c r="F38" s="112"/>
    </row>
    <row r="39" spans="1:12" ht="18.75" customHeight="1" x14ac:dyDescent="0.25">
      <c r="A39" s="15"/>
      <c r="B39" s="17">
        <v>3000614</v>
      </c>
      <c r="C39" s="119" t="s">
        <v>439</v>
      </c>
      <c r="D39" s="119"/>
      <c r="E39" s="119"/>
      <c r="F39" s="69">
        <v>0.2984961621639764</v>
      </c>
    </row>
    <row r="40" spans="1:12" ht="25.5" customHeight="1" x14ac:dyDescent="0.25">
      <c r="A40" s="15"/>
      <c r="B40" s="17">
        <v>3000669</v>
      </c>
      <c r="C40" s="119" t="s">
        <v>442</v>
      </c>
      <c r="D40" s="119">
        <v>86</v>
      </c>
      <c r="E40" s="119" t="s">
        <v>464</v>
      </c>
      <c r="F40" s="69">
        <v>0.14948089597795833</v>
      </c>
    </row>
    <row r="41" spans="1:12" ht="26.25" customHeight="1" x14ac:dyDescent="0.25">
      <c r="A41" s="15"/>
      <c r="B41" s="17">
        <v>3000673</v>
      </c>
      <c r="C41" s="119" t="s">
        <v>444</v>
      </c>
      <c r="D41" s="119">
        <v>394</v>
      </c>
      <c r="E41" s="119" t="s">
        <v>462</v>
      </c>
      <c r="F41" s="69">
        <v>0.25629630786051494</v>
      </c>
    </row>
    <row r="42" spans="1:12" ht="29.25" customHeight="1" thickBot="1" x14ac:dyDescent="0.3">
      <c r="A42" s="21"/>
      <c r="B42" s="23">
        <v>3043958</v>
      </c>
      <c r="C42" s="121" t="s">
        <v>451</v>
      </c>
      <c r="D42" s="121">
        <v>259</v>
      </c>
      <c r="E42" s="121" t="s">
        <v>292</v>
      </c>
      <c r="F42" s="70">
        <v>0.34016154133809468</v>
      </c>
    </row>
  </sheetData>
  <mergeCells count="19">
    <mergeCell ref="C39:E39"/>
    <mergeCell ref="C40:E40"/>
    <mergeCell ref="C41:E41"/>
    <mergeCell ref="C42:E42"/>
    <mergeCell ref="A37:E38"/>
    <mergeCell ref="F37:F38"/>
    <mergeCell ref="L4:L5"/>
    <mergeCell ref="H4:H5"/>
    <mergeCell ref="A4:C5"/>
    <mergeCell ref="J4:J5"/>
    <mergeCell ref="F4:F5"/>
    <mergeCell ref="K4:K5"/>
    <mergeCell ref="G4:G5"/>
    <mergeCell ref="D4:E5"/>
    <mergeCell ref="A3:E3"/>
    <mergeCell ref="F3:I3"/>
    <mergeCell ref="J3:L3"/>
    <mergeCell ref="I4:I5"/>
    <mergeCell ref="A35:F35"/>
  </mergeCells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0"/>
  <dimension ref="A1:G14"/>
  <sheetViews>
    <sheetView workbookViewId="0">
      <selection activeCell="A2" sqref="A2:G13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88</v>
      </c>
      <c r="B1" s="46" t="s">
        <v>228</v>
      </c>
      <c r="C1" s="40" t="s">
        <v>48</v>
      </c>
      <c r="D1" s="40"/>
      <c r="E1" s="40"/>
      <c r="F1" s="40"/>
      <c r="G1" s="40"/>
    </row>
    <row r="2" spans="1:7" ht="15.75" thickBot="1" x14ac:dyDescent="0.3">
      <c r="A2" s="2" t="s">
        <v>1696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14.881079999999999</v>
      </c>
      <c r="E6" s="13">
        <v>15.335375999999998</v>
      </c>
      <c r="F6" s="13">
        <v>4.4883792587424978</v>
      </c>
      <c r="G6" s="14">
        <v>0.29268139618764472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14.876079999999998</v>
      </c>
      <c r="E7" s="31">
        <f ca="1">SUM(E8:OFFSET(E6,MATCH("GOBIERNOS REGIONALES",$A$8:$A$50,0),0))</f>
        <v>14.876079999999998</v>
      </c>
      <c r="F7" s="31">
        <f ca="1">SUM(F8:OFFSET(F6,MATCH("GOBIERNOS REGIONALES",$A$8:$A$50,0),0))</f>
        <v>4.4393740087616607</v>
      </c>
      <c r="G7" s="32">
        <f ca="1">IFERROR(F7/E7,0)</f>
        <v>0.29842364445214475</v>
      </c>
    </row>
    <row r="8" spans="1:7" x14ac:dyDescent="0.25">
      <c r="A8" s="15"/>
      <c r="B8" s="16">
        <v>1</v>
      </c>
      <c r="C8" s="17" t="s">
        <v>95</v>
      </c>
      <c r="D8" s="18">
        <v>14.876079999999998</v>
      </c>
      <c r="E8" s="19">
        <v>14.876079999999998</v>
      </c>
      <c r="F8" s="19">
        <v>4.4393740087616607</v>
      </c>
      <c r="G8" s="20">
        <f t="shared" ref="G8:G13" si="0">IFERROR(F8/E8,0)</f>
        <v>0.29842364445214475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5.0000000000000001E-3</v>
      </c>
      <c r="E9" s="31">
        <f ca="1">SUM(E10:OFFSET(E8,(MATCH("GOBIERNOS LOCALES",$A$8:$A$50,0)-MATCH("GOBIERNOS REGIONALES",$A$8:$A$50,0)),0))</f>
        <v>0.45929600000000004</v>
      </c>
      <c r="F9" s="31">
        <f ca="1">SUM(F10:OFFSET(F8,(MATCH("GOBIERNOS LOCALES",$A$8:$A$50,0)-MATCH("GOBIERNOS REGIONALES",$A$8:$A$50,0)),0))</f>
        <v>4.9005249980837107E-2</v>
      </c>
      <c r="G9" s="32">
        <f t="shared" ca="1" si="0"/>
        <v>0.10669644408145749</v>
      </c>
    </row>
    <row r="10" spans="1:7" x14ac:dyDescent="0.25">
      <c r="A10" s="15"/>
      <c r="B10" s="16">
        <v>440</v>
      </c>
      <c r="C10" s="17" t="s">
        <v>201</v>
      </c>
      <c r="D10" s="18">
        <v>0</v>
      </c>
      <c r="E10" s="19">
        <v>3.0485000000000002E-2</v>
      </c>
      <c r="F10" s="19">
        <v>6.0970000922679901E-3</v>
      </c>
      <c r="G10" s="20">
        <f t="shared" si="0"/>
        <v>0.20000000302666851</v>
      </c>
    </row>
    <row r="11" spans="1:7" x14ac:dyDescent="0.25">
      <c r="A11" s="15"/>
      <c r="B11" s="16">
        <v>442</v>
      </c>
      <c r="C11" s="17" t="s">
        <v>203</v>
      </c>
      <c r="D11" s="18">
        <v>5.0000000000000001E-3</v>
      </c>
      <c r="E11" s="19">
        <v>5.0000000000000001E-3</v>
      </c>
      <c r="F11" s="19">
        <v>0</v>
      </c>
      <c r="G11" s="20">
        <f t="shared" si="0"/>
        <v>0</v>
      </c>
    </row>
    <row r="12" spans="1:7" ht="15.75" thickBot="1" x14ac:dyDescent="0.3">
      <c r="A12" s="21"/>
      <c r="B12" s="22">
        <v>459</v>
      </c>
      <c r="C12" s="23" t="s">
        <v>220</v>
      </c>
      <c r="D12" s="24">
        <v>0</v>
      </c>
      <c r="E12" s="25">
        <v>0.42381100000000005</v>
      </c>
      <c r="F12" s="25">
        <v>4.2908249888569117E-2</v>
      </c>
      <c r="G12" s="26">
        <f t="shared" si="0"/>
        <v>0.10124383248327465</v>
      </c>
    </row>
    <row r="13" spans="1:7" x14ac:dyDescent="0.25">
      <c r="A13" t="s">
        <v>227</v>
      </c>
      <c r="D13" s="6"/>
      <c r="E13" s="6"/>
      <c r="F13" s="6"/>
      <c r="G13" s="5">
        <f t="shared" si="0"/>
        <v>0</v>
      </c>
    </row>
    <row r="14" spans="1:7" x14ac:dyDescent="0.25">
      <c r="D14" s="6"/>
      <c r="E14" s="6"/>
      <c r="F14" s="6"/>
      <c r="G14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1"/>
  <dimension ref="A1:L21"/>
  <sheetViews>
    <sheetView topLeftCell="A7" workbookViewId="0">
      <selection activeCell="A17" sqref="A17:F2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88</v>
      </c>
      <c r="B1" s="40" t="s">
        <v>228</v>
      </c>
      <c r="C1" s="40" t="s">
        <v>48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1697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14.881079999999999</v>
      </c>
      <c r="G6" s="13">
        <v>15.335375999999998</v>
      </c>
      <c r="H6" s="13">
        <v>4.4883792587424978</v>
      </c>
      <c r="I6" s="14">
        <v>0.29268139618764472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14.881080000000001</v>
      </c>
      <c r="G7" s="31">
        <f ca="1">SUM(G8:OFFSET(G6,MATCH("PROYECTOS",$A$8:$A$50,0),0))</f>
        <v>14.881079999999999</v>
      </c>
      <c r="H7" s="31">
        <f ca="1">SUM(H8:OFFSET(H6,MATCH("PROYECTOS",$A$8:$A$50,0),0))</f>
        <v>4.4393740087616607</v>
      </c>
      <c r="I7" s="32">
        <f ca="1">IFERROR(H7/G7,0)</f>
        <v>0.29832337496751987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1.6804840000000001</v>
      </c>
      <c r="G8" s="19">
        <v>1.6804840000000001</v>
      </c>
      <c r="H8" s="19">
        <v>0.69540143439371604</v>
      </c>
      <c r="I8" s="20">
        <f t="shared" ref="I8:I13" si="0">IFERROR(H8/G8,0)</f>
        <v>0.41381020848381539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3000531</v>
      </c>
      <c r="C9" s="17" t="s">
        <v>1698</v>
      </c>
      <c r="D9" s="53">
        <v>416</v>
      </c>
      <c r="E9" s="17" t="s">
        <v>722</v>
      </c>
      <c r="F9" s="18">
        <v>3.4784679999999999</v>
      </c>
      <c r="G9" s="19">
        <v>3.1284679999999998</v>
      </c>
      <c r="H9" s="19">
        <v>0.33541418646927923</v>
      </c>
      <c r="I9" s="20">
        <f t="shared" si="0"/>
        <v>0.10721355835165303</v>
      </c>
      <c r="J9" s="54"/>
      <c r="K9" s="19"/>
      <c r="L9" s="20" t="str">
        <f>IFERROR(K9/J9,".")</f>
        <v>.</v>
      </c>
    </row>
    <row r="10" spans="1:12" ht="25.5" x14ac:dyDescent="0.25">
      <c r="A10" s="15"/>
      <c r="B10" s="17">
        <v>3000532</v>
      </c>
      <c r="C10" s="17" t="s">
        <v>1699</v>
      </c>
      <c r="D10" s="53">
        <v>120</v>
      </c>
      <c r="E10" s="17" t="s">
        <v>795</v>
      </c>
      <c r="F10" s="18">
        <v>3.018348</v>
      </c>
      <c r="G10" s="19">
        <v>3.3683480000000001</v>
      </c>
      <c r="H10" s="19">
        <v>1.1149602578589111</v>
      </c>
      <c r="I10" s="20">
        <f t="shared" si="0"/>
        <v>0.33101100535304279</v>
      </c>
      <c r="J10" s="54"/>
      <c r="K10" s="19"/>
      <c r="L10" s="20" t="str">
        <f>IFERROR(K10/J10,".")</f>
        <v>.</v>
      </c>
    </row>
    <row r="11" spans="1:12" ht="25.5" x14ac:dyDescent="0.25">
      <c r="A11" s="15"/>
      <c r="B11" s="17">
        <v>3000533</v>
      </c>
      <c r="C11" s="17" t="s">
        <v>1700</v>
      </c>
      <c r="D11" s="53">
        <v>152</v>
      </c>
      <c r="E11" s="17" t="s">
        <v>1407</v>
      </c>
      <c r="F11" s="18">
        <v>3.1973920000000002</v>
      </c>
      <c r="G11" s="19">
        <v>3.1973919999999998</v>
      </c>
      <c r="H11" s="19">
        <v>0.84730693895835429</v>
      </c>
      <c r="I11" s="20">
        <f t="shared" si="0"/>
        <v>0.26499939292972347</v>
      </c>
      <c r="J11" s="54"/>
      <c r="K11" s="19"/>
      <c r="L11" s="20" t="str">
        <f>IFERROR(K11/J11,".")</f>
        <v>.</v>
      </c>
    </row>
    <row r="12" spans="1:12" ht="25.5" x14ac:dyDescent="0.25">
      <c r="A12" s="15"/>
      <c r="B12" s="17">
        <v>3000643</v>
      </c>
      <c r="C12" s="17" t="s">
        <v>1701</v>
      </c>
      <c r="D12" s="53">
        <v>120</v>
      </c>
      <c r="E12" s="17" t="s">
        <v>795</v>
      </c>
      <c r="F12" s="18">
        <v>3.506387999999999</v>
      </c>
      <c r="G12" s="19">
        <v>3.506387999999999</v>
      </c>
      <c r="H12" s="19">
        <v>1.4462911910814</v>
      </c>
      <c r="I12" s="20">
        <f t="shared" si="0"/>
        <v>0.41247323202149916</v>
      </c>
      <c r="J12" s="54"/>
      <c r="K12" s="19"/>
      <c r="L12" s="20" t="str">
        <f>IFERROR(K12/J12,".")</f>
        <v>.</v>
      </c>
    </row>
    <row r="13" spans="1:12" ht="15.75" thickBot="1" x14ac:dyDescent="0.3">
      <c r="A13" s="33" t="s">
        <v>302</v>
      </c>
      <c r="B13" s="35"/>
      <c r="C13" s="35"/>
      <c r="D13" s="51"/>
      <c r="E13" s="35"/>
      <c r="F13" s="36">
        <f ca="1">OFFSET(F13,-MATCH("PROYECTOS",$A$8:$A$50,0)-1,0)-(OFFSET(F13,-MATCH("PROYECTOS",$A$8:$A$50,0),0))</f>
        <v>0</v>
      </c>
      <c r="G13" s="37">
        <f ca="1">OFFSET(G13,-MATCH("PROYECTOS",$A$8:$A$50,0)-1,0)-(OFFSET(G13,-MATCH("PROYECTOS",$A$8:$A$50,0),0))</f>
        <v>0.45429599999999937</v>
      </c>
      <c r="H13" s="37">
        <f ca="1">OFFSET(H13,-MATCH("PROYECTOS",$A$8:$A$50,0)-1,0)-(OFFSET(H13,-MATCH("PROYECTOS",$A$8:$A$50,0),0))</f>
        <v>4.9005249980837107E-2</v>
      </c>
      <c r="I13" s="38">
        <f t="shared" ca="1" si="0"/>
        <v>0.1078707494251263</v>
      </c>
      <c r="J13" s="52"/>
      <c r="K13" s="37"/>
      <c r="L13" s="38"/>
    </row>
    <row r="14" spans="1:12" ht="15.75" thickBot="1" x14ac:dyDescent="0.3"/>
    <row r="15" spans="1:12" ht="15.75" thickBot="1" x14ac:dyDescent="0.3">
      <c r="A15" s="108" t="s">
        <v>372</v>
      </c>
      <c r="B15" s="109"/>
      <c r="C15" s="109"/>
      <c r="D15" s="109"/>
      <c r="E15" s="109"/>
      <c r="F15" s="110"/>
    </row>
    <row r="16" spans="1:12" ht="15.75" thickBot="1" x14ac:dyDescent="0.3">
      <c r="A16" s="2" t="s">
        <v>1715</v>
      </c>
    </row>
    <row r="17" spans="1:6" ht="45" customHeight="1" x14ac:dyDescent="0.25">
      <c r="A17" s="100" t="s">
        <v>374</v>
      </c>
      <c r="B17" s="101"/>
      <c r="C17" s="101"/>
      <c r="D17" s="101"/>
      <c r="E17" s="101"/>
      <c r="F17" s="111" t="s">
        <v>375</v>
      </c>
    </row>
    <row r="18" spans="1:6" ht="15.75" thickBot="1" x14ac:dyDescent="0.3">
      <c r="A18" s="125"/>
      <c r="B18" s="126"/>
      <c r="C18" s="104"/>
      <c r="D18" s="104"/>
      <c r="E18" s="104"/>
      <c r="F18" s="112"/>
    </row>
    <row r="19" spans="1:6" ht="29.25" customHeight="1" x14ac:dyDescent="0.25">
      <c r="A19" s="15"/>
      <c r="B19" s="17">
        <v>3000531</v>
      </c>
      <c r="C19" s="148" t="s">
        <v>1698</v>
      </c>
      <c r="D19" s="142"/>
      <c r="E19" s="149"/>
      <c r="F19" s="69">
        <v>0.10721355835165303</v>
      </c>
    </row>
    <row r="20" spans="1:6" ht="15.75" customHeight="1" x14ac:dyDescent="0.25">
      <c r="A20" s="15"/>
      <c r="B20" s="17">
        <v>3000532</v>
      </c>
      <c r="C20" s="144" t="s">
        <v>1699</v>
      </c>
      <c r="D20" s="119">
        <v>120</v>
      </c>
      <c r="E20" s="145" t="s">
        <v>795</v>
      </c>
      <c r="F20" s="69">
        <v>0.33101100535304279</v>
      </c>
    </row>
    <row r="21" spans="1:6" ht="29.25" customHeight="1" thickBot="1" x14ac:dyDescent="0.3">
      <c r="A21" s="21"/>
      <c r="B21" s="23">
        <v>3000533</v>
      </c>
      <c r="C21" s="146" t="s">
        <v>1700</v>
      </c>
      <c r="D21" s="121">
        <v>152</v>
      </c>
      <c r="E21" s="147" t="s">
        <v>1407</v>
      </c>
      <c r="F21" s="70">
        <v>0.26499939292972347</v>
      </c>
    </row>
  </sheetData>
  <mergeCells count="18">
    <mergeCell ref="J3:L3"/>
    <mergeCell ref="I4:I5"/>
    <mergeCell ref="A15:F15"/>
    <mergeCell ref="A17:E18"/>
    <mergeCell ref="F17:F18"/>
    <mergeCell ref="L4:L5"/>
    <mergeCell ref="H4:H5"/>
    <mergeCell ref="A4:C5"/>
    <mergeCell ref="J4:J5"/>
    <mergeCell ref="F4:F5"/>
    <mergeCell ref="K4:K5"/>
    <mergeCell ref="G4:G5"/>
    <mergeCell ref="D4:E5"/>
    <mergeCell ref="C19:E19"/>
    <mergeCell ref="C20:E20"/>
    <mergeCell ref="C21:E21"/>
    <mergeCell ref="A3:E3"/>
    <mergeCell ref="F3:I3"/>
  </mergeCell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2"/>
  <dimension ref="A1:N18"/>
  <sheetViews>
    <sheetView workbookViewId="0">
      <selection activeCell="A3" sqref="A3:N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88</v>
      </c>
      <c r="B1" s="40" t="s">
        <v>228</v>
      </c>
      <c r="C1" s="40" t="s">
        <v>48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1702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14.881079999999999</v>
      </c>
      <c r="I6" s="13">
        <v>15.335375999999998</v>
      </c>
      <c r="J6" s="13">
        <v>4.4883792587424978</v>
      </c>
      <c r="K6" s="14">
        <v>0.29268139618764472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SUM(H8:H17)</f>
        <v>14.881080000000001</v>
      </c>
      <c r="I7" s="30">
        <f>SUM(I8:I17)</f>
        <v>14.881079999999999</v>
      </c>
      <c r="J7" s="30">
        <f>SUM(J8:J17)</f>
        <v>4.4393740087616607</v>
      </c>
      <c r="K7" s="32">
        <f>IFERROR(J7/I7,0)</f>
        <v>0.29832337496751987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60</v>
      </c>
      <c r="G8" s="17" t="s">
        <v>318</v>
      </c>
      <c r="H8" s="18">
        <v>1.6804840000000001</v>
      </c>
      <c r="I8" s="19">
        <v>1.6804840000000001</v>
      </c>
      <c r="J8" s="19">
        <v>0.69540143439371604</v>
      </c>
      <c r="K8" s="20">
        <f t="shared" ref="K8:K18" si="0">IFERROR(J8/I8,0)</f>
        <v>0.41381020848381539</v>
      </c>
      <c r="L8" s="54">
        <v>0</v>
      </c>
      <c r="M8" s="19">
        <v>0</v>
      </c>
      <c r="N8" s="20" t="str">
        <f>IFERROR(M8/L8,".")</f>
        <v>.</v>
      </c>
    </row>
    <row r="9" spans="1:14" ht="38.25" x14ac:dyDescent="0.25">
      <c r="A9" s="15"/>
      <c r="B9" s="17">
        <v>5004181</v>
      </c>
      <c r="C9" s="79" t="s">
        <v>1703</v>
      </c>
      <c r="D9" s="17">
        <v>3000531</v>
      </c>
      <c r="E9" s="17" t="s">
        <v>1698</v>
      </c>
      <c r="F9" s="53">
        <v>416</v>
      </c>
      <c r="G9" s="17" t="s">
        <v>722</v>
      </c>
      <c r="H9" s="18">
        <v>1.72438</v>
      </c>
      <c r="I9" s="19">
        <v>1.8339159999999999</v>
      </c>
      <c r="J9" s="19">
        <v>0.24387070699594915</v>
      </c>
      <c r="K9" s="20">
        <f t="shared" si="0"/>
        <v>0.13297812276895407</v>
      </c>
      <c r="L9" s="54">
        <v>0</v>
      </c>
      <c r="M9" s="19">
        <v>0</v>
      </c>
      <c r="N9" s="20" t="str">
        <f t="shared" ref="N9:N17" si="1">IFERROR(M9/L9,".")</f>
        <v>.</v>
      </c>
    </row>
    <row r="10" spans="1:14" ht="38.25" x14ac:dyDescent="0.25">
      <c r="A10" s="15"/>
      <c r="B10" s="17">
        <v>5004182</v>
      </c>
      <c r="C10" s="79" t="s">
        <v>1704</v>
      </c>
      <c r="D10" s="17">
        <v>3000531</v>
      </c>
      <c r="E10" s="17" t="s">
        <v>1698</v>
      </c>
      <c r="F10" s="53">
        <v>539</v>
      </c>
      <c r="G10" s="17" t="s">
        <v>1712</v>
      </c>
      <c r="H10" s="18">
        <v>0.74775199999999997</v>
      </c>
      <c r="I10" s="19">
        <v>0.49775199999999992</v>
      </c>
      <c r="J10" s="19">
        <v>9.1543479473330081E-2</v>
      </c>
      <c r="K10" s="20">
        <f t="shared" si="0"/>
        <v>0.18391383555129884</v>
      </c>
      <c r="L10" s="54">
        <v>0</v>
      </c>
      <c r="M10" s="19">
        <v>0</v>
      </c>
      <c r="N10" s="20" t="str">
        <f t="shared" si="1"/>
        <v>.</v>
      </c>
    </row>
    <row r="11" spans="1:14" ht="25.5" x14ac:dyDescent="0.25">
      <c r="A11" s="15"/>
      <c r="B11" s="17">
        <v>5004183</v>
      </c>
      <c r="C11" s="79" t="s">
        <v>1705</v>
      </c>
      <c r="D11" s="17">
        <v>3000531</v>
      </c>
      <c r="E11" s="17" t="s">
        <v>1698</v>
      </c>
      <c r="F11" s="53">
        <v>120</v>
      </c>
      <c r="G11" s="17" t="s">
        <v>795</v>
      </c>
      <c r="H11" s="18">
        <v>1.0063359999999999</v>
      </c>
      <c r="I11" s="19">
        <v>0.79679999999999995</v>
      </c>
      <c r="J11" s="19">
        <v>0</v>
      </c>
      <c r="K11" s="20">
        <f t="shared" si="0"/>
        <v>0</v>
      </c>
      <c r="L11" s="54">
        <v>0</v>
      </c>
      <c r="M11" s="19">
        <v>0</v>
      </c>
      <c r="N11" s="20" t="str">
        <f t="shared" si="1"/>
        <v>.</v>
      </c>
    </row>
    <row r="12" spans="1:14" ht="38.25" x14ac:dyDescent="0.25">
      <c r="A12" s="15"/>
      <c r="B12" s="17">
        <v>5004974</v>
      </c>
      <c r="C12" s="79" t="s">
        <v>1706</v>
      </c>
      <c r="D12" s="17">
        <v>3000532</v>
      </c>
      <c r="E12" s="17" t="s">
        <v>1699</v>
      </c>
      <c r="F12" s="53">
        <v>86</v>
      </c>
      <c r="G12" s="17" t="s">
        <v>464</v>
      </c>
      <c r="H12" s="18">
        <v>0.63991600000000004</v>
      </c>
      <c r="I12" s="19">
        <v>0.594916</v>
      </c>
      <c r="J12" s="19">
        <v>6.8191821417713072E-2</v>
      </c>
      <c r="K12" s="20">
        <f t="shared" si="0"/>
        <v>0.11462428547511426</v>
      </c>
      <c r="L12" s="54">
        <v>0</v>
      </c>
      <c r="M12" s="19">
        <v>0</v>
      </c>
      <c r="N12" s="20" t="str">
        <f t="shared" si="1"/>
        <v>.</v>
      </c>
    </row>
    <row r="13" spans="1:14" ht="51" x14ac:dyDescent="0.25">
      <c r="A13" s="15"/>
      <c r="B13" s="17">
        <v>5004975</v>
      </c>
      <c r="C13" s="79" t="s">
        <v>1707</v>
      </c>
      <c r="D13" s="17">
        <v>3000532</v>
      </c>
      <c r="E13" s="17" t="s">
        <v>1699</v>
      </c>
      <c r="F13" s="53">
        <v>120</v>
      </c>
      <c r="G13" s="17" t="s">
        <v>795</v>
      </c>
      <c r="H13" s="18">
        <v>2.3784320000000001</v>
      </c>
      <c r="I13" s="19">
        <v>2.7734320000000001</v>
      </c>
      <c r="J13" s="19">
        <v>1.046768436441198</v>
      </c>
      <c r="K13" s="20">
        <f t="shared" si="0"/>
        <v>0.37742711429059661</v>
      </c>
      <c r="L13" s="54">
        <v>0</v>
      </c>
      <c r="M13" s="19">
        <v>0</v>
      </c>
      <c r="N13" s="20" t="str">
        <f t="shared" si="1"/>
        <v>.</v>
      </c>
    </row>
    <row r="14" spans="1:14" ht="25.5" x14ac:dyDescent="0.25">
      <c r="A14" s="15"/>
      <c r="B14" s="17">
        <v>5004187</v>
      </c>
      <c r="C14" s="79" t="s">
        <v>1708</v>
      </c>
      <c r="D14" s="17">
        <v>3000533</v>
      </c>
      <c r="E14" s="17" t="s">
        <v>1700</v>
      </c>
      <c r="F14" s="53">
        <v>152</v>
      </c>
      <c r="G14" s="17" t="s">
        <v>1407</v>
      </c>
      <c r="H14" s="18">
        <v>2.9793160000000003</v>
      </c>
      <c r="I14" s="19">
        <v>2.9793159999999999</v>
      </c>
      <c r="J14" s="19">
        <v>0.7872172569623217</v>
      </c>
      <c r="K14" s="20">
        <f t="shared" si="0"/>
        <v>0.26422751294670377</v>
      </c>
      <c r="L14" s="54">
        <v>0</v>
      </c>
      <c r="M14" s="19">
        <v>0</v>
      </c>
      <c r="N14" s="20" t="str">
        <f t="shared" si="1"/>
        <v>.</v>
      </c>
    </row>
    <row r="15" spans="1:14" ht="25.5" x14ac:dyDescent="0.25">
      <c r="A15" s="15"/>
      <c r="B15" s="17">
        <v>5004976</v>
      </c>
      <c r="C15" s="79" t="s">
        <v>1709</v>
      </c>
      <c r="D15" s="17">
        <v>3000533</v>
      </c>
      <c r="E15" s="17" t="s">
        <v>1700</v>
      </c>
      <c r="F15" s="53">
        <v>120</v>
      </c>
      <c r="G15" s="17" t="s">
        <v>795</v>
      </c>
      <c r="H15" s="18">
        <v>0.21807599999999999</v>
      </c>
      <c r="I15" s="19">
        <v>0.21807599999999999</v>
      </c>
      <c r="J15" s="19">
        <v>6.0089681996032596E-2</v>
      </c>
      <c r="K15" s="20">
        <f t="shared" si="0"/>
        <v>0.27554468165241752</v>
      </c>
      <c r="L15" s="54">
        <v>0</v>
      </c>
      <c r="M15" s="19">
        <v>0</v>
      </c>
      <c r="N15" s="20" t="str">
        <f t="shared" si="1"/>
        <v>.</v>
      </c>
    </row>
    <row r="16" spans="1:14" ht="25.5" x14ac:dyDescent="0.25">
      <c r="A16" s="15"/>
      <c r="B16" s="17">
        <v>5004977</v>
      </c>
      <c r="C16" s="79" t="s">
        <v>1710</v>
      </c>
      <c r="D16" s="17">
        <v>3000643</v>
      </c>
      <c r="E16" s="17" t="s">
        <v>1701</v>
      </c>
      <c r="F16" s="53">
        <v>509</v>
      </c>
      <c r="G16" s="17" t="s">
        <v>1713</v>
      </c>
      <c r="H16" s="18">
        <v>2.5599569999999989</v>
      </c>
      <c r="I16" s="19">
        <v>2.599956999999999</v>
      </c>
      <c r="J16" s="19">
        <v>1.2801592466857983</v>
      </c>
      <c r="K16" s="20">
        <f t="shared" si="0"/>
        <v>0.49237708419246889</v>
      </c>
      <c r="L16" s="54">
        <v>0</v>
      </c>
      <c r="M16" s="19">
        <v>0</v>
      </c>
      <c r="N16" s="20" t="str">
        <f t="shared" si="1"/>
        <v>.</v>
      </c>
    </row>
    <row r="17" spans="1:14" ht="25.5" x14ac:dyDescent="0.25">
      <c r="A17" s="15"/>
      <c r="B17" s="17">
        <v>5004978</v>
      </c>
      <c r="C17" s="79" t="s">
        <v>1711</v>
      </c>
      <c r="D17" s="17">
        <v>3000643</v>
      </c>
      <c r="E17" s="17" t="s">
        <v>1701</v>
      </c>
      <c r="F17" s="53">
        <v>152</v>
      </c>
      <c r="G17" s="17" t="s">
        <v>1407</v>
      </c>
      <c r="H17" s="18">
        <v>0.94643100000000002</v>
      </c>
      <c r="I17" s="19">
        <v>0.9064310000000001</v>
      </c>
      <c r="J17" s="19">
        <v>0.16613194439560175</v>
      </c>
      <c r="K17" s="20">
        <f t="shared" si="0"/>
        <v>0.18328140188894879</v>
      </c>
      <c r="L17" s="54">
        <v>0</v>
      </c>
      <c r="M17" s="19">
        <v>0</v>
      </c>
      <c r="N17" s="20" t="str">
        <f t="shared" si="1"/>
        <v>.</v>
      </c>
    </row>
    <row r="18" spans="1:14" ht="15.75" thickBot="1" x14ac:dyDescent="0.3">
      <c r="A18" s="33" t="s">
        <v>302</v>
      </c>
      <c r="B18" s="35"/>
      <c r="C18" s="35"/>
      <c r="D18" s="57"/>
      <c r="E18" s="35"/>
      <c r="F18" s="51"/>
      <c r="G18" s="35"/>
      <c r="H18" s="36">
        <f>H6-H7</f>
        <v>0</v>
      </c>
      <c r="I18" s="36">
        <f>I6-I7</f>
        <v>0.45429599999999937</v>
      </c>
      <c r="J18" s="36">
        <f>J6-J7</f>
        <v>4.9005249980837107E-2</v>
      </c>
      <c r="K18" s="38">
        <f t="shared" si="0"/>
        <v>0.1078707494251263</v>
      </c>
      <c r="L18" s="52"/>
      <c r="M18" s="37"/>
      <c r="N18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3"/>
  <dimension ref="A1:K100"/>
  <sheetViews>
    <sheetView workbookViewId="0">
      <selection activeCell="A2" sqref="A2:K25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89</v>
      </c>
      <c r="B1" s="41" t="s">
        <v>228</v>
      </c>
      <c r="C1" s="40" t="s">
        <v>49</v>
      </c>
      <c r="D1" s="40"/>
      <c r="E1" s="40"/>
      <c r="F1" s="40"/>
      <c r="G1" s="40"/>
    </row>
    <row r="2" spans="1:11" ht="15.75" thickBot="1" x14ac:dyDescent="0.3">
      <c r="A2" s="2" t="s">
        <v>1716</v>
      </c>
      <c r="I2" s="1" t="s">
        <v>1731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29.666166000000004</v>
      </c>
      <c r="E6" s="13">
        <f ca="1">SUM(E7:OFFSET(E7,50,0))</f>
        <v>39.517044000000013</v>
      </c>
      <c r="F6" s="13">
        <f ca="1">SUM(F7:OFFSET(F7,50,0))</f>
        <v>10.512198878699564</v>
      </c>
      <c r="G6" s="14">
        <f ca="1">IFERROR(F6/E6,0)</f>
        <v>0.26601683260265019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0</v>
      </c>
      <c r="E7" s="19">
        <v>2.6689999999999998E-2</v>
      </c>
      <c r="F7" s="19">
        <v>2.6690000668168068E-2</v>
      </c>
      <c r="G7" s="20">
        <f t="shared" ref="G7:G25" si="0">IFERROR(F7/E7,0)</f>
        <v>1.0000000250343974</v>
      </c>
      <c r="I7" t="s">
        <v>240</v>
      </c>
      <c r="J7" s="6">
        <v>2.6690000668168068E-2</v>
      </c>
      <c r="K7" s="65">
        <v>1.0000000250343974</v>
      </c>
    </row>
    <row r="8" spans="1:11" x14ac:dyDescent="0.25">
      <c r="A8" s="15"/>
      <c r="B8" s="44">
        <v>2</v>
      </c>
      <c r="C8" s="17" t="s">
        <v>241</v>
      </c>
      <c r="D8" s="18">
        <v>1.1613610000000003</v>
      </c>
      <c r="E8" s="19">
        <v>1.8624049999999999</v>
      </c>
      <c r="F8" s="19">
        <v>0.97831608398701064</v>
      </c>
      <c r="G8" s="20">
        <f t="shared" si="0"/>
        <v>0.52529717434554279</v>
      </c>
      <c r="I8" t="s">
        <v>248</v>
      </c>
      <c r="J8" s="6">
        <v>0.40836480606230907</v>
      </c>
      <c r="K8" s="65">
        <v>0.7837825297059009</v>
      </c>
    </row>
    <row r="9" spans="1:11" x14ac:dyDescent="0.25">
      <c r="A9" s="15"/>
      <c r="B9" s="44">
        <v>3</v>
      </c>
      <c r="C9" s="17" t="s">
        <v>242</v>
      </c>
      <c r="D9" s="18">
        <v>0.19333399999999998</v>
      </c>
      <c r="E9" s="19">
        <v>0.28167399999999998</v>
      </c>
      <c r="F9" s="19">
        <v>0.14198656030930579</v>
      </c>
      <c r="G9" s="20">
        <f t="shared" si="0"/>
        <v>0.50408117294924559</v>
      </c>
      <c r="I9" t="s">
        <v>241</v>
      </c>
      <c r="J9" s="6">
        <v>0.97831608398701064</v>
      </c>
      <c r="K9" s="65">
        <v>0.52529717434554279</v>
      </c>
    </row>
    <row r="10" spans="1:11" x14ac:dyDescent="0.25">
      <c r="A10" s="15"/>
      <c r="B10" s="44">
        <v>5</v>
      </c>
      <c r="C10" s="17" t="s">
        <v>244</v>
      </c>
      <c r="D10" s="18">
        <v>1.5148250000000001</v>
      </c>
      <c r="E10" s="19">
        <v>1.5274779999999999</v>
      </c>
      <c r="F10" s="19">
        <v>0.55066906304273289</v>
      </c>
      <c r="G10" s="20">
        <f t="shared" si="0"/>
        <v>0.36050867052928615</v>
      </c>
      <c r="I10" t="s">
        <v>242</v>
      </c>
      <c r="J10" s="6">
        <v>0.14198656030930579</v>
      </c>
      <c r="K10" s="65">
        <v>0.50408117294924559</v>
      </c>
    </row>
    <row r="11" spans="1:11" x14ac:dyDescent="0.25">
      <c r="A11" s="15"/>
      <c r="B11" s="44">
        <v>6</v>
      </c>
      <c r="C11" s="17" t="s">
        <v>245</v>
      </c>
      <c r="D11" s="18">
        <v>1.1081669999999999</v>
      </c>
      <c r="E11" s="19">
        <v>0.836113</v>
      </c>
      <c r="F11" s="19">
        <v>0.13986648991703987</v>
      </c>
      <c r="G11" s="20">
        <f t="shared" si="0"/>
        <v>0.16728180271929735</v>
      </c>
      <c r="I11" t="s">
        <v>256</v>
      </c>
      <c r="J11" s="6">
        <v>0.72684033128825831</v>
      </c>
      <c r="K11" s="65">
        <v>0.47220942592073994</v>
      </c>
    </row>
    <row r="12" spans="1:11" x14ac:dyDescent="0.25">
      <c r="A12" s="15"/>
      <c r="B12" s="44">
        <v>8</v>
      </c>
      <c r="C12" s="17" t="s">
        <v>247</v>
      </c>
      <c r="D12" s="18">
        <v>17.879001000000002</v>
      </c>
      <c r="E12" s="19">
        <v>24.349152000000007</v>
      </c>
      <c r="F12" s="19">
        <v>5.9313757769705262</v>
      </c>
      <c r="G12" s="20">
        <f t="shared" si="0"/>
        <v>0.24359681096781213</v>
      </c>
      <c r="I12" t="s">
        <v>261</v>
      </c>
      <c r="J12" s="6">
        <v>0.19716114664333872</v>
      </c>
      <c r="K12" s="65">
        <v>0.4530013731572255</v>
      </c>
    </row>
    <row r="13" spans="1:11" x14ac:dyDescent="0.25">
      <c r="A13" s="15"/>
      <c r="B13" s="44">
        <v>9</v>
      </c>
      <c r="C13" s="17" t="s">
        <v>248</v>
      </c>
      <c r="D13" s="18">
        <v>0.253606</v>
      </c>
      <c r="E13" s="19">
        <v>0.52101799999999998</v>
      </c>
      <c r="F13" s="19">
        <v>0.40836480606230907</v>
      </c>
      <c r="G13" s="20">
        <f t="shared" si="0"/>
        <v>0.7837825297059009</v>
      </c>
      <c r="I13" t="s">
        <v>244</v>
      </c>
      <c r="J13" s="6">
        <v>0.55066906304273289</v>
      </c>
      <c r="K13" s="65">
        <v>0.36050867052928615</v>
      </c>
    </row>
    <row r="14" spans="1:11" x14ac:dyDescent="0.25">
      <c r="A14" s="15"/>
      <c r="B14" s="44">
        <v>10</v>
      </c>
      <c r="C14" s="17" t="s">
        <v>249</v>
      </c>
      <c r="D14" s="18">
        <v>1.3612660000000003</v>
      </c>
      <c r="E14" s="19">
        <v>1.9919680000000004</v>
      </c>
      <c r="F14" s="19">
        <v>0.27050103928195313</v>
      </c>
      <c r="G14" s="20">
        <f t="shared" si="0"/>
        <v>0.13579587587850461</v>
      </c>
      <c r="I14" t="s">
        <v>260</v>
      </c>
      <c r="J14" s="6">
        <v>0.18643939071625937</v>
      </c>
      <c r="K14" s="65">
        <v>0.33945594872140877</v>
      </c>
    </row>
    <row r="15" spans="1:11" x14ac:dyDescent="0.25">
      <c r="A15" s="15"/>
      <c r="B15" s="44">
        <v>12</v>
      </c>
      <c r="C15" s="17" t="s">
        <v>251</v>
      </c>
      <c r="D15" s="18">
        <v>0.74870100000000006</v>
      </c>
      <c r="E15" s="19">
        <v>0.66747800000000002</v>
      </c>
      <c r="F15" s="19">
        <v>0.15682184087199857</v>
      </c>
      <c r="G15" s="20">
        <f t="shared" si="0"/>
        <v>0.23494683101465302</v>
      </c>
      <c r="I15" t="s">
        <v>259</v>
      </c>
      <c r="J15" s="6">
        <v>4.0659999125637114E-2</v>
      </c>
      <c r="K15" s="65">
        <v>0.32259343487942105</v>
      </c>
    </row>
    <row r="16" spans="1:11" x14ac:dyDescent="0.25">
      <c r="A16" s="15"/>
      <c r="B16" s="44">
        <v>13</v>
      </c>
      <c r="C16" s="17" t="s">
        <v>252</v>
      </c>
      <c r="D16" s="18">
        <v>0.16172900000000001</v>
      </c>
      <c r="E16" s="19">
        <v>1.4289999999999999E-3</v>
      </c>
      <c r="F16" s="19">
        <v>0</v>
      </c>
      <c r="G16" s="20">
        <f t="shared" si="0"/>
        <v>0</v>
      </c>
      <c r="I16" t="s">
        <v>258</v>
      </c>
      <c r="J16" s="6">
        <v>0.11794166069012135</v>
      </c>
      <c r="K16" s="65">
        <v>0.30009913434583269</v>
      </c>
    </row>
    <row r="17" spans="1:11" x14ac:dyDescent="0.25">
      <c r="A17" s="15"/>
      <c r="B17" s="44">
        <v>15</v>
      </c>
      <c r="C17" s="17" t="s">
        <v>254</v>
      </c>
      <c r="D17" s="18">
        <v>1.6934180000000001</v>
      </c>
      <c r="E17" s="19">
        <v>2.9893070000000002</v>
      </c>
      <c r="F17" s="19">
        <v>0.62673378927865997</v>
      </c>
      <c r="G17" s="20">
        <f t="shared" si="0"/>
        <v>0.20965855607291586</v>
      </c>
      <c r="I17" t="s">
        <v>247</v>
      </c>
      <c r="J17" s="6">
        <v>5.9313757769705262</v>
      </c>
      <c r="K17" s="65">
        <v>0.24359681096781213</v>
      </c>
    </row>
    <row r="18" spans="1:11" x14ac:dyDescent="0.25">
      <c r="A18" s="15"/>
      <c r="B18" s="44">
        <v>16</v>
      </c>
      <c r="C18" s="17" t="s">
        <v>255</v>
      </c>
      <c r="D18" s="18">
        <v>5.3606000000000001E-2</v>
      </c>
      <c r="E18" s="19">
        <v>0.88436099999999995</v>
      </c>
      <c r="F18" s="19">
        <v>1.0499999858438969E-2</v>
      </c>
      <c r="G18" s="20">
        <f t="shared" si="0"/>
        <v>1.1872979313243087E-2</v>
      </c>
      <c r="I18" t="s">
        <v>251</v>
      </c>
      <c r="J18" s="6">
        <v>0.15682184087199857</v>
      </c>
      <c r="K18" s="65">
        <v>0.23494683101465302</v>
      </c>
    </row>
    <row r="19" spans="1:11" x14ac:dyDescent="0.25">
      <c r="A19" s="15"/>
      <c r="B19" s="44">
        <v>17</v>
      </c>
      <c r="C19" s="17" t="s">
        <v>256</v>
      </c>
      <c r="D19" s="18">
        <v>1.391262</v>
      </c>
      <c r="E19" s="19">
        <v>1.5392330000000001</v>
      </c>
      <c r="F19" s="19">
        <v>0.72684033128825831</v>
      </c>
      <c r="G19" s="20">
        <f t="shared" si="0"/>
        <v>0.47220942592073994</v>
      </c>
      <c r="I19" t="s">
        <v>254</v>
      </c>
      <c r="J19" s="6">
        <v>0.62673378927865997</v>
      </c>
      <c r="K19" s="65">
        <v>0.20965855607291586</v>
      </c>
    </row>
    <row r="20" spans="1:11" x14ac:dyDescent="0.25">
      <c r="A20" s="15"/>
      <c r="B20" s="44">
        <v>18</v>
      </c>
      <c r="C20" s="17" t="s">
        <v>257</v>
      </c>
      <c r="D20" s="18">
        <v>2.0224999999999996E-2</v>
      </c>
      <c r="E20" s="19">
        <v>2.0224999999999996E-2</v>
      </c>
      <c r="F20" s="19">
        <v>1.3308999878063332E-3</v>
      </c>
      <c r="G20" s="20">
        <f t="shared" si="0"/>
        <v>6.5804696554083233E-2</v>
      </c>
      <c r="I20" t="s">
        <v>245</v>
      </c>
      <c r="J20" s="6">
        <v>0.13986648991703987</v>
      </c>
      <c r="K20" s="65">
        <v>0.16728180271929735</v>
      </c>
    </row>
    <row r="21" spans="1:11" x14ac:dyDescent="0.25">
      <c r="A21" s="15"/>
      <c r="B21" s="44">
        <v>19</v>
      </c>
      <c r="C21" s="17" t="s">
        <v>258</v>
      </c>
      <c r="D21" s="18">
        <v>0.38876500000000003</v>
      </c>
      <c r="E21" s="19">
        <v>0.393009</v>
      </c>
      <c r="F21" s="19">
        <v>0.11794166069012135</v>
      </c>
      <c r="G21" s="20">
        <f t="shared" si="0"/>
        <v>0.30009913434583269</v>
      </c>
      <c r="I21" t="s">
        <v>249</v>
      </c>
      <c r="J21" s="6">
        <v>0.27050103928195313</v>
      </c>
      <c r="K21" s="65">
        <v>0.13579587587850461</v>
      </c>
    </row>
    <row r="22" spans="1:11" x14ac:dyDescent="0.25">
      <c r="A22" s="15"/>
      <c r="B22" s="44">
        <v>20</v>
      </c>
      <c r="C22" s="17" t="s">
        <v>259</v>
      </c>
      <c r="D22" s="18">
        <v>0.13639699999999999</v>
      </c>
      <c r="E22" s="19">
        <v>0.12604100000000001</v>
      </c>
      <c r="F22" s="19">
        <v>4.0659999125637114E-2</v>
      </c>
      <c r="G22" s="20">
        <f t="shared" si="0"/>
        <v>0.32259343487942105</v>
      </c>
      <c r="I22" t="s">
        <v>257</v>
      </c>
      <c r="J22" s="6">
        <v>1.3308999878063332E-3</v>
      </c>
      <c r="K22" s="65">
        <v>6.5804696554083233E-2</v>
      </c>
    </row>
    <row r="23" spans="1:11" x14ac:dyDescent="0.25">
      <c r="A23" s="15"/>
      <c r="B23" s="44">
        <v>21</v>
      </c>
      <c r="C23" s="17" t="s">
        <v>260</v>
      </c>
      <c r="D23" s="18">
        <v>0.91679200000000005</v>
      </c>
      <c r="E23" s="19">
        <v>0.54923000000000011</v>
      </c>
      <c r="F23" s="19">
        <v>0.18643939071625937</v>
      </c>
      <c r="G23" s="20">
        <f t="shared" si="0"/>
        <v>0.33945594872140877</v>
      </c>
      <c r="I23" t="s">
        <v>255</v>
      </c>
      <c r="J23" s="6">
        <v>1.0499999858438969E-2</v>
      </c>
      <c r="K23" s="65">
        <v>1.1872979313243087E-2</v>
      </c>
    </row>
    <row r="24" spans="1:11" x14ac:dyDescent="0.25">
      <c r="A24" s="15"/>
      <c r="B24" s="44">
        <v>22</v>
      </c>
      <c r="C24" s="17" t="s">
        <v>261</v>
      </c>
      <c r="D24" s="18">
        <v>0.168711</v>
      </c>
      <c r="E24" s="19">
        <v>0.43523299999999998</v>
      </c>
      <c r="F24" s="19">
        <v>0.19716114664333872</v>
      </c>
      <c r="G24" s="20">
        <f t="shared" si="0"/>
        <v>0.4530013731572255</v>
      </c>
      <c r="I24" t="s">
        <v>252</v>
      </c>
      <c r="J24" s="6">
        <v>0</v>
      </c>
      <c r="K24" s="65">
        <v>0</v>
      </c>
    </row>
    <row r="25" spans="1:11" ht="15.75" thickBot="1" x14ac:dyDescent="0.3">
      <c r="A25" s="21"/>
      <c r="B25" s="45">
        <v>25</v>
      </c>
      <c r="C25" s="23" t="s">
        <v>264</v>
      </c>
      <c r="D25" s="24">
        <v>0.5149999999999999</v>
      </c>
      <c r="E25" s="25">
        <v>0.51500000000000001</v>
      </c>
      <c r="F25" s="25">
        <v>0</v>
      </c>
      <c r="G25" s="26">
        <f t="shared" si="0"/>
        <v>0</v>
      </c>
      <c r="I25" t="s">
        <v>264</v>
      </c>
      <c r="J25" s="6">
        <v>0</v>
      </c>
      <c r="K25" s="65">
        <v>0</v>
      </c>
    </row>
    <row r="26" spans="1:11" x14ac:dyDescent="0.25">
      <c r="J26" s="6"/>
      <c r="K26" s="65"/>
    </row>
    <row r="27" spans="1:11" x14ac:dyDescent="0.25">
      <c r="J27" s="6"/>
      <c r="K27" s="65"/>
    </row>
    <row r="28" spans="1:11" x14ac:dyDescent="0.25">
      <c r="J28" s="6"/>
      <c r="K28" s="65"/>
    </row>
    <row r="29" spans="1:11" x14ac:dyDescent="0.25">
      <c r="J29" s="6"/>
      <c r="K29" s="65"/>
    </row>
    <row r="30" spans="1:11" x14ac:dyDescent="0.25">
      <c r="J30" s="6"/>
      <c r="K30" s="65"/>
    </row>
    <row r="31" spans="1:11" x14ac:dyDescent="0.25">
      <c r="J31" s="6"/>
      <c r="K31" s="65"/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4"/>
  <dimension ref="A1:G15"/>
  <sheetViews>
    <sheetView workbookViewId="0">
      <selection activeCell="A2" sqref="A2:G14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89</v>
      </c>
      <c r="B1" s="46" t="s">
        <v>228</v>
      </c>
      <c r="C1" s="40" t="s">
        <v>49</v>
      </c>
      <c r="D1" s="40"/>
      <c r="E1" s="40"/>
      <c r="F1" s="40"/>
      <c r="G1" s="40"/>
    </row>
    <row r="2" spans="1:7" ht="15.75" thickBot="1" x14ac:dyDescent="0.3">
      <c r="A2" s="2" t="s">
        <v>1717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29.666166000000004</v>
      </c>
      <c r="E6" s="13">
        <v>39.517044000000013</v>
      </c>
      <c r="F6" s="13">
        <v>10.512198878699564</v>
      </c>
      <c r="G6" s="14">
        <v>0.26601683260265019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8.3776320000000002</v>
      </c>
      <c r="E7" s="31">
        <f ca="1">SUM(E8:OFFSET(E6,MATCH("GOBIERNOS REGIONALES",$A$8:$A$50,0),0))</f>
        <v>9.6209050000000005</v>
      </c>
      <c r="F7" s="31">
        <f ca="1">SUM(F8:OFFSET(F6,MATCH("GOBIERNOS REGIONALES",$A$8:$A$50,0),0))</f>
        <v>2.8260648674258846</v>
      </c>
      <c r="G7" s="32">
        <f ca="1">IFERROR(F7/E7,0)</f>
        <v>0.29374210299611986</v>
      </c>
    </row>
    <row r="8" spans="1:7" x14ac:dyDescent="0.25">
      <c r="A8" s="15"/>
      <c r="B8" s="16">
        <v>13</v>
      </c>
      <c r="C8" s="17" t="s">
        <v>109</v>
      </c>
      <c r="D8" s="18">
        <v>6.6902400000000002</v>
      </c>
      <c r="E8" s="19">
        <v>6.3535909999999998</v>
      </c>
      <c r="F8" s="19">
        <v>2.1105900294787716</v>
      </c>
      <c r="G8" s="20">
        <f t="shared" ref="G8:G14" si="0">IFERROR(F8/E8,0)</f>
        <v>0.33218852606010862</v>
      </c>
    </row>
    <row r="9" spans="1:7" ht="25.5" x14ac:dyDescent="0.25">
      <c r="A9" s="15"/>
      <c r="B9" s="16">
        <v>163</v>
      </c>
      <c r="C9" s="17" t="s">
        <v>143</v>
      </c>
      <c r="D9" s="18">
        <v>1.3757679999999999</v>
      </c>
      <c r="E9" s="19">
        <v>2.9552400000000003</v>
      </c>
      <c r="F9" s="19">
        <v>0.63244531034433749</v>
      </c>
      <c r="G9" s="20">
        <f t="shared" si="0"/>
        <v>0.21400810436524187</v>
      </c>
    </row>
    <row r="10" spans="1:7" ht="25.5" x14ac:dyDescent="0.25">
      <c r="A10" s="15"/>
      <c r="B10" s="16">
        <v>331</v>
      </c>
      <c r="C10" s="17" t="s">
        <v>154</v>
      </c>
      <c r="D10" s="18">
        <v>0.31162399999999996</v>
      </c>
      <c r="E10" s="19">
        <v>0.31207399999999996</v>
      </c>
      <c r="F10" s="19">
        <v>8.3029527602775488E-2</v>
      </c>
      <c r="G10" s="20">
        <f t="shared" si="0"/>
        <v>0.26605717747321306</v>
      </c>
    </row>
    <row r="11" spans="1:7" x14ac:dyDescent="0.25">
      <c r="A11" s="27" t="s">
        <v>200</v>
      </c>
      <c r="B11" s="28"/>
      <c r="C11" s="29"/>
      <c r="D11" s="30">
        <f ca="1">SUM(D12:OFFSET(D10,(MATCH("GOBIERNOS LOCALES",$A$8:$A$50,0)-MATCH("GOBIERNOS REGIONALES",$A$8:$A$50,0)),0))</f>
        <v>1.316487</v>
      </c>
      <c r="E11" s="31">
        <f ca="1">SUM(E12:OFFSET(E10,(MATCH("GOBIERNOS LOCALES",$A$8:$A$50,0)-MATCH("GOBIERNOS REGIONALES",$A$8:$A$50,0)),0))</f>
        <v>1.559458</v>
      </c>
      <c r="F11" s="31">
        <f ca="1">SUM(F12:OFFSET(F10,(MATCH("GOBIERNOS LOCALES",$A$8:$A$50,0)-MATCH("GOBIERNOS REGIONALES",$A$8:$A$50,0)),0))</f>
        <v>0.72817123127606465</v>
      </c>
      <c r="G11" s="32">
        <f t="shared" ca="1" si="0"/>
        <v>0.4669386615580956</v>
      </c>
    </row>
    <row r="12" spans="1:7" x14ac:dyDescent="0.25">
      <c r="A12" s="15"/>
      <c r="B12" s="16">
        <v>454</v>
      </c>
      <c r="C12" s="17" t="s">
        <v>215</v>
      </c>
      <c r="D12" s="18">
        <v>1.296262</v>
      </c>
      <c r="E12" s="19">
        <v>1.5392330000000001</v>
      </c>
      <c r="F12" s="19">
        <v>0.72684033128825831</v>
      </c>
      <c r="G12" s="20">
        <f t="shared" si="0"/>
        <v>0.47220942592073994</v>
      </c>
    </row>
    <row r="13" spans="1:7" x14ac:dyDescent="0.25">
      <c r="A13" s="15"/>
      <c r="B13" s="16">
        <v>455</v>
      </c>
      <c r="C13" s="17" t="s">
        <v>216</v>
      </c>
      <c r="D13" s="18">
        <v>2.0225E-2</v>
      </c>
      <c r="E13" s="19">
        <v>2.0225E-2</v>
      </c>
      <c r="F13" s="19">
        <v>1.3308999878063332E-3</v>
      </c>
      <c r="G13" s="20">
        <f t="shared" si="0"/>
        <v>6.580469655408322E-2</v>
      </c>
    </row>
    <row r="14" spans="1:7" ht="15.75" thickBot="1" x14ac:dyDescent="0.3">
      <c r="A14" s="33" t="s">
        <v>227</v>
      </c>
      <c r="B14" s="34"/>
      <c r="C14" s="35"/>
      <c r="D14" s="36">
        <v>19.972047</v>
      </c>
      <c r="E14" s="37">
        <v>28.336680999999999</v>
      </c>
      <c r="F14" s="37">
        <v>6.9579627799976151</v>
      </c>
      <c r="G14" s="38">
        <f t="shared" si="0"/>
        <v>0.24554614494187288</v>
      </c>
    </row>
    <row r="15" spans="1:7" x14ac:dyDescent="0.25">
      <c r="D15" s="6"/>
      <c r="E15" s="6"/>
      <c r="F15" s="6"/>
      <c r="G15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5"/>
  <dimension ref="A1:L17"/>
  <sheetViews>
    <sheetView workbookViewId="0">
      <selection activeCell="A13" sqref="A13:F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89</v>
      </c>
      <c r="B1" s="40" t="s">
        <v>228</v>
      </c>
      <c r="C1" s="40" t="s">
        <v>49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1718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29.666166000000004</v>
      </c>
      <c r="G6" s="13">
        <v>39.517044000000013</v>
      </c>
      <c r="H6" s="13">
        <v>10.512198878699564</v>
      </c>
      <c r="I6" s="14">
        <v>0.26601683260265019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8.4895569999999996</v>
      </c>
      <c r="G7" s="31">
        <f ca="1">SUM(G8:OFFSET(G6,MATCH("PROYECTOS",$A$8:$A$50,0),0))</f>
        <v>9.6659859999999984</v>
      </c>
      <c r="H7" s="31">
        <f ca="1">SUM(H8:OFFSET(H6,MATCH("PROYECTOS",$A$8:$A$50,0),0))</f>
        <v>2.7926320569276868</v>
      </c>
      <c r="I7" s="32">
        <f ca="1">IFERROR(H7/G7,0)</f>
        <v>0.28891331488869187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1.872058</v>
      </c>
      <c r="G8" s="19">
        <v>2.1706660000000002</v>
      </c>
      <c r="H8" s="19">
        <v>0.84430090121895773</v>
      </c>
      <c r="I8" s="20">
        <f>IFERROR(H8/G8,0)</f>
        <v>0.38895937984883794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3000339</v>
      </c>
      <c r="C9" s="17" t="s">
        <v>1719</v>
      </c>
      <c r="D9" s="53">
        <v>86</v>
      </c>
      <c r="E9" s="17" t="s">
        <v>464</v>
      </c>
      <c r="F9" s="18">
        <v>5.2745239999999995</v>
      </c>
      <c r="G9" s="19">
        <v>6.6277849999999985</v>
      </c>
      <c r="H9" s="19">
        <v>1.3023160643715528</v>
      </c>
      <c r="I9" s="20">
        <f>IFERROR(H9/G9,0)</f>
        <v>0.19649340833650353</v>
      </c>
      <c r="J9" s="54"/>
      <c r="K9" s="19"/>
      <c r="L9" s="20" t="str">
        <f>IFERROR(K9/J9,".")</f>
        <v>.</v>
      </c>
    </row>
    <row r="10" spans="1:12" ht="51" x14ac:dyDescent="0.25">
      <c r="A10" s="15"/>
      <c r="B10" s="17">
        <v>3000566</v>
      </c>
      <c r="C10" s="17" t="s">
        <v>1720</v>
      </c>
      <c r="D10" s="53">
        <v>86</v>
      </c>
      <c r="E10" s="17" t="s">
        <v>464</v>
      </c>
      <c r="F10" s="18">
        <v>1.3429749999999998</v>
      </c>
      <c r="G10" s="19">
        <v>0.86753500000000017</v>
      </c>
      <c r="H10" s="19">
        <v>0.64601509133717627</v>
      </c>
      <c r="I10" s="20">
        <f>IFERROR(H10/G10,0)</f>
        <v>0.74465594049482287</v>
      </c>
      <c r="J10" s="54"/>
      <c r="K10" s="19"/>
      <c r="L10" s="20" t="str">
        <f>IFERROR(K10/J10,".")</f>
        <v>.</v>
      </c>
    </row>
    <row r="11" spans="1:12" ht="15.75" thickBot="1" x14ac:dyDescent="0.3">
      <c r="A11" s="33" t="s">
        <v>302</v>
      </c>
      <c r="B11" s="35"/>
      <c r="C11" s="35"/>
      <c r="D11" s="51"/>
      <c r="E11" s="35"/>
      <c r="F11" s="36">
        <f ca="1">OFFSET(F11,-MATCH("PROYECTOS",$A$8:$A$50,0)-1,0)-(OFFSET(F11,-MATCH("PROYECTOS",$A$8:$A$50,0),0))</f>
        <v>21.176609000000006</v>
      </c>
      <c r="G11" s="37">
        <f ca="1">OFFSET(G11,-MATCH("PROYECTOS",$A$8:$A$50,0)-1,0)-(OFFSET(G11,-MATCH("PROYECTOS",$A$8:$A$50,0),0))</f>
        <v>29.851058000000016</v>
      </c>
      <c r="H11" s="37">
        <f ca="1">OFFSET(H11,-MATCH("PROYECTOS",$A$8:$A$50,0)-1,0)-(OFFSET(H11,-MATCH("PROYECTOS",$A$8:$A$50,0),0))</f>
        <v>7.7195668217718776</v>
      </c>
      <c r="I11" s="38">
        <f ca="1">IFERROR(H11/G11,0)</f>
        <v>0.25860278794044328</v>
      </c>
      <c r="J11" s="52"/>
      <c r="K11" s="37"/>
      <c r="L11" s="38"/>
    </row>
    <row r="12" spans="1:12" ht="15.75" thickBot="1" x14ac:dyDescent="0.3"/>
    <row r="13" spans="1:12" ht="15.75" thickBot="1" x14ac:dyDescent="0.3">
      <c r="A13" s="108" t="s">
        <v>372</v>
      </c>
      <c r="B13" s="109"/>
      <c r="C13" s="109"/>
      <c r="D13" s="109"/>
      <c r="E13" s="109"/>
      <c r="F13" s="110"/>
    </row>
    <row r="14" spans="1:12" ht="15.75" thickBot="1" x14ac:dyDescent="0.3">
      <c r="A14" s="2" t="s">
        <v>1732</v>
      </c>
    </row>
    <row r="15" spans="1:12" ht="45" customHeight="1" x14ac:dyDescent="0.25">
      <c r="A15" s="100" t="s">
        <v>374</v>
      </c>
      <c r="B15" s="101"/>
      <c r="C15" s="101"/>
      <c r="D15" s="101"/>
      <c r="E15" s="101"/>
      <c r="F15" s="111" t="s">
        <v>375</v>
      </c>
    </row>
    <row r="16" spans="1:12" ht="15.75" thickBot="1" x14ac:dyDescent="0.3">
      <c r="A16" s="103"/>
      <c r="B16" s="104"/>
      <c r="C16" s="104"/>
      <c r="D16" s="104"/>
      <c r="E16" s="104"/>
      <c r="F16" s="137"/>
    </row>
    <row r="17" spans="1:6" ht="26.25" customHeight="1" thickBot="1" x14ac:dyDescent="0.3">
      <c r="A17" s="66"/>
      <c r="B17" s="67">
        <v>3000339</v>
      </c>
      <c r="C17" s="150" t="s">
        <v>1719</v>
      </c>
      <c r="D17" s="150"/>
      <c r="E17" s="151"/>
      <c r="F17" s="68">
        <v>0.19649340833650353</v>
      </c>
    </row>
  </sheetData>
  <mergeCells count="16">
    <mergeCell ref="C17:E17"/>
    <mergeCell ref="A3:E3"/>
    <mergeCell ref="F3:I3"/>
    <mergeCell ref="J3:L3"/>
    <mergeCell ref="I4:I5"/>
    <mergeCell ref="A13:F13"/>
    <mergeCell ref="A15:E16"/>
    <mergeCell ref="F15:F16"/>
    <mergeCell ref="L4:L5"/>
    <mergeCell ref="H4:H5"/>
    <mergeCell ref="A4:C5"/>
    <mergeCell ref="J4:J5"/>
    <mergeCell ref="F4:F5"/>
    <mergeCell ref="K4:K5"/>
    <mergeCell ref="G4:G5"/>
    <mergeCell ref="D4:E5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6"/>
  <dimension ref="A1:N17"/>
  <sheetViews>
    <sheetView workbookViewId="0">
      <selection activeCell="A2" sqref="A2:N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89</v>
      </c>
      <c r="B1" s="40" t="s">
        <v>228</v>
      </c>
      <c r="C1" s="40" t="s">
        <v>49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1721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29.666166000000004</v>
      </c>
      <c r="I6" s="13">
        <v>39.517044000000013</v>
      </c>
      <c r="J6" s="13">
        <v>10.512198878699564</v>
      </c>
      <c r="K6" s="14">
        <v>0.26601683260265019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SUM(H8:H16)</f>
        <v>8.4895570000000014</v>
      </c>
      <c r="I7" s="30">
        <f>SUM(I8:I16)</f>
        <v>9.6659860000000002</v>
      </c>
      <c r="J7" s="30">
        <f>SUM(J8:J16)</f>
        <v>2.7926320569276868</v>
      </c>
      <c r="K7" s="32">
        <f>IFERROR(J7/I7,0)</f>
        <v>0.28891331488869182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1.872058</v>
      </c>
      <c r="I8" s="19">
        <v>2.1706660000000002</v>
      </c>
      <c r="J8" s="19">
        <v>0.84430090121895773</v>
      </c>
      <c r="K8" s="20">
        <f t="shared" ref="K8:K17" si="0">IFERROR(J8/I8,0)</f>
        <v>0.38895937984883794</v>
      </c>
      <c r="L8" s="54">
        <v>0</v>
      </c>
      <c r="M8" s="19">
        <v>0</v>
      </c>
      <c r="N8" s="20" t="str">
        <f>IFERROR(M8/L8,".")</f>
        <v>.</v>
      </c>
    </row>
    <row r="9" spans="1:14" ht="51" x14ac:dyDescent="0.25">
      <c r="A9" s="15"/>
      <c r="B9" s="17">
        <v>5002989</v>
      </c>
      <c r="C9" s="79" t="s">
        <v>1722</v>
      </c>
      <c r="D9" s="17">
        <v>3000339</v>
      </c>
      <c r="E9" s="17" t="s">
        <v>1719</v>
      </c>
      <c r="F9" s="53">
        <v>227</v>
      </c>
      <c r="G9" s="17" t="s">
        <v>891</v>
      </c>
      <c r="H9" s="18">
        <v>0.22260599999999997</v>
      </c>
      <c r="I9" s="19">
        <v>0.21084999999999998</v>
      </c>
      <c r="J9" s="19">
        <v>2.6115290282177739E-2</v>
      </c>
      <c r="K9" s="20">
        <f t="shared" si="0"/>
        <v>0.12385719839780764</v>
      </c>
      <c r="L9" s="54">
        <v>0</v>
      </c>
      <c r="M9" s="19">
        <v>0</v>
      </c>
      <c r="N9" s="20" t="str">
        <f t="shared" ref="N9:N16" si="1">IFERROR(M9/L9,".")</f>
        <v>.</v>
      </c>
    </row>
    <row r="10" spans="1:14" ht="25.5" x14ac:dyDescent="0.25">
      <c r="A10" s="15"/>
      <c r="B10" s="17">
        <v>5004175</v>
      </c>
      <c r="C10" s="79" t="s">
        <v>888</v>
      </c>
      <c r="D10" s="17">
        <v>3000339</v>
      </c>
      <c r="E10" s="17" t="s">
        <v>1719</v>
      </c>
      <c r="F10" s="53">
        <v>14</v>
      </c>
      <c r="G10" s="17" t="s">
        <v>809</v>
      </c>
      <c r="H10" s="18">
        <v>0.60000000000000009</v>
      </c>
      <c r="I10" s="19">
        <v>0.6</v>
      </c>
      <c r="J10" s="19">
        <v>0</v>
      </c>
      <c r="K10" s="20">
        <f t="shared" si="0"/>
        <v>0</v>
      </c>
      <c r="L10" s="54">
        <v>0</v>
      </c>
      <c r="M10" s="19">
        <v>0</v>
      </c>
      <c r="N10" s="20" t="str">
        <f t="shared" si="1"/>
        <v>.</v>
      </c>
    </row>
    <row r="11" spans="1:14" ht="51" x14ac:dyDescent="0.25">
      <c r="A11" s="15"/>
      <c r="B11" s="17">
        <v>5005098</v>
      </c>
      <c r="C11" s="79" t="s">
        <v>1723</v>
      </c>
      <c r="D11" s="17">
        <v>3000339</v>
      </c>
      <c r="E11" s="17" t="s">
        <v>1719</v>
      </c>
      <c r="F11" s="53">
        <v>46</v>
      </c>
      <c r="G11" s="17" t="s">
        <v>856</v>
      </c>
      <c r="H11" s="18">
        <v>4.3919180000000013</v>
      </c>
      <c r="I11" s="19">
        <v>4.4860709999999999</v>
      </c>
      <c r="J11" s="19">
        <v>1.2639007737961947</v>
      </c>
      <c r="K11" s="20">
        <f t="shared" si="0"/>
        <v>0.28173891447464711</v>
      </c>
      <c r="L11" s="54">
        <v>0</v>
      </c>
      <c r="M11" s="19">
        <v>0</v>
      </c>
      <c r="N11" s="20" t="str">
        <f t="shared" si="1"/>
        <v>.</v>
      </c>
    </row>
    <row r="12" spans="1:14" ht="25.5" x14ac:dyDescent="0.25">
      <c r="A12" s="15"/>
      <c r="B12" s="17">
        <v>5005099</v>
      </c>
      <c r="C12" s="79" t="s">
        <v>1724</v>
      </c>
      <c r="D12" s="17">
        <v>3000339</v>
      </c>
      <c r="E12" s="17" t="s">
        <v>1719</v>
      </c>
      <c r="F12" s="53">
        <v>460</v>
      </c>
      <c r="G12" s="17" t="s">
        <v>1729</v>
      </c>
      <c r="H12" s="18">
        <v>6.0000000000000012E-2</v>
      </c>
      <c r="I12" s="19">
        <v>1.330864</v>
      </c>
      <c r="J12" s="19">
        <v>1.2300000293180346E-2</v>
      </c>
      <c r="K12" s="20">
        <f t="shared" si="0"/>
        <v>9.2421166198652493E-3</v>
      </c>
      <c r="L12" s="54">
        <v>0</v>
      </c>
      <c r="M12" s="19">
        <v>0</v>
      </c>
      <c r="N12" s="20" t="str">
        <f t="shared" si="1"/>
        <v>.</v>
      </c>
    </row>
    <row r="13" spans="1:14" ht="51" x14ac:dyDescent="0.25">
      <c r="A13" s="15"/>
      <c r="B13" s="17">
        <v>5002982</v>
      </c>
      <c r="C13" s="79" t="s">
        <v>1725</v>
      </c>
      <c r="D13" s="17">
        <v>3000566</v>
      </c>
      <c r="E13" s="17" t="s">
        <v>1720</v>
      </c>
      <c r="F13" s="53">
        <v>14</v>
      </c>
      <c r="G13" s="17" t="s">
        <v>809</v>
      </c>
      <c r="H13" s="18">
        <v>6.143E-3</v>
      </c>
      <c r="I13" s="19">
        <v>6.143E-3</v>
      </c>
      <c r="J13" s="19">
        <v>2.8463999478844926E-4</v>
      </c>
      <c r="K13" s="20">
        <f t="shared" si="0"/>
        <v>4.6335665764032113E-2</v>
      </c>
      <c r="L13" s="54">
        <v>0</v>
      </c>
      <c r="M13" s="19">
        <v>0</v>
      </c>
      <c r="N13" s="20" t="str">
        <f t="shared" si="1"/>
        <v>.</v>
      </c>
    </row>
    <row r="14" spans="1:14" ht="51" x14ac:dyDescent="0.25">
      <c r="A14" s="15"/>
      <c r="B14" s="17">
        <v>5004189</v>
      </c>
      <c r="C14" s="79" t="s">
        <v>1726</v>
      </c>
      <c r="D14" s="17">
        <v>3000566</v>
      </c>
      <c r="E14" s="17" t="s">
        <v>1720</v>
      </c>
      <c r="F14" s="53">
        <v>227</v>
      </c>
      <c r="G14" s="17" t="s">
        <v>891</v>
      </c>
      <c r="H14" s="18">
        <v>6.7039000000000001E-2</v>
      </c>
      <c r="I14" s="19">
        <v>0.10503899999999999</v>
      </c>
      <c r="J14" s="19">
        <v>1.0300750211172272E-2</v>
      </c>
      <c r="K14" s="20">
        <f t="shared" si="0"/>
        <v>9.8065958464687131E-2</v>
      </c>
      <c r="L14" s="54">
        <v>0</v>
      </c>
      <c r="M14" s="19">
        <v>0</v>
      </c>
      <c r="N14" s="20" t="str">
        <f t="shared" si="1"/>
        <v>.</v>
      </c>
    </row>
    <row r="15" spans="1:14" ht="51" x14ac:dyDescent="0.25">
      <c r="A15" s="15"/>
      <c r="B15" s="17">
        <v>5004212</v>
      </c>
      <c r="C15" s="79" t="s">
        <v>1727</v>
      </c>
      <c r="D15" s="17">
        <v>3000566</v>
      </c>
      <c r="E15" s="17" t="s">
        <v>1720</v>
      </c>
      <c r="F15" s="53">
        <v>535</v>
      </c>
      <c r="G15" s="17" t="s">
        <v>889</v>
      </c>
      <c r="H15" s="18">
        <v>0.78075300000000003</v>
      </c>
      <c r="I15" s="19">
        <v>0.75635300000000005</v>
      </c>
      <c r="J15" s="19">
        <v>0.63542970113121555</v>
      </c>
      <c r="K15" s="20">
        <f t="shared" si="0"/>
        <v>0.84012319793960688</v>
      </c>
      <c r="L15" s="54">
        <v>485</v>
      </c>
      <c r="M15" s="19">
        <v>0</v>
      </c>
      <c r="N15" s="20">
        <f t="shared" si="1"/>
        <v>0</v>
      </c>
    </row>
    <row r="16" spans="1:14" ht="63.75" x14ac:dyDescent="0.25">
      <c r="A16" s="15"/>
      <c r="B16" s="17">
        <v>5005100</v>
      </c>
      <c r="C16" s="79" t="s">
        <v>1728</v>
      </c>
      <c r="D16" s="17">
        <v>3000566</v>
      </c>
      <c r="E16" s="17" t="s">
        <v>1720</v>
      </c>
      <c r="F16" s="53">
        <v>419</v>
      </c>
      <c r="G16" s="17" t="s">
        <v>1730</v>
      </c>
      <c r="H16" s="18">
        <v>0.48904000000000003</v>
      </c>
      <c r="I16" s="19">
        <v>0</v>
      </c>
      <c r="J16" s="19">
        <v>0</v>
      </c>
      <c r="K16" s="20">
        <f t="shared" si="0"/>
        <v>0</v>
      </c>
      <c r="L16" s="54">
        <v>0</v>
      </c>
      <c r="M16" s="19">
        <v>0</v>
      </c>
      <c r="N16" s="20" t="str">
        <f t="shared" si="1"/>
        <v>.</v>
      </c>
    </row>
    <row r="17" spans="1:14" ht="15.75" thickBot="1" x14ac:dyDescent="0.3">
      <c r="A17" s="33" t="s">
        <v>302</v>
      </c>
      <c r="B17" s="35"/>
      <c r="C17" s="35"/>
      <c r="D17" s="57"/>
      <c r="E17" s="35"/>
      <c r="F17" s="51"/>
      <c r="G17" s="35"/>
      <c r="H17" s="36">
        <f>H6-H7</f>
        <v>21.176609000000003</v>
      </c>
      <c r="I17" s="36">
        <f>I6-I7</f>
        <v>29.851058000000013</v>
      </c>
      <c r="J17" s="36">
        <f>J6-J7</f>
        <v>7.7195668217718776</v>
      </c>
      <c r="K17" s="38">
        <f t="shared" si="0"/>
        <v>0.25860278794044333</v>
      </c>
      <c r="L17" s="52"/>
      <c r="M17" s="37"/>
      <c r="N17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7"/>
  <dimension ref="A1:K100"/>
  <sheetViews>
    <sheetView workbookViewId="0">
      <selection activeCell="A2" sqref="A2:K31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90</v>
      </c>
      <c r="B1" s="41" t="s">
        <v>228</v>
      </c>
      <c r="C1" s="40" t="s">
        <v>50</v>
      </c>
      <c r="D1" s="40"/>
      <c r="E1" s="40"/>
      <c r="F1" s="40"/>
      <c r="G1" s="40"/>
    </row>
    <row r="2" spans="1:11" ht="15.75" thickBot="1" x14ac:dyDescent="0.3">
      <c r="A2" s="2" t="s">
        <v>1733</v>
      </c>
      <c r="I2" s="1" t="s">
        <v>1801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13421.251096999997</v>
      </c>
      <c r="E6" s="13">
        <f ca="1">SUM(E7:OFFSET(E7,50,0))</f>
        <v>14144.041940999994</v>
      </c>
      <c r="F6" s="13">
        <f ca="1">SUM(F7:OFFSET(F7,50,0))</f>
        <v>5580.0433307288231</v>
      </c>
      <c r="G6" s="14">
        <f ca="1">IFERROR(F6/E6,0)</f>
        <v>0.39451546835093093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262.21892500000001</v>
      </c>
      <c r="E7" s="19">
        <v>354.98846600000024</v>
      </c>
      <c r="F7" s="19">
        <v>155.41475145387085</v>
      </c>
      <c r="G7" s="20">
        <f t="shared" ref="G7:G31" si="0">IFERROR(F7/E7,0)</f>
        <v>0.43780225652140131</v>
      </c>
      <c r="I7" t="s">
        <v>262</v>
      </c>
      <c r="J7" s="6">
        <v>57.376947398428456</v>
      </c>
      <c r="K7" s="65">
        <v>0.50208866519626072</v>
      </c>
    </row>
    <row r="8" spans="1:11" x14ac:dyDescent="0.25">
      <c r="A8" s="15"/>
      <c r="B8" s="44">
        <v>2</v>
      </c>
      <c r="C8" s="17" t="s">
        <v>241</v>
      </c>
      <c r="D8" s="18">
        <v>518.40875999999901</v>
      </c>
      <c r="E8" s="19">
        <v>502.67260199999947</v>
      </c>
      <c r="F8" s="19">
        <v>240.03816143520635</v>
      </c>
      <c r="G8" s="20">
        <f t="shared" si="0"/>
        <v>0.47752386042159228</v>
      </c>
      <c r="I8" t="s">
        <v>250</v>
      </c>
      <c r="J8" s="6">
        <v>133.2882447173597</v>
      </c>
      <c r="K8" s="65">
        <v>0.49598224611485503</v>
      </c>
    </row>
    <row r="9" spans="1:11" x14ac:dyDescent="0.25">
      <c r="A9" s="15"/>
      <c r="B9" s="44">
        <v>3</v>
      </c>
      <c r="C9" s="17" t="s">
        <v>242</v>
      </c>
      <c r="D9" s="18">
        <v>374.96662500000008</v>
      </c>
      <c r="E9" s="19">
        <v>422.27246000000014</v>
      </c>
      <c r="F9" s="19">
        <v>152.51441002465617</v>
      </c>
      <c r="G9" s="20">
        <f t="shared" si="0"/>
        <v>0.36117536536637063</v>
      </c>
      <c r="I9" t="s">
        <v>246</v>
      </c>
      <c r="J9" s="6">
        <v>99.845898197541828</v>
      </c>
      <c r="K9" s="65">
        <v>0.49487078295175024</v>
      </c>
    </row>
    <row r="10" spans="1:11" x14ac:dyDescent="0.25">
      <c r="A10" s="15"/>
      <c r="B10" s="44">
        <v>4</v>
      </c>
      <c r="C10" s="17" t="s">
        <v>243</v>
      </c>
      <c r="D10" s="18">
        <v>401.71434599999986</v>
      </c>
      <c r="E10" s="19">
        <v>410.49821100000014</v>
      </c>
      <c r="F10" s="19">
        <v>186.82401976332767</v>
      </c>
      <c r="G10" s="20">
        <f t="shared" si="0"/>
        <v>0.45511530807457673</v>
      </c>
      <c r="I10" t="s">
        <v>264</v>
      </c>
      <c r="J10" s="6">
        <v>113.00471118242422</v>
      </c>
      <c r="K10" s="65">
        <v>0.48471763669230644</v>
      </c>
    </row>
    <row r="11" spans="1:11" x14ac:dyDescent="0.25">
      <c r="A11" s="15"/>
      <c r="B11" s="44">
        <v>5</v>
      </c>
      <c r="C11" s="17" t="s">
        <v>244</v>
      </c>
      <c r="D11" s="18">
        <v>619.67478799999969</v>
      </c>
      <c r="E11" s="19">
        <v>507.02079599999979</v>
      </c>
      <c r="F11" s="19">
        <v>234.75665624201793</v>
      </c>
      <c r="G11" s="20">
        <f t="shared" si="0"/>
        <v>0.46301188845519864</v>
      </c>
      <c r="I11" t="s">
        <v>241</v>
      </c>
      <c r="J11" s="6">
        <v>240.03816143520635</v>
      </c>
      <c r="K11" s="65">
        <v>0.47752386042159228</v>
      </c>
    </row>
    <row r="12" spans="1:11" x14ac:dyDescent="0.25">
      <c r="A12" s="15"/>
      <c r="B12" s="44">
        <v>6</v>
      </c>
      <c r="C12" s="17" t="s">
        <v>245</v>
      </c>
      <c r="D12" s="18">
        <v>808.92843000000073</v>
      </c>
      <c r="E12" s="19">
        <v>798.42081399999972</v>
      </c>
      <c r="F12" s="19">
        <v>372.30469898656702</v>
      </c>
      <c r="G12" s="20">
        <f t="shared" si="0"/>
        <v>0.46630134442683396</v>
      </c>
      <c r="I12" t="s">
        <v>255</v>
      </c>
      <c r="J12" s="6">
        <v>254.86748770427221</v>
      </c>
      <c r="K12" s="65">
        <v>0.47491350865142939</v>
      </c>
    </row>
    <row r="13" spans="1:11" x14ac:dyDescent="0.25">
      <c r="A13" s="15"/>
      <c r="B13" s="44">
        <v>7</v>
      </c>
      <c r="C13" s="17" t="s">
        <v>246</v>
      </c>
      <c r="D13" s="18">
        <v>215.04554400000001</v>
      </c>
      <c r="E13" s="19">
        <v>201.76155399999999</v>
      </c>
      <c r="F13" s="19">
        <v>99.845898197541828</v>
      </c>
      <c r="G13" s="20">
        <f t="shared" si="0"/>
        <v>0.49487078295175024</v>
      </c>
      <c r="I13" t="s">
        <v>258</v>
      </c>
      <c r="J13" s="6">
        <v>74.819773792341948</v>
      </c>
      <c r="K13" s="65">
        <v>0.46941772421497319</v>
      </c>
    </row>
    <row r="14" spans="1:11" x14ac:dyDescent="0.25">
      <c r="A14" s="15"/>
      <c r="B14" s="44">
        <v>8</v>
      </c>
      <c r="C14" s="17" t="s">
        <v>247</v>
      </c>
      <c r="D14" s="18">
        <v>761.81571199999985</v>
      </c>
      <c r="E14" s="19">
        <v>681.20344600000021</v>
      </c>
      <c r="F14" s="19">
        <v>292.91274085043187</v>
      </c>
      <c r="G14" s="20">
        <f t="shared" si="0"/>
        <v>0.42999304036173619</v>
      </c>
      <c r="I14" t="s">
        <v>263</v>
      </c>
      <c r="J14" s="6">
        <v>56.968297404730038</v>
      </c>
      <c r="K14" s="65">
        <v>0.46827183028573705</v>
      </c>
    </row>
    <row r="15" spans="1:11" x14ac:dyDescent="0.25">
      <c r="A15" s="15"/>
      <c r="B15" s="44">
        <v>9</v>
      </c>
      <c r="C15" s="17" t="s">
        <v>248</v>
      </c>
      <c r="D15" s="18">
        <v>374.71506200000016</v>
      </c>
      <c r="E15" s="19">
        <v>437.47720599999997</v>
      </c>
      <c r="F15" s="19">
        <v>156.43663609421492</v>
      </c>
      <c r="G15" s="20">
        <f t="shared" si="0"/>
        <v>0.35758808447317125</v>
      </c>
      <c r="I15" t="s">
        <v>260</v>
      </c>
      <c r="J15" s="6">
        <v>313.782888722395</v>
      </c>
      <c r="K15" s="65">
        <v>0.46694441680341464</v>
      </c>
    </row>
    <row r="16" spans="1:11" x14ac:dyDescent="0.25">
      <c r="A16" s="15"/>
      <c r="B16" s="44">
        <v>10</v>
      </c>
      <c r="C16" s="17" t="s">
        <v>249</v>
      </c>
      <c r="D16" s="18">
        <v>450.65688300000022</v>
      </c>
      <c r="E16" s="19">
        <v>445.1817880000001</v>
      </c>
      <c r="F16" s="19">
        <v>192.86344960413771</v>
      </c>
      <c r="G16" s="20">
        <f t="shared" si="0"/>
        <v>0.43322403297445239</v>
      </c>
      <c r="I16" t="s">
        <v>245</v>
      </c>
      <c r="J16" s="6">
        <v>372.30469898656702</v>
      </c>
      <c r="K16" s="65">
        <v>0.46630134442683396</v>
      </c>
    </row>
    <row r="17" spans="1:11" x14ac:dyDescent="0.25">
      <c r="A17" s="15"/>
      <c r="B17" s="44">
        <v>11</v>
      </c>
      <c r="C17" s="17" t="s">
        <v>250</v>
      </c>
      <c r="D17" s="18">
        <v>306.76891599999982</v>
      </c>
      <c r="E17" s="19">
        <v>268.73591899999991</v>
      </c>
      <c r="F17" s="19">
        <v>133.2882447173597</v>
      </c>
      <c r="G17" s="20">
        <f t="shared" si="0"/>
        <v>0.49598224611485503</v>
      </c>
      <c r="I17" t="s">
        <v>244</v>
      </c>
      <c r="J17" s="6">
        <v>234.75665624201793</v>
      </c>
      <c r="K17" s="65">
        <v>0.46301188845519864</v>
      </c>
    </row>
    <row r="18" spans="1:11" x14ac:dyDescent="0.25">
      <c r="A18" s="15"/>
      <c r="B18" s="44">
        <v>12</v>
      </c>
      <c r="C18" s="17" t="s">
        <v>251</v>
      </c>
      <c r="D18" s="18">
        <v>606.02190699999983</v>
      </c>
      <c r="E18" s="19">
        <v>533.60115699999926</v>
      </c>
      <c r="F18" s="19">
        <v>246.25840239459649</v>
      </c>
      <c r="G18" s="20">
        <f t="shared" si="0"/>
        <v>0.46150275194136586</v>
      </c>
      <c r="I18" t="s">
        <v>251</v>
      </c>
      <c r="J18" s="6">
        <v>246.25840239459649</v>
      </c>
      <c r="K18" s="65">
        <v>0.46150275194136586</v>
      </c>
    </row>
    <row r="19" spans="1:11" x14ac:dyDescent="0.25">
      <c r="A19" s="15"/>
      <c r="B19" s="44">
        <v>13</v>
      </c>
      <c r="C19" s="17" t="s">
        <v>252</v>
      </c>
      <c r="D19" s="18">
        <v>740.18278199999975</v>
      </c>
      <c r="E19" s="19">
        <v>678.0842779999997</v>
      </c>
      <c r="F19" s="19">
        <v>306.38016062237517</v>
      </c>
      <c r="G19" s="20">
        <f t="shared" si="0"/>
        <v>0.45183197806331576</v>
      </c>
      <c r="I19" t="s">
        <v>259</v>
      </c>
      <c r="J19" s="6">
        <v>308.74671899020632</v>
      </c>
      <c r="K19" s="65">
        <v>0.46145379306487638</v>
      </c>
    </row>
    <row r="20" spans="1:11" x14ac:dyDescent="0.25">
      <c r="A20" s="15"/>
      <c r="B20" s="44">
        <v>14</v>
      </c>
      <c r="C20" s="17" t="s">
        <v>253</v>
      </c>
      <c r="D20" s="18">
        <v>402.55985599999997</v>
      </c>
      <c r="E20" s="19">
        <v>387.23338899999999</v>
      </c>
      <c r="F20" s="19">
        <v>174.68947654677322</v>
      </c>
      <c r="G20" s="20">
        <f t="shared" si="0"/>
        <v>0.45112193707752102</v>
      </c>
      <c r="I20" t="s">
        <v>243</v>
      </c>
      <c r="J20" s="6">
        <v>186.82401976332767</v>
      </c>
      <c r="K20" s="65">
        <v>0.45511530807457673</v>
      </c>
    </row>
    <row r="21" spans="1:11" x14ac:dyDescent="0.25">
      <c r="A21" s="15"/>
      <c r="B21" s="44">
        <v>15</v>
      </c>
      <c r="C21" s="17" t="s">
        <v>254</v>
      </c>
      <c r="D21" s="18">
        <v>3243.8559770000015</v>
      </c>
      <c r="E21" s="19">
        <v>4373.2006709999951</v>
      </c>
      <c r="F21" s="19">
        <v>1187.8265721310891</v>
      </c>
      <c r="G21" s="20">
        <f t="shared" si="0"/>
        <v>0.27161492496969625</v>
      </c>
      <c r="I21" t="s">
        <v>252</v>
      </c>
      <c r="J21" s="6">
        <v>306.38016062237517</v>
      </c>
      <c r="K21" s="65">
        <v>0.45183197806331576</v>
      </c>
    </row>
    <row r="22" spans="1:11" x14ac:dyDescent="0.25">
      <c r="A22" s="15"/>
      <c r="B22" s="44">
        <v>16</v>
      </c>
      <c r="C22" s="17" t="s">
        <v>255</v>
      </c>
      <c r="D22" s="18">
        <v>558.0271359999997</v>
      </c>
      <c r="E22" s="19">
        <v>536.66085100000055</v>
      </c>
      <c r="F22" s="19">
        <v>254.86748770427221</v>
      </c>
      <c r="G22" s="20">
        <f t="shared" si="0"/>
        <v>0.47491350865142939</v>
      </c>
      <c r="I22" t="s">
        <v>253</v>
      </c>
      <c r="J22" s="6">
        <v>174.68947654677322</v>
      </c>
      <c r="K22" s="65">
        <v>0.45112193707752102</v>
      </c>
    </row>
    <row r="23" spans="1:11" x14ac:dyDescent="0.25">
      <c r="A23" s="15"/>
      <c r="B23" s="44">
        <v>17</v>
      </c>
      <c r="C23" s="17" t="s">
        <v>256</v>
      </c>
      <c r="D23" s="18">
        <v>131.29379000000006</v>
      </c>
      <c r="E23" s="19">
        <v>105.85792600000002</v>
      </c>
      <c r="F23" s="19">
        <v>41.864292434411254</v>
      </c>
      <c r="G23" s="20">
        <f t="shared" si="0"/>
        <v>0.39547622002731514</v>
      </c>
      <c r="I23" t="s">
        <v>240</v>
      </c>
      <c r="J23" s="6">
        <v>155.41475145387085</v>
      </c>
      <c r="K23" s="65">
        <v>0.43780225652140131</v>
      </c>
    </row>
    <row r="24" spans="1:11" x14ac:dyDescent="0.25">
      <c r="A24" s="15"/>
      <c r="B24" s="44">
        <v>18</v>
      </c>
      <c r="C24" s="17" t="s">
        <v>257</v>
      </c>
      <c r="D24" s="18">
        <v>142.50449199999994</v>
      </c>
      <c r="E24" s="19">
        <v>112.44966699999998</v>
      </c>
      <c r="F24" s="19">
        <v>46.90197836392872</v>
      </c>
      <c r="G24" s="20">
        <f t="shared" si="0"/>
        <v>0.41709308364540315</v>
      </c>
      <c r="I24" t="s">
        <v>249</v>
      </c>
      <c r="J24" s="6">
        <v>192.86344960413771</v>
      </c>
      <c r="K24" s="65">
        <v>0.43322403297445239</v>
      </c>
    </row>
    <row r="25" spans="1:11" x14ac:dyDescent="0.25">
      <c r="A25" s="15"/>
      <c r="B25" s="44">
        <v>19</v>
      </c>
      <c r="C25" s="17" t="s">
        <v>258</v>
      </c>
      <c r="D25" s="18">
        <v>170.08870400000001</v>
      </c>
      <c r="E25" s="19">
        <v>159.38847199999995</v>
      </c>
      <c r="F25" s="19">
        <v>74.819773792341948</v>
      </c>
      <c r="G25" s="20">
        <f t="shared" si="0"/>
        <v>0.46941772421497319</v>
      </c>
      <c r="I25" t="s">
        <v>247</v>
      </c>
      <c r="J25" s="6">
        <v>292.91274085043187</v>
      </c>
      <c r="K25" s="65">
        <v>0.42999304036173619</v>
      </c>
    </row>
    <row r="26" spans="1:11" x14ac:dyDescent="0.25">
      <c r="A26" s="15"/>
      <c r="B26" s="44">
        <v>20</v>
      </c>
      <c r="C26" s="17" t="s">
        <v>259</v>
      </c>
      <c r="D26" s="18">
        <v>693.0391569999997</v>
      </c>
      <c r="E26" s="19">
        <v>669.07396499999993</v>
      </c>
      <c r="F26" s="19">
        <v>308.74671899020632</v>
      </c>
      <c r="G26" s="20">
        <f t="shared" si="0"/>
        <v>0.46145379306487638</v>
      </c>
      <c r="I26" t="s">
        <v>261</v>
      </c>
      <c r="J26" s="6">
        <v>179.35595567151904</v>
      </c>
      <c r="K26" s="65">
        <v>0.42990584346735283</v>
      </c>
    </row>
    <row r="27" spans="1:11" x14ac:dyDescent="0.25">
      <c r="A27" s="15"/>
      <c r="B27" s="44">
        <v>21</v>
      </c>
      <c r="C27" s="17" t="s">
        <v>260</v>
      </c>
      <c r="D27" s="18">
        <v>696.87587699999938</v>
      </c>
      <c r="E27" s="19">
        <v>671.99194900000009</v>
      </c>
      <c r="F27" s="19">
        <v>313.782888722395</v>
      </c>
      <c r="G27" s="20">
        <f t="shared" si="0"/>
        <v>0.46694441680341464</v>
      </c>
      <c r="I27" t="s">
        <v>257</v>
      </c>
      <c r="J27" s="6">
        <v>46.90197836392872</v>
      </c>
      <c r="K27" s="65">
        <v>0.41709308364540315</v>
      </c>
    </row>
    <row r="28" spans="1:11" x14ac:dyDescent="0.25">
      <c r="A28" s="15"/>
      <c r="B28" s="44">
        <v>22</v>
      </c>
      <c r="C28" s="17" t="s">
        <v>261</v>
      </c>
      <c r="D28" s="18">
        <v>426.91322000000002</v>
      </c>
      <c r="E28" s="19">
        <v>417.1982269999998</v>
      </c>
      <c r="F28" s="19">
        <v>179.35595567151904</v>
      </c>
      <c r="G28" s="20">
        <f t="shared" si="0"/>
        <v>0.42990584346735283</v>
      </c>
      <c r="I28" t="s">
        <v>256</v>
      </c>
      <c r="J28" s="6">
        <v>41.864292434411254</v>
      </c>
      <c r="K28" s="65">
        <v>0.39547622002731514</v>
      </c>
    </row>
    <row r="29" spans="1:11" x14ac:dyDescent="0.25">
      <c r="A29" s="15"/>
      <c r="B29" s="44">
        <v>23</v>
      </c>
      <c r="C29" s="17" t="s">
        <v>262</v>
      </c>
      <c r="D29" s="18">
        <v>138.03742900000003</v>
      </c>
      <c r="E29" s="19">
        <v>114.27652400000001</v>
      </c>
      <c r="F29" s="19">
        <v>57.376947398428456</v>
      </c>
      <c r="G29" s="20">
        <f t="shared" si="0"/>
        <v>0.50208866519626072</v>
      </c>
      <c r="I29" t="s">
        <v>242</v>
      </c>
      <c r="J29" s="6">
        <v>152.51441002465617</v>
      </c>
      <c r="K29" s="65">
        <v>0.36117536536637063</v>
      </c>
    </row>
    <row r="30" spans="1:11" x14ac:dyDescent="0.25">
      <c r="A30" s="15"/>
      <c r="B30" s="44">
        <v>24</v>
      </c>
      <c r="C30" s="17" t="s">
        <v>263</v>
      </c>
      <c r="D30" s="18">
        <v>140.66393500000004</v>
      </c>
      <c r="E30" s="19">
        <v>121.65646900000002</v>
      </c>
      <c r="F30" s="19">
        <v>56.968297404730038</v>
      </c>
      <c r="G30" s="20">
        <f t="shared" si="0"/>
        <v>0.46827183028573705</v>
      </c>
      <c r="I30" t="s">
        <v>248</v>
      </c>
      <c r="J30" s="6">
        <v>156.43663609421492</v>
      </c>
      <c r="K30" s="65">
        <v>0.35758808447317125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236.27284399999994</v>
      </c>
      <c r="E31" s="25">
        <v>233.13513400000008</v>
      </c>
      <c r="F31" s="25">
        <v>113.00471118242422</v>
      </c>
      <c r="G31" s="26">
        <f t="shared" si="0"/>
        <v>0.48471763669230644</v>
      </c>
      <c r="I31" t="s">
        <v>254</v>
      </c>
      <c r="J31" s="6">
        <v>1187.8265721310891</v>
      </c>
      <c r="K31" s="65">
        <v>0.27161492496969625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8"/>
  <dimension ref="A1:G37"/>
  <sheetViews>
    <sheetView workbookViewId="0">
      <selection activeCell="A2" sqref="A2:G36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90</v>
      </c>
      <c r="B1" s="46" t="s">
        <v>228</v>
      </c>
      <c r="C1" s="40" t="s">
        <v>50</v>
      </c>
      <c r="D1" s="40"/>
      <c r="E1" s="40"/>
      <c r="F1" s="40"/>
      <c r="G1" s="40"/>
    </row>
    <row r="2" spans="1:7" ht="15.75" thickBot="1" x14ac:dyDescent="0.3">
      <c r="A2" s="2" t="s">
        <v>1734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13421.251096999997</v>
      </c>
      <c r="E6" s="13">
        <v>14144.041940999994</v>
      </c>
      <c r="F6" s="13">
        <v>5580.0433307288231</v>
      </c>
      <c r="G6" s="14">
        <v>0.39451546835093093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5779.9761220000064</v>
      </c>
      <c r="E7" s="31">
        <f ca="1">SUM(E8:OFFSET(E6,MATCH("GOBIERNOS REGIONALES",$A$8:$A$50,0),0))</f>
        <v>4689.6623610000015</v>
      </c>
      <c r="F7" s="31">
        <f ca="1">SUM(F8:OFFSET(F6,MATCH("GOBIERNOS REGIONALES",$A$8:$A$50,0),0))</f>
        <v>1357.948804022637</v>
      </c>
      <c r="G7" s="32">
        <f ca="1">IFERROR(F7/E7,0)</f>
        <v>0.28956216876412277</v>
      </c>
    </row>
    <row r="8" spans="1:7" x14ac:dyDescent="0.25">
      <c r="A8" s="15"/>
      <c r="B8" s="16">
        <v>10</v>
      </c>
      <c r="C8" s="17" t="s">
        <v>105</v>
      </c>
      <c r="D8" s="18">
        <v>5773.3945820000063</v>
      </c>
      <c r="E8" s="19">
        <v>4683.0808210000014</v>
      </c>
      <c r="F8" s="19">
        <v>1355.8593334922425</v>
      </c>
      <c r="G8" s="20">
        <f t="shared" ref="G8:G36" si="0">IFERROR(F8/E8,0)</f>
        <v>0.28952294126812</v>
      </c>
    </row>
    <row r="9" spans="1:7" ht="38.25" x14ac:dyDescent="0.25">
      <c r="A9" s="15"/>
      <c r="B9" s="16">
        <v>117</v>
      </c>
      <c r="C9" s="17" t="s">
        <v>136</v>
      </c>
      <c r="D9" s="18">
        <v>6.5815399999999995</v>
      </c>
      <c r="E9" s="19">
        <v>6.5815399999999995</v>
      </c>
      <c r="F9" s="19">
        <v>2.0894705303944647</v>
      </c>
      <c r="G9" s="20">
        <f t="shared" si="0"/>
        <v>0.31747441030434592</v>
      </c>
    </row>
    <row r="10" spans="1:7" x14ac:dyDescent="0.25">
      <c r="A10" s="27" t="s">
        <v>200</v>
      </c>
      <c r="B10" s="28"/>
      <c r="C10" s="29"/>
      <c r="D10" s="30">
        <f ca="1">SUM(D11:OFFSET(D9,(MATCH("GOBIERNOS LOCALES",$A$8:$A$50,0)-MATCH("GOBIERNOS REGIONALES",$A$8:$A$50,0)),0))</f>
        <v>7201.0258270000004</v>
      </c>
      <c r="E10" s="31">
        <f ca="1">SUM(E11:OFFSET(E9,(MATCH("GOBIERNOS LOCALES",$A$8:$A$50,0)-MATCH("GOBIERNOS REGIONALES",$A$8:$A$50,0)),0))</f>
        <v>8325.7585040000013</v>
      </c>
      <c r="F10" s="31">
        <f ca="1">SUM(F11:OFFSET(F9,(MATCH("GOBIERNOS LOCALES",$A$8:$A$50,0)-MATCH("GOBIERNOS REGIONALES",$A$8:$A$50,0)),0))</f>
        <v>3887.4894539108654</v>
      </c>
      <c r="G10" s="32">
        <f t="shared" ca="1" si="0"/>
        <v>0.46692315805739165</v>
      </c>
    </row>
    <row r="11" spans="1:7" x14ac:dyDescent="0.25">
      <c r="A11" s="15"/>
      <c r="B11" s="16">
        <v>440</v>
      </c>
      <c r="C11" s="17" t="s">
        <v>201</v>
      </c>
      <c r="D11" s="18">
        <v>185.12701699999994</v>
      </c>
      <c r="E11" s="19">
        <v>233.82705800000002</v>
      </c>
      <c r="F11" s="19">
        <v>111.08018281959085</v>
      </c>
      <c r="G11" s="20">
        <f t="shared" si="0"/>
        <v>0.47505273243266327</v>
      </c>
    </row>
    <row r="12" spans="1:7" x14ac:dyDescent="0.25">
      <c r="A12" s="15"/>
      <c r="B12" s="16">
        <v>441</v>
      </c>
      <c r="C12" s="17" t="s">
        <v>202</v>
      </c>
      <c r="D12" s="18">
        <v>402.34895999999969</v>
      </c>
      <c r="E12" s="19">
        <v>461.18254800000022</v>
      </c>
      <c r="F12" s="19">
        <v>218.12270617052673</v>
      </c>
      <c r="G12" s="20">
        <f t="shared" si="0"/>
        <v>0.4729639209385838</v>
      </c>
    </row>
    <row r="13" spans="1:7" x14ac:dyDescent="0.25">
      <c r="A13" s="15"/>
      <c r="B13" s="16">
        <v>442</v>
      </c>
      <c r="C13" s="17" t="s">
        <v>203</v>
      </c>
      <c r="D13" s="18">
        <v>235.03285</v>
      </c>
      <c r="E13" s="19">
        <v>290.08463200000017</v>
      </c>
      <c r="F13" s="19">
        <v>133.96146411771952</v>
      </c>
      <c r="G13" s="20">
        <f t="shared" si="0"/>
        <v>0.46180131361705312</v>
      </c>
    </row>
    <row r="14" spans="1:7" x14ac:dyDescent="0.25">
      <c r="A14" s="15"/>
      <c r="B14" s="16">
        <v>443</v>
      </c>
      <c r="C14" s="17" t="s">
        <v>204</v>
      </c>
      <c r="D14" s="18">
        <v>303.09903999999983</v>
      </c>
      <c r="E14" s="19">
        <v>345.98838799999999</v>
      </c>
      <c r="F14" s="19">
        <v>160.79791884076258</v>
      </c>
      <c r="G14" s="20">
        <f t="shared" si="0"/>
        <v>0.46474946679644802</v>
      </c>
    </row>
    <row r="15" spans="1:7" x14ac:dyDescent="0.25">
      <c r="A15" s="15"/>
      <c r="B15" s="16">
        <v>444</v>
      </c>
      <c r="C15" s="17" t="s">
        <v>205</v>
      </c>
      <c r="D15" s="18">
        <v>340.05400000000026</v>
      </c>
      <c r="E15" s="19">
        <v>401.20237299999997</v>
      </c>
      <c r="F15" s="19">
        <v>184.85692123388435</v>
      </c>
      <c r="G15" s="20">
        <f t="shared" si="0"/>
        <v>0.46075729774879565</v>
      </c>
    </row>
    <row r="16" spans="1:7" x14ac:dyDescent="0.25">
      <c r="A16" s="15"/>
      <c r="B16" s="16">
        <v>445</v>
      </c>
      <c r="C16" s="17" t="s">
        <v>206</v>
      </c>
      <c r="D16" s="18">
        <v>549.18522400000063</v>
      </c>
      <c r="E16" s="19">
        <v>650.59514700000045</v>
      </c>
      <c r="F16" s="19">
        <v>310.59516809361048</v>
      </c>
      <c r="G16" s="20">
        <f t="shared" si="0"/>
        <v>0.4774016060922297</v>
      </c>
    </row>
    <row r="17" spans="1:7" x14ac:dyDescent="0.25">
      <c r="A17" s="15"/>
      <c r="B17" s="16">
        <v>446</v>
      </c>
      <c r="C17" s="17" t="s">
        <v>207</v>
      </c>
      <c r="D17" s="18">
        <v>414.0707109999999</v>
      </c>
      <c r="E17" s="19">
        <v>504.95983200000006</v>
      </c>
      <c r="F17" s="19">
        <v>232.34267352845563</v>
      </c>
      <c r="G17" s="20">
        <f t="shared" si="0"/>
        <v>0.46012110034220621</v>
      </c>
    </row>
    <row r="18" spans="1:7" x14ac:dyDescent="0.25">
      <c r="A18" s="15"/>
      <c r="B18" s="16">
        <v>447</v>
      </c>
      <c r="C18" s="17" t="s">
        <v>208</v>
      </c>
      <c r="D18" s="18">
        <v>251.42984699999994</v>
      </c>
      <c r="E18" s="19">
        <v>278.55185400000005</v>
      </c>
      <c r="F18" s="19">
        <v>130.41785177206475</v>
      </c>
      <c r="G18" s="20">
        <f t="shared" si="0"/>
        <v>0.46819954668858432</v>
      </c>
    </row>
    <row r="19" spans="1:7" x14ac:dyDescent="0.25">
      <c r="A19" s="15"/>
      <c r="B19" s="16">
        <v>448</v>
      </c>
      <c r="C19" s="17" t="s">
        <v>209</v>
      </c>
      <c r="D19" s="18">
        <v>274.33573700000011</v>
      </c>
      <c r="E19" s="19">
        <v>313.85708600000021</v>
      </c>
      <c r="F19" s="19">
        <v>148.8772395353335</v>
      </c>
      <c r="G19" s="20">
        <f t="shared" si="0"/>
        <v>0.47434723055873079</v>
      </c>
    </row>
    <row r="20" spans="1:7" x14ac:dyDescent="0.25">
      <c r="A20" s="15"/>
      <c r="B20" s="16">
        <v>449</v>
      </c>
      <c r="C20" s="17" t="s">
        <v>210</v>
      </c>
      <c r="D20" s="18">
        <v>228.50690700000001</v>
      </c>
      <c r="E20" s="19">
        <v>239.918406</v>
      </c>
      <c r="F20" s="19">
        <v>121.98539478814928</v>
      </c>
      <c r="G20" s="20">
        <f t="shared" si="0"/>
        <v>0.50844533698739758</v>
      </c>
    </row>
    <row r="21" spans="1:7" x14ac:dyDescent="0.25">
      <c r="A21" s="15"/>
      <c r="B21" s="16">
        <v>450</v>
      </c>
      <c r="C21" s="17" t="s">
        <v>211</v>
      </c>
      <c r="D21" s="18">
        <v>384.2449180000001</v>
      </c>
      <c r="E21" s="19">
        <v>432.0714700000002</v>
      </c>
      <c r="F21" s="19">
        <v>206.67287683941686</v>
      </c>
      <c r="G21" s="20">
        <f t="shared" si="0"/>
        <v>0.47833030225165474</v>
      </c>
    </row>
    <row r="22" spans="1:7" x14ac:dyDescent="0.25">
      <c r="A22" s="15"/>
      <c r="B22" s="16">
        <v>451</v>
      </c>
      <c r="C22" s="17" t="s">
        <v>212</v>
      </c>
      <c r="D22" s="18">
        <v>484.11913700000014</v>
      </c>
      <c r="E22" s="19">
        <v>572.26487599999996</v>
      </c>
      <c r="F22" s="19">
        <v>252.15393211023911</v>
      </c>
      <c r="G22" s="20">
        <f t="shared" si="0"/>
        <v>0.44062451267800529</v>
      </c>
    </row>
    <row r="23" spans="1:7" x14ac:dyDescent="0.25">
      <c r="A23" s="15"/>
      <c r="B23" s="16">
        <v>452</v>
      </c>
      <c r="C23" s="17" t="s">
        <v>213</v>
      </c>
      <c r="D23" s="18">
        <v>281.42828299999991</v>
      </c>
      <c r="E23" s="19">
        <v>343.56856000000005</v>
      </c>
      <c r="F23" s="19">
        <v>155.41132897006173</v>
      </c>
      <c r="G23" s="20">
        <f t="shared" si="0"/>
        <v>0.45234444318787992</v>
      </c>
    </row>
    <row r="24" spans="1:7" x14ac:dyDescent="0.25">
      <c r="A24" s="15"/>
      <c r="B24" s="16">
        <v>453</v>
      </c>
      <c r="C24" s="17" t="s">
        <v>214</v>
      </c>
      <c r="D24" s="18">
        <v>456.65190399999977</v>
      </c>
      <c r="E24" s="19">
        <v>483.71134599999999</v>
      </c>
      <c r="F24" s="19">
        <v>229.84794148442597</v>
      </c>
      <c r="G24" s="20">
        <f t="shared" si="0"/>
        <v>0.47517583241561173</v>
      </c>
    </row>
    <row r="25" spans="1:7" x14ac:dyDescent="0.25">
      <c r="A25" s="15"/>
      <c r="B25" s="16">
        <v>454</v>
      </c>
      <c r="C25" s="17" t="s">
        <v>215</v>
      </c>
      <c r="D25" s="18">
        <v>74.156517999999991</v>
      </c>
      <c r="E25" s="19">
        <v>88.296325999999993</v>
      </c>
      <c r="F25" s="19">
        <v>29.524693201536138</v>
      </c>
      <c r="G25" s="20">
        <f t="shared" si="0"/>
        <v>0.33438189944093644</v>
      </c>
    </row>
    <row r="26" spans="1:7" x14ac:dyDescent="0.25">
      <c r="A26" s="15"/>
      <c r="B26" s="16">
        <v>455</v>
      </c>
      <c r="C26" s="17" t="s">
        <v>216</v>
      </c>
      <c r="D26" s="18">
        <v>91.43748100000002</v>
      </c>
      <c r="E26" s="19">
        <v>105.348991</v>
      </c>
      <c r="F26" s="19">
        <v>44.262300156702622</v>
      </c>
      <c r="G26" s="20">
        <f t="shared" si="0"/>
        <v>0.42014925569341832</v>
      </c>
    </row>
    <row r="27" spans="1:7" x14ac:dyDescent="0.25">
      <c r="A27" s="15"/>
      <c r="B27" s="16">
        <v>456</v>
      </c>
      <c r="C27" s="17" t="s">
        <v>217</v>
      </c>
      <c r="D27" s="18">
        <v>125.24497000000001</v>
      </c>
      <c r="E27" s="19">
        <v>148.57758700000002</v>
      </c>
      <c r="F27" s="19">
        <v>67.392427812848837</v>
      </c>
      <c r="G27" s="20">
        <f t="shared" si="0"/>
        <v>0.45358407801338724</v>
      </c>
    </row>
    <row r="28" spans="1:7" x14ac:dyDescent="0.25">
      <c r="A28" s="15"/>
      <c r="B28" s="16">
        <v>457</v>
      </c>
      <c r="C28" s="17" t="s">
        <v>218</v>
      </c>
      <c r="D28" s="18">
        <v>461.50356499999987</v>
      </c>
      <c r="E28" s="19">
        <v>544.58484099999987</v>
      </c>
      <c r="F28" s="19">
        <v>248.97332076745533</v>
      </c>
      <c r="G28" s="20">
        <f t="shared" si="0"/>
        <v>0.457180042526111</v>
      </c>
    </row>
    <row r="29" spans="1:7" x14ac:dyDescent="0.25">
      <c r="A29" s="15"/>
      <c r="B29" s="16">
        <v>458</v>
      </c>
      <c r="C29" s="17" t="s">
        <v>219</v>
      </c>
      <c r="D29" s="18">
        <v>496.22700199999991</v>
      </c>
      <c r="E29" s="19">
        <v>584.72425900000064</v>
      </c>
      <c r="F29" s="19">
        <v>277.63809457752359</v>
      </c>
      <c r="G29" s="20">
        <f t="shared" si="0"/>
        <v>0.47481884034081656</v>
      </c>
    </row>
    <row r="30" spans="1:7" x14ac:dyDescent="0.25">
      <c r="A30" s="15"/>
      <c r="B30" s="16">
        <v>459</v>
      </c>
      <c r="C30" s="17" t="s">
        <v>220</v>
      </c>
      <c r="D30" s="18">
        <v>285.42157300000019</v>
      </c>
      <c r="E30" s="19">
        <v>341.36350900000019</v>
      </c>
      <c r="F30" s="19">
        <v>154.83742776214785</v>
      </c>
      <c r="G30" s="20">
        <f t="shared" si="0"/>
        <v>0.45358517732528864</v>
      </c>
    </row>
    <row r="31" spans="1:7" x14ac:dyDescent="0.25">
      <c r="A31" s="15"/>
      <c r="B31" s="16">
        <v>460</v>
      </c>
      <c r="C31" s="17" t="s">
        <v>221</v>
      </c>
      <c r="D31" s="18">
        <v>98.122090999999983</v>
      </c>
      <c r="E31" s="19">
        <v>110.519121</v>
      </c>
      <c r="F31" s="19">
        <v>54.159400583725073</v>
      </c>
      <c r="G31" s="20">
        <f t="shared" si="0"/>
        <v>0.49004552419237096</v>
      </c>
    </row>
    <row r="32" spans="1:7" x14ac:dyDescent="0.25">
      <c r="A32" s="15"/>
      <c r="B32" s="16">
        <v>461</v>
      </c>
      <c r="C32" s="17" t="s">
        <v>222</v>
      </c>
      <c r="D32" s="18">
        <v>102.56382099999999</v>
      </c>
      <c r="E32" s="19">
        <v>111.75257500000002</v>
      </c>
      <c r="F32" s="19">
        <v>52.065445610465758</v>
      </c>
      <c r="G32" s="20">
        <f t="shared" si="0"/>
        <v>0.46589929234709582</v>
      </c>
    </row>
    <row r="33" spans="1:7" x14ac:dyDescent="0.25">
      <c r="A33" s="15"/>
      <c r="B33" s="16">
        <v>462</v>
      </c>
      <c r="C33" s="17" t="s">
        <v>223</v>
      </c>
      <c r="D33" s="18">
        <v>193.657758</v>
      </c>
      <c r="E33" s="19">
        <v>207.09062800000001</v>
      </c>
      <c r="F33" s="19">
        <v>99.536340034901514</v>
      </c>
      <c r="G33" s="20">
        <f t="shared" si="0"/>
        <v>0.48064145150451476</v>
      </c>
    </row>
    <row r="34" spans="1:7" x14ac:dyDescent="0.25">
      <c r="A34" s="15"/>
      <c r="B34" s="16">
        <v>463</v>
      </c>
      <c r="C34" s="17" t="s">
        <v>224</v>
      </c>
      <c r="D34" s="18">
        <v>308.70943399999993</v>
      </c>
      <c r="E34" s="19">
        <v>339.21577100000002</v>
      </c>
      <c r="F34" s="19">
        <v>168.04027233298257</v>
      </c>
      <c r="G34" s="20">
        <f t="shared" si="0"/>
        <v>0.4953787137832768</v>
      </c>
    </row>
    <row r="35" spans="1:7" x14ac:dyDescent="0.25">
      <c r="A35" s="15"/>
      <c r="B35" s="16">
        <v>464</v>
      </c>
      <c r="C35" s="17" t="s">
        <v>225</v>
      </c>
      <c r="D35" s="18">
        <v>174.34707899999998</v>
      </c>
      <c r="E35" s="19">
        <v>192.50131999999996</v>
      </c>
      <c r="F35" s="19">
        <v>93.936130766334827</v>
      </c>
      <c r="G35" s="20">
        <f t="shared" si="0"/>
        <v>0.4879765539599149</v>
      </c>
    </row>
    <row r="36" spans="1:7" ht="15.75" thickBot="1" x14ac:dyDescent="0.3">
      <c r="A36" s="33" t="s">
        <v>227</v>
      </c>
      <c r="B36" s="34"/>
      <c r="C36" s="35"/>
      <c r="D36" s="36">
        <v>440.24914799999897</v>
      </c>
      <c r="E36" s="37">
        <v>1128.6210759999949</v>
      </c>
      <c r="F36" s="37">
        <v>334.60507279532072</v>
      </c>
      <c r="G36" s="38">
        <f t="shared" si="0"/>
        <v>0.2964724653036005</v>
      </c>
    </row>
    <row r="37" spans="1:7" x14ac:dyDescent="0.25">
      <c r="D37" s="6"/>
      <c r="E37" s="6"/>
      <c r="F37" s="6"/>
      <c r="G37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9"/>
  <dimension ref="A1:L22"/>
  <sheetViews>
    <sheetView topLeftCell="A16" workbookViewId="0">
      <selection activeCell="A17" sqref="A17:F2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90</v>
      </c>
      <c r="B1" s="40" t="s">
        <v>228</v>
      </c>
      <c r="C1" s="40" t="s">
        <v>50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1735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13421.251096999997</v>
      </c>
      <c r="G6" s="13">
        <v>14144.041940999994</v>
      </c>
      <c r="H6" s="13">
        <v>5580.0433307288231</v>
      </c>
      <c r="I6" s="14">
        <v>0.39451546835093093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12313.563360999993</v>
      </c>
      <c r="G7" s="31">
        <f ca="1">SUM(G8:OFFSET(G6,MATCH("PROYECTOS",$A$8:$A$50,0),0))</f>
        <v>12153.750606999965</v>
      </c>
      <c r="H7" s="31">
        <f ca="1">SUM(H8:OFFSET(H6,MATCH("PROYECTOS",$A$8:$A$50,0),0))</f>
        <v>5052.386686327488</v>
      </c>
      <c r="I7" s="32">
        <f ca="1">IFERROR(H7/G7,0)</f>
        <v>0.4157059700910401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1613.5185700000004</v>
      </c>
      <c r="G8" s="19">
        <v>276.61940900000008</v>
      </c>
      <c r="H8" s="19">
        <v>40.340102661250057</v>
      </c>
      <c r="I8" s="20">
        <f t="shared" ref="I8:I13" si="0">IFERROR(H8/G8,0)</f>
        <v>0.14583250975440429</v>
      </c>
      <c r="J8" s="54"/>
      <c r="K8" s="19"/>
      <c r="L8" s="20" t="str">
        <f>IFERROR(K8/J8,".")</f>
        <v>.</v>
      </c>
    </row>
    <row r="9" spans="1:12" ht="38.25" x14ac:dyDescent="0.25">
      <c r="A9" s="15"/>
      <c r="B9" s="17">
        <v>3000385</v>
      </c>
      <c r="C9" s="17" t="s">
        <v>1736</v>
      </c>
      <c r="D9" s="53">
        <v>236</v>
      </c>
      <c r="E9" s="17" t="s">
        <v>295</v>
      </c>
      <c r="F9" s="18">
        <v>9640.9719149999946</v>
      </c>
      <c r="G9" s="19">
        <v>10574.603707999966</v>
      </c>
      <c r="H9" s="19">
        <v>4663.3657027040254</v>
      </c>
      <c r="I9" s="20">
        <f t="shared" si="0"/>
        <v>0.4409967343907239</v>
      </c>
      <c r="J9" s="54"/>
      <c r="K9" s="19"/>
      <c r="L9" s="20" t="str">
        <f>IFERROR(K9/J9,".")</f>
        <v>.</v>
      </c>
    </row>
    <row r="10" spans="1:12" ht="25.5" x14ac:dyDescent="0.25">
      <c r="A10" s="15"/>
      <c r="B10" s="17">
        <v>3000386</v>
      </c>
      <c r="C10" s="17" t="s">
        <v>1737</v>
      </c>
      <c r="D10" s="53">
        <v>240</v>
      </c>
      <c r="E10" s="17" t="s">
        <v>1384</v>
      </c>
      <c r="F10" s="18">
        <v>410.16485699999981</v>
      </c>
      <c r="G10" s="19">
        <v>663.46370400000035</v>
      </c>
      <c r="H10" s="19">
        <v>217.505910458578</v>
      </c>
      <c r="I10" s="20">
        <f t="shared" si="0"/>
        <v>0.32783392542386597</v>
      </c>
      <c r="J10" s="54"/>
      <c r="K10" s="19"/>
      <c r="L10" s="20" t="str">
        <f>IFERROR(K10/J10,".")</f>
        <v>.</v>
      </c>
    </row>
    <row r="11" spans="1:12" ht="51" x14ac:dyDescent="0.25">
      <c r="A11" s="15"/>
      <c r="B11" s="17">
        <v>3000387</v>
      </c>
      <c r="C11" s="17" t="s">
        <v>1738</v>
      </c>
      <c r="D11" s="53">
        <v>408</v>
      </c>
      <c r="E11" s="17" t="s">
        <v>977</v>
      </c>
      <c r="F11" s="18">
        <v>576.34948299999814</v>
      </c>
      <c r="G11" s="19">
        <v>517.06831999999872</v>
      </c>
      <c r="H11" s="19">
        <v>121.23418787968694</v>
      </c>
      <c r="I11" s="20">
        <f t="shared" si="0"/>
        <v>0.23446454402715533</v>
      </c>
      <c r="J11" s="54"/>
      <c r="K11" s="19"/>
      <c r="L11" s="20" t="str">
        <f>IFERROR(K11/J11,".")</f>
        <v>.</v>
      </c>
    </row>
    <row r="12" spans="1:12" ht="25.5" x14ac:dyDescent="0.25">
      <c r="A12" s="15"/>
      <c r="B12" s="17">
        <v>3000388</v>
      </c>
      <c r="C12" s="17" t="s">
        <v>1739</v>
      </c>
      <c r="D12" s="53">
        <v>60</v>
      </c>
      <c r="E12" s="17" t="s">
        <v>318</v>
      </c>
      <c r="F12" s="18">
        <v>72.558536000000018</v>
      </c>
      <c r="G12" s="19">
        <v>121.99546599999999</v>
      </c>
      <c r="H12" s="19">
        <v>9.940782623947598</v>
      </c>
      <c r="I12" s="20">
        <f t="shared" si="0"/>
        <v>8.1484853084192482E-2</v>
      </c>
      <c r="J12" s="54"/>
      <c r="K12" s="19"/>
      <c r="L12" s="20" t="str">
        <f>IFERROR(K12/J12,".")</f>
        <v>.</v>
      </c>
    </row>
    <row r="13" spans="1:12" ht="15.75" thickBot="1" x14ac:dyDescent="0.3">
      <c r="A13" s="33" t="s">
        <v>302</v>
      </c>
      <c r="B13" s="35"/>
      <c r="C13" s="35"/>
      <c r="D13" s="51"/>
      <c r="E13" s="35"/>
      <c r="F13" s="36">
        <f ca="1">OFFSET(F13,-MATCH("PROYECTOS",$A$8:$A$50,0)-1,0)-(OFFSET(F13,-MATCH("PROYECTOS",$A$8:$A$50,0),0))</f>
        <v>1107.6877360000035</v>
      </c>
      <c r="G13" s="37">
        <f ca="1">OFFSET(G13,-MATCH("PROYECTOS",$A$8:$A$50,0)-1,0)-(OFFSET(G13,-MATCH("PROYECTOS",$A$8:$A$50,0),0))</f>
        <v>1990.2913340000287</v>
      </c>
      <c r="H13" s="37">
        <f ca="1">OFFSET(H13,-MATCH("PROYECTOS",$A$8:$A$50,0)-1,0)-(OFFSET(H13,-MATCH("PROYECTOS",$A$8:$A$50,0),0))</f>
        <v>527.65664440133514</v>
      </c>
      <c r="I13" s="38">
        <f t="shared" ca="1" si="0"/>
        <v>0.26511528005343138</v>
      </c>
      <c r="J13" s="52"/>
      <c r="K13" s="37"/>
      <c r="L13" s="38"/>
    </row>
    <row r="14" spans="1:12" ht="15.75" thickBot="1" x14ac:dyDescent="0.3"/>
    <row r="15" spans="1:12" ht="15.75" thickBot="1" x14ac:dyDescent="0.3">
      <c r="A15" s="108" t="s">
        <v>372</v>
      </c>
      <c r="B15" s="109"/>
      <c r="C15" s="109"/>
      <c r="D15" s="109"/>
      <c r="E15" s="109"/>
      <c r="F15" s="110"/>
    </row>
    <row r="16" spans="1:12" ht="15.75" thickBot="1" x14ac:dyDescent="0.3">
      <c r="A16" s="2" t="s">
        <v>1802</v>
      </c>
    </row>
    <row r="17" spans="1:6" ht="45" customHeight="1" x14ac:dyDescent="0.25">
      <c r="A17" s="100" t="s">
        <v>374</v>
      </c>
      <c r="B17" s="101"/>
      <c r="C17" s="101"/>
      <c r="D17" s="101"/>
      <c r="E17" s="101"/>
      <c r="F17" s="111" t="s">
        <v>375</v>
      </c>
    </row>
    <row r="18" spans="1:6" ht="15.75" thickBot="1" x14ac:dyDescent="0.3">
      <c r="A18" s="125"/>
      <c r="B18" s="126"/>
      <c r="C18" s="104"/>
      <c r="D18" s="104"/>
      <c r="E18" s="104"/>
      <c r="F18" s="112"/>
    </row>
    <row r="19" spans="1:6" ht="18.75" customHeight="1" x14ac:dyDescent="0.25">
      <c r="A19" s="15"/>
      <c r="B19" s="17">
        <v>3000001</v>
      </c>
      <c r="C19" s="148" t="s">
        <v>271</v>
      </c>
      <c r="D19" s="142"/>
      <c r="E19" s="149"/>
      <c r="F19" s="69">
        <v>0.14583250975440429</v>
      </c>
    </row>
    <row r="20" spans="1:6" ht="18" customHeight="1" x14ac:dyDescent="0.25">
      <c r="A20" s="15"/>
      <c r="B20" s="17">
        <v>3000386</v>
      </c>
      <c r="C20" s="144" t="s">
        <v>1737</v>
      </c>
      <c r="D20" s="119">
        <v>240</v>
      </c>
      <c r="E20" s="145" t="s">
        <v>1384</v>
      </c>
      <c r="F20" s="69">
        <v>0.32783392542386597</v>
      </c>
    </row>
    <row r="21" spans="1:6" ht="37.5" customHeight="1" x14ac:dyDescent="0.25">
      <c r="A21" s="15"/>
      <c r="B21" s="17">
        <v>3000387</v>
      </c>
      <c r="C21" s="144" t="s">
        <v>1738</v>
      </c>
      <c r="D21" s="119">
        <v>408</v>
      </c>
      <c r="E21" s="145" t="s">
        <v>977</v>
      </c>
      <c r="F21" s="69">
        <v>0.23446454402715533</v>
      </c>
    </row>
    <row r="22" spans="1:6" ht="18.75" customHeight="1" thickBot="1" x14ac:dyDescent="0.3">
      <c r="A22" s="21"/>
      <c r="B22" s="23">
        <v>3000388</v>
      </c>
      <c r="C22" s="146" t="s">
        <v>1739</v>
      </c>
      <c r="D22" s="121">
        <v>60</v>
      </c>
      <c r="E22" s="147" t="s">
        <v>318</v>
      </c>
      <c r="F22" s="70">
        <v>8.1484853084192482E-2</v>
      </c>
    </row>
  </sheetData>
  <mergeCells count="19">
    <mergeCell ref="F3:I3"/>
    <mergeCell ref="J3:L3"/>
    <mergeCell ref="I4:I5"/>
    <mergeCell ref="A15:F15"/>
    <mergeCell ref="A17:E18"/>
    <mergeCell ref="F17:F18"/>
    <mergeCell ref="L4:L5"/>
    <mergeCell ref="H4:H5"/>
    <mergeCell ref="A4:C5"/>
    <mergeCell ref="J4:J5"/>
    <mergeCell ref="F4:F5"/>
    <mergeCell ref="K4:K5"/>
    <mergeCell ref="G4:G5"/>
    <mergeCell ref="D4:E5"/>
    <mergeCell ref="C19:E19"/>
    <mergeCell ref="C20:E20"/>
    <mergeCell ref="C21:E21"/>
    <mergeCell ref="C22:E22"/>
    <mergeCell ref="A3:E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N16"/>
  <sheetViews>
    <sheetView workbookViewId="0">
      <selection activeCell="A2" sqref="A2:N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16</v>
      </c>
      <c r="B1" s="40" t="s">
        <v>228</v>
      </c>
      <c r="C1" s="40" t="s">
        <v>433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468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508.64130799999992</v>
      </c>
      <c r="I6" s="13">
        <v>576.75246799999991</v>
      </c>
      <c r="J6" s="13">
        <v>265.84260213984464</v>
      </c>
      <c r="K6" s="14">
        <v>0.46093015095662265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 ca="1">SUM(H8:OFFSET(H6,MATCH("PROYECTOS",$A$8:$A$50,0),0))</f>
        <v>504.48946600000011</v>
      </c>
      <c r="I7" s="31">
        <f ca="1">SUM(I8:OFFSET(I6,MATCH("PROYECTOS",$A$8:$A$50,0),0))</f>
        <v>574.37186399999962</v>
      </c>
      <c r="J7" s="31">
        <f ca="1">SUM(J8:OFFSET(J6,MATCH("PROYECTOS",$A$8:$A$50,0),0))</f>
        <v>265.50156794777661</v>
      </c>
      <c r="K7" s="32">
        <f ca="1">IFERROR(J7/I7,0)</f>
        <v>0.46224682055069605</v>
      </c>
      <c r="L7" s="50"/>
      <c r="M7" s="31"/>
      <c r="N7" s="32"/>
    </row>
    <row r="8" spans="1:14" ht="25.5" x14ac:dyDescent="0.25">
      <c r="A8" s="15"/>
      <c r="B8" s="17">
        <v>5004433</v>
      </c>
      <c r="C8" s="79" t="s">
        <v>469</v>
      </c>
      <c r="D8" s="17">
        <v>3000001</v>
      </c>
      <c r="E8" s="17" t="s">
        <v>271</v>
      </c>
      <c r="F8" s="53">
        <v>60</v>
      </c>
      <c r="G8" s="17" t="s">
        <v>318</v>
      </c>
      <c r="H8" s="18">
        <v>18.499218000000003</v>
      </c>
      <c r="I8" s="19">
        <v>22.993857999999999</v>
      </c>
      <c r="J8" s="19">
        <v>9.5594162705071515</v>
      </c>
      <c r="K8" s="20">
        <f t="shared" ref="K8:K16" si="0">IFERROR(J8/I8,0)</f>
        <v>0.41573781444188929</v>
      </c>
      <c r="L8" s="54">
        <v>509</v>
      </c>
      <c r="M8" s="19">
        <v>0</v>
      </c>
      <c r="N8" s="20">
        <f>IFERROR(M8/L8,".")</f>
        <v>0</v>
      </c>
    </row>
    <row r="9" spans="1:14" ht="25.5" x14ac:dyDescent="0.25">
      <c r="A9" s="15"/>
      <c r="B9" s="17">
        <v>5004434</v>
      </c>
      <c r="C9" s="79" t="s">
        <v>470</v>
      </c>
      <c r="D9" s="17">
        <v>3000001</v>
      </c>
      <c r="E9" s="17" t="s">
        <v>271</v>
      </c>
      <c r="F9" s="53">
        <v>80</v>
      </c>
      <c r="G9" s="17" t="s">
        <v>319</v>
      </c>
      <c r="H9" s="18">
        <v>1.3469369999999998</v>
      </c>
      <c r="I9" s="19">
        <v>2.2985129999999998</v>
      </c>
      <c r="J9" s="19">
        <v>1.0732824772785534</v>
      </c>
      <c r="K9" s="20">
        <f t="shared" si="0"/>
        <v>0.46694644636708754</v>
      </c>
      <c r="L9" s="54">
        <v>19</v>
      </c>
      <c r="M9" s="19">
        <v>0</v>
      </c>
      <c r="N9" s="20">
        <f t="shared" ref="N9:N15" si="1">IFERROR(M9/L9,".")</f>
        <v>0</v>
      </c>
    </row>
    <row r="10" spans="1:14" ht="25.5" x14ac:dyDescent="0.25">
      <c r="A10" s="15"/>
      <c r="B10" s="17">
        <v>5004436</v>
      </c>
      <c r="C10" s="79" t="s">
        <v>471</v>
      </c>
      <c r="D10" s="17">
        <v>3000612</v>
      </c>
      <c r="E10" s="17" t="s">
        <v>437</v>
      </c>
      <c r="F10" s="53">
        <v>87</v>
      </c>
      <c r="G10" s="17" t="s">
        <v>461</v>
      </c>
      <c r="H10" s="18">
        <v>60.636024000000006</v>
      </c>
      <c r="I10" s="19">
        <v>72.555962000000008</v>
      </c>
      <c r="J10" s="19">
        <v>32.255708469312424</v>
      </c>
      <c r="K10" s="20">
        <f t="shared" si="0"/>
        <v>0.44456317000265838</v>
      </c>
      <c r="L10" s="54">
        <v>267210.02</v>
      </c>
      <c r="M10" s="19">
        <v>0</v>
      </c>
      <c r="N10" s="20">
        <f t="shared" si="1"/>
        <v>0</v>
      </c>
    </row>
    <row r="11" spans="1:14" ht="25.5" x14ac:dyDescent="0.25">
      <c r="A11" s="15"/>
      <c r="B11" s="17">
        <v>5004438</v>
      </c>
      <c r="C11" s="79" t="s">
        <v>472</v>
      </c>
      <c r="D11" s="17">
        <v>3000614</v>
      </c>
      <c r="E11" s="17" t="s">
        <v>439</v>
      </c>
      <c r="F11" s="53">
        <v>393</v>
      </c>
      <c r="G11" s="17" t="s">
        <v>463</v>
      </c>
      <c r="H11" s="18">
        <v>74.926122000000021</v>
      </c>
      <c r="I11" s="19">
        <v>75.139131000000049</v>
      </c>
      <c r="J11" s="19">
        <v>22.428742231836267</v>
      </c>
      <c r="K11" s="20">
        <f t="shared" si="0"/>
        <v>0.29849616216397623</v>
      </c>
      <c r="L11" s="54">
        <v>32590</v>
      </c>
      <c r="M11" s="19">
        <v>0</v>
      </c>
      <c r="N11" s="20">
        <f t="shared" si="1"/>
        <v>0</v>
      </c>
    </row>
    <row r="12" spans="1:14" ht="38.25" x14ac:dyDescent="0.25">
      <c r="A12" s="15"/>
      <c r="B12" s="17">
        <v>5000069</v>
      </c>
      <c r="C12" s="79" t="s">
        <v>473</v>
      </c>
      <c r="D12" s="17">
        <v>3043959</v>
      </c>
      <c r="E12" s="17" t="s">
        <v>452</v>
      </c>
      <c r="F12" s="53">
        <v>259</v>
      </c>
      <c r="G12" s="17" t="s">
        <v>292</v>
      </c>
      <c r="H12" s="18">
        <v>37.323976999999999</v>
      </c>
      <c r="I12" s="19">
        <v>41.138590000000008</v>
      </c>
      <c r="J12" s="19">
        <v>16.396039681310679</v>
      </c>
      <c r="K12" s="20">
        <f t="shared" si="0"/>
        <v>0.39855618973111806</v>
      </c>
      <c r="L12" s="54">
        <v>176714</v>
      </c>
      <c r="M12" s="19">
        <v>0</v>
      </c>
      <c r="N12" s="20">
        <f t="shared" si="1"/>
        <v>0</v>
      </c>
    </row>
    <row r="13" spans="1:14" ht="25.5" x14ac:dyDescent="0.25">
      <c r="A13" s="15"/>
      <c r="B13" s="17">
        <v>5000071</v>
      </c>
      <c r="C13" s="79" t="s">
        <v>474</v>
      </c>
      <c r="D13" s="17">
        <v>3043961</v>
      </c>
      <c r="E13" s="17" t="s">
        <v>454</v>
      </c>
      <c r="F13" s="53">
        <v>394</v>
      </c>
      <c r="G13" s="17" t="s">
        <v>462</v>
      </c>
      <c r="H13" s="18">
        <v>29.001204999999999</v>
      </c>
      <c r="I13" s="19">
        <v>30.807407000000001</v>
      </c>
      <c r="J13" s="19">
        <v>16.689314919689167</v>
      </c>
      <c r="K13" s="20">
        <f t="shared" si="0"/>
        <v>0.54173059484328445</v>
      </c>
      <c r="L13" s="54">
        <v>19004</v>
      </c>
      <c r="M13" s="19">
        <v>0</v>
      </c>
      <c r="N13" s="20">
        <f t="shared" si="1"/>
        <v>0</v>
      </c>
    </row>
    <row r="14" spans="1:14" ht="38.25" x14ac:dyDescent="0.25">
      <c r="A14" s="15"/>
      <c r="B14" s="17">
        <v>5000079</v>
      </c>
      <c r="C14" s="79" t="s">
        <v>475</v>
      </c>
      <c r="D14" s="17">
        <v>3043969</v>
      </c>
      <c r="E14" s="17" t="s">
        <v>456</v>
      </c>
      <c r="F14" s="53">
        <v>87</v>
      </c>
      <c r="G14" s="17" t="s">
        <v>461</v>
      </c>
      <c r="H14" s="18">
        <v>87.953305000000015</v>
      </c>
      <c r="I14" s="19">
        <v>101.82235499999999</v>
      </c>
      <c r="J14" s="19">
        <v>53.429190356667846</v>
      </c>
      <c r="K14" s="20">
        <f t="shared" si="0"/>
        <v>0.52472946983663704</v>
      </c>
      <c r="L14" s="54">
        <v>23367</v>
      </c>
      <c r="M14" s="19">
        <v>0</v>
      </c>
      <c r="N14" s="20">
        <f t="shared" si="1"/>
        <v>0</v>
      </c>
    </row>
    <row r="15" spans="1:14" x14ac:dyDescent="0.25">
      <c r="A15" s="15"/>
      <c r="B15" s="17">
        <v>9000000</v>
      </c>
      <c r="C15" s="79" t="s">
        <v>317</v>
      </c>
      <c r="D15" s="17">
        <v>9000000</v>
      </c>
      <c r="E15" s="17" t="s">
        <v>308</v>
      </c>
      <c r="F15" s="53"/>
      <c r="G15" s="17" t="s">
        <v>289</v>
      </c>
      <c r="H15" s="18">
        <v>194.8026780000001</v>
      </c>
      <c r="I15" s="19">
        <v>227.61604799999949</v>
      </c>
      <c r="J15" s="19">
        <v>113.6698735411745</v>
      </c>
      <c r="K15" s="20">
        <f t="shared" si="0"/>
        <v>0.49939305483932639</v>
      </c>
      <c r="L15" s="54"/>
      <c r="M15" s="19"/>
      <c r="N15" s="20" t="str">
        <f t="shared" si="1"/>
        <v>.</v>
      </c>
    </row>
    <row r="16" spans="1:14" ht="15.75" thickBot="1" x14ac:dyDescent="0.3">
      <c r="A16" s="33" t="s">
        <v>302</v>
      </c>
      <c r="B16" s="35"/>
      <c r="C16" s="35"/>
      <c r="D16" s="57"/>
      <c r="E16" s="35"/>
      <c r="F16" s="51"/>
      <c r="G16" s="35"/>
      <c r="H16" s="36">
        <f ca="1">OFFSET(H16,-MATCH("PROYECTOS",$A$8:$A$50,0)-1,0)-(OFFSET(H16,-MATCH("PROYECTOS",$A$8:$A$50,0),0))</f>
        <v>4.1518419999998173</v>
      </c>
      <c r="I16" s="37">
        <f ca="1">OFFSET(I16,-MATCH("PROYECTOS",$A$8:$A$50,0)-1,0)-(OFFSET(I16,-MATCH("PROYECTOS",$A$8:$A$50,0),0))</f>
        <v>2.3806040000002895</v>
      </c>
      <c r="J16" s="37">
        <f ca="1">OFFSET(J16,-MATCH("PROYECTOS",$A$8:$A$50,0)-1,0)-(OFFSET(J16,-MATCH("PROYECTOS",$A$8:$A$50,0),0))</f>
        <v>0.34103419206803665</v>
      </c>
      <c r="K16" s="38">
        <f t="shared" ca="1" si="0"/>
        <v>0.14325532178724187</v>
      </c>
      <c r="L16" s="52"/>
      <c r="M16" s="37"/>
      <c r="N16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0"/>
  <dimension ref="A1:N54"/>
  <sheetViews>
    <sheetView workbookViewId="0">
      <selection activeCell="A2" sqref="A2:N54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90</v>
      </c>
      <c r="B1" s="40" t="s">
        <v>228</v>
      </c>
      <c r="C1" s="40" t="s">
        <v>50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1740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13421.251096999997</v>
      </c>
      <c r="I6" s="13">
        <v>14144.041940999994</v>
      </c>
      <c r="J6" s="13">
        <v>5580.0433307288231</v>
      </c>
      <c r="K6" s="14">
        <v>0.39451546835093093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SUM(H8:H53)</f>
        <v>12313.563360999997</v>
      </c>
      <c r="I7" s="30">
        <f>SUM(I8:I53)</f>
        <v>12153.750606999994</v>
      </c>
      <c r="J7" s="30">
        <f>SUM(J8:J53)</f>
        <v>5052.386686327488</v>
      </c>
      <c r="K7" s="32">
        <f>IFERROR(J7/I7,0)</f>
        <v>0.4157059700910391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1508.1456790000007</v>
      </c>
      <c r="I8" s="19">
        <v>235.23114699999985</v>
      </c>
      <c r="J8" s="19">
        <v>36.388017736515394</v>
      </c>
      <c r="K8" s="20">
        <f t="shared" ref="K8:K54" si="0">IFERROR(J8/I8,0)</f>
        <v>0.15469047445708972</v>
      </c>
      <c r="L8" s="54">
        <v>48065</v>
      </c>
      <c r="M8" s="19">
        <v>0</v>
      </c>
      <c r="N8" s="20">
        <f>IFERROR(M8/L8,".")</f>
        <v>0</v>
      </c>
    </row>
    <row r="9" spans="1:14" ht="38.25" x14ac:dyDescent="0.25">
      <c r="A9" s="15"/>
      <c r="B9" s="17">
        <v>5003106</v>
      </c>
      <c r="C9" s="79" t="s">
        <v>1741</v>
      </c>
      <c r="D9" s="17">
        <v>3000001</v>
      </c>
      <c r="E9" s="17" t="s">
        <v>271</v>
      </c>
      <c r="F9" s="53">
        <v>236</v>
      </c>
      <c r="G9" s="17" t="s">
        <v>295</v>
      </c>
      <c r="H9" s="18">
        <v>11.999999999999998</v>
      </c>
      <c r="I9" s="19">
        <v>11.998635999999999</v>
      </c>
      <c r="J9" s="19">
        <v>3.3829113838146441</v>
      </c>
      <c r="K9" s="20">
        <f t="shared" si="0"/>
        <v>0.28194132931565258</v>
      </c>
      <c r="L9" s="54">
        <v>0</v>
      </c>
      <c r="M9" s="19">
        <v>0</v>
      </c>
      <c r="N9" s="20" t="str">
        <f t="shared" ref="N9:N53" si="1">IFERROR(M9/L9,".")</f>
        <v>.</v>
      </c>
    </row>
    <row r="10" spans="1:14" ht="38.25" x14ac:dyDescent="0.25">
      <c r="A10" s="15"/>
      <c r="B10" s="17">
        <v>5004408</v>
      </c>
      <c r="C10" s="79" t="s">
        <v>1742</v>
      </c>
      <c r="D10" s="17">
        <v>3000001</v>
      </c>
      <c r="E10" s="17" t="s">
        <v>271</v>
      </c>
      <c r="F10" s="53">
        <v>236</v>
      </c>
      <c r="G10" s="17" t="s">
        <v>295</v>
      </c>
      <c r="H10" s="18">
        <v>93.372890999999996</v>
      </c>
      <c r="I10" s="19">
        <v>29.389626</v>
      </c>
      <c r="J10" s="19">
        <v>0.56917354092001915</v>
      </c>
      <c r="K10" s="20">
        <f t="shared" si="0"/>
        <v>1.9366477849021256E-2</v>
      </c>
      <c r="L10" s="54">
        <v>0</v>
      </c>
      <c r="M10" s="19">
        <v>0</v>
      </c>
      <c r="N10" s="20" t="str">
        <f t="shared" si="1"/>
        <v>.</v>
      </c>
    </row>
    <row r="11" spans="1:14" ht="51" x14ac:dyDescent="0.25">
      <c r="A11" s="15"/>
      <c r="B11" s="17">
        <v>5003107</v>
      </c>
      <c r="C11" s="79" t="s">
        <v>1743</v>
      </c>
      <c r="D11" s="17">
        <v>3000385</v>
      </c>
      <c r="E11" s="17" t="s">
        <v>1736</v>
      </c>
      <c r="F11" s="53">
        <v>236</v>
      </c>
      <c r="G11" s="17" t="s">
        <v>295</v>
      </c>
      <c r="H11" s="18">
        <v>1315.1668350000016</v>
      </c>
      <c r="I11" s="19">
        <v>1557.4069249999991</v>
      </c>
      <c r="J11" s="19">
        <v>743.9913779720664</v>
      </c>
      <c r="K11" s="20">
        <f t="shared" si="0"/>
        <v>0.47771161539689883</v>
      </c>
      <c r="L11" s="54">
        <v>1778338</v>
      </c>
      <c r="M11" s="19">
        <v>0</v>
      </c>
      <c r="N11" s="20">
        <f t="shared" si="1"/>
        <v>0</v>
      </c>
    </row>
    <row r="12" spans="1:14" ht="38.25" x14ac:dyDescent="0.25">
      <c r="A12" s="15"/>
      <c r="B12" s="17">
        <v>5003108</v>
      </c>
      <c r="C12" s="79" t="s">
        <v>1744</v>
      </c>
      <c r="D12" s="17">
        <v>3000385</v>
      </c>
      <c r="E12" s="17" t="s">
        <v>1736</v>
      </c>
      <c r="F12" s="53">
        <v>236</v>
      </c>
      <c r="G12" s="17" t="s">
        <v>295</v>
      </c>
      <c r="H12" s="18">
        <v>3583.469035999994</v>
      </c>
      <c r="I12" s="19">
        <v>4415.1113399999977</v>
      </c>
      <c r="J12" s="19">
        <v>1865.6548605374919</v>
      </c>
      <c r="K12" s="20">
        <f t="shared" si="0"/>
        <v>0.42256122595030476</v>
      </c>
      <c r="L12" s="54">
        <v>4749132</v>
      </c>
      <c r="M12" s="19">
        <v>0</v>
      </c>
      <c r="N12" s="20">
        <f t="shared" si="1"/>
        <v>0</v>
      </c>
    </row>
    <row r="13" spans="1:14" ht="38.25" x14ac:dyDescent="0.25">
      <c r="A13" s="15"/>
      <c r="B13" s="17">
        <v>5003109</v>
      </c>
      <c r="C13" s="79" t="s">
        <v>1745</v>
      </c>
      <c r="D13" s="17">
        <v>3000385</v>
      </c>
      <c r="E13" s="17" t="s">
        <v>1736</v>
      </c>
      <c r="F13" s="53">
        <v>236</v>
      </c>
      <c r="G13" s="17" t="s">
        <v>295</v>
      </c>
      <c r="H13" s="18">
        <v>4101.765427000003</v>
      </c>
      <c r="I13" s="19">
        <v>3485.0787869999986</v>
      </c>
      <c r="J13" s="19">
        <v>1553.8044698893373</v>
      </c>
      <c r="K13" s="20">
        <f t="shared" si="0"/>
        <v>0.44584486172459603</v>
      </c>
      <c r="L13" s="54">
        <v>2927853</v>
      </c>
      <c r="M13" s="19">
        <v>0</v>
      </c>
      <c r="N13" s="20">
        <f t="shared" si="1"/>
        <v>0</v>
      </c>
    </row>
    <row r="14" spans="1:14" ht="51" x14ac:dyDescent="0.25">
      <c r="A14" s="15"/>
      <c r="B14" s="17">
        <v>5003110</v>
      </c>
      <c r="C14" s="79" t="s">
        <v>1746</v>
      </c>
      <c r="D14" s="17">
        <v>3000385</v>
      </c>
      <c r="E14" s="17" t="s">
        <v>1736</v>
      </c>
      <c r="F14" s="53">
        <v>536</v>
      </c>
      <c r="G14" s="17" t="s">
        <v>1494</v>
      </c>
      <c r="H14" s="18">
        <v>137.57120299999994</v>
      </c>
      <c r="I14" s="19">
        <v>236.61512500000001</v>
      </c>
      <c r="J14" s="19">
        <v>35.97699817393368</v>
      </c>
      <c r="K14" s="20">
        <f t="shared" si="0"/>
        <v>0.15204859864276926</v>
      </c>
      <c r="L14" s="54">
        <v>25021</v>
      </c>
      <c r="M14" s="19">
        <v>0</v>
      </c>
      <c r="N14" s="20">
        <f t="shared" si="1"/>
        <v>0</v>
      </c>
    </row>
    <row r="15" spans="1:14" ht="51" x14ac:dyDescent="0.25">
      <c r="A15" s="15"/>
      <c r="B15" s="17">
        <v>5003111</v>
      </c>
      <c r="C15" s="79" t="s">
        <v>1747</v>
      </c>
      <c r="D15" s="17">
        <v>3000385</v>
      </c>
      <c r="E15" s="17" t="s">
        <v>1736</v>
      </c>
      <c r="F15" s="53">
        <v>536</v>
      </c>
      <c r="G15" s="17" t="s">
        <v>1494</v>
      </c>
      <c r="H15" s="18">
        <v>76.208747000000017</v>
      </c>
      <c r="I15" s="19">
        <v>118.54868799999998</v>
      </c>
      <c r="J15" s="19">
        <v>31.088469501642976</v>
      </c>
      <c r="K15" s="20">
        <f t="shared" si="0"/>
        <v>0.2622422063552739</v>
      </c>
      <c r="L15" s="54">
        <v>26725</v>
      </c>
      <c r="M15" s="19">
        <v>0</v>
      </c>
      <c r="N15" s="20">
        <f t="shared" si="1"/>
        <v>0</v>
      </c>
    </row>
    <row r="16" spans="1:14" ht="51" x14ac:dyDescent="0.25">
      <c r="A16" s="15"/>
      <c r="B16" s="17">
        <v>5003112</v>
      </c>
      <c r="C16" s="79" t="s">
        <v>1748</v>
      </c>
      <c r="D16" s="17">
        <v>3000385</v>
      </c>
      <c r="E16" s="17" t="s">
        <v>1736</v>
      </c>
      <c r="F16" s="53">
        <v>536</v>
      </c>
      <c r="G16" s="17" t="s">
        <v>1494</v>
      </c>
      <c r="H16" s="18">
        <v>352.851091</v>
      </c>
      <c r="I16" s="19">
        <v>642.35151699999983</v>
      </c>
      <c r="J16" s="19">
        <v>398.14957630826666</v>
      </c>
      <c r="K16" s="20">
        <f t="shared" si="0"/>
        <v>0.61983130073041726</v>
      </c>
      <c r="L16" s="54">
        <v>15415.5</v>
      </c>
      <c r="M16" s="19">
        <v>0</v>
      </c>
      <c r="N16" s="20">
        <f t="shared" si="1"/>
        <v>0</v>
      </c>
    </row>
    <row r="17" spans="1:14" ht="38.25" x14ac:dyDescent="0.25">
      <c r="A17" s="15"/>
      <c r="B17" s="17">
        <v>5004409</v>
      </c>
      <c r="C17" s="79" t="s">
        <v>1749</v>
      </c>
      <c r="D17" s="17">
        <v>3000385</v>
      </c>
      <c r="E17" s="17" t="s">
        <v>1736</v>
      </c>
      <c r="F17" s="53">
        <v>237</v>
      </c>
      <c r="G17" s="17" t="s">
        <v>1786</v>
      </c>
      <c r="H17" s="18">
        <v>73.939576000000002</v>
      </c>
      <c r="I17" s="19">
        <v>119.491326</v>
      </c>
      <c r="J17" s="19">
        <v>34.699950321286451</v>
      </c>
      <c r="K17" s="20">
        <f t="shared" si="0"/>
        <v>0.29039723202407552</v>
      </c>
      <c r="L17" s="54">
        <v>0</v>
      </c>
      <c r="M17" s="19">
        <v>0</v>
      </c>
      <c r="N17" s="20" t="str">
        <f t="shared" si="1"/>
        <v>.</v>
      </c>
    </row>
    <row r="18" spans="1:14" ht="25.5" x14ac:dyDescent="0.25">
      <c r="A18" s="15"/>
      <c r="B18" s="17">
        <v>5003115</v>
      </c>
      <c r="C18" s="79" t="s">
        <v>1750</v>
      </c>
      <c r="D18" s="17">
        <v>3000386</v>
      </c>
      <c r="E18" s="17" t="s">
        <v>1737</v>
      </c>
      <c r="F18" s="53">
        <v>240</v>
      </c>
      <c r="G18" s="17" t="s">
        <v>1384</v>
      </c>
      <c r="H18" s="18">
        <v>19.947982999999997</v>
      </c>
      <c r="I18" s="19">
        <v>14.336222000000001</v>
      </c>
      <c r="J18" s="19">
        <v>3.5120948134408536</v>
      </c>
      <c r="K18" s="20">
        <f t="shared" si="0"/>
        <v>0.2449804985888788</v>
      </c>
      <c r="L18" s="54">
        <v>2556</v>
      </c>
      <c r="M18" s="19">
        <v>0</v>
      </c>
      <c r="N18" s="20">
        <f t="shared" si="1"/>
        <v>0</v>
      </c>
    </row>
    <row r="19" spans="1:14" ht="25.5" x14ac:dyDescent="0.25">
      <c r="A19" s="15"/>
      <c r="B19" s="17">
        <v>5003116</v>
      </c>
      <c r="C19" s="79" t="s">
        <v>1751</v>
      </c>
      <c r="D19" s="17">
        <v>3000386</v>
      </c>
      <c r="E19" s="17" t="s">
        <v>1737</v>
      </c>
      <c r="F19" s="53">
        <v>240</v>
      </c>
      <c r="G19" s="17" t="s">
        <v>1384</v>
      </c>
      <c r="H19" s="18">
        <v>45.562504000000018</v>
      </c>
      <c r="I19" s="19">
        <v>19.008022999999994</v>
      </c>
      <c r="J19" s="19">
        <v>6.9333199193551991</v>
      </c>
      <c r="K19" s="20">
        <f t="shared" si="0"/>
        <v>0.36475755102754248</v>
      </c>
      <c r="L19" s="54">
        <v>4669</v>
      </c>
      <c r="M19" s="19">
        <v>0</v>
      </c>
      <c r="N19" s="20">
        <f t="shared" si="1"/>
        <v>0</v>
      </c>
    </row>
    <row r="20" spans="1:14" ht="25.5" x14ac:dyDescent="0.25">
      <c r="A20" s="15"/>
      <c r="B20" s="17">
        <v>5003117</v>
      </c>
      <c r="C20" s="79" t="s">
        <v>1752</v>
      </c>
      <c r="D20" s="17">
        <v>3000386</v>
      </c>
      <c r="E20" s="17" t="s">
        <v>1737</v>
      </c>
      <c r="F20" s="53">
        <v>240</v>
      </c>
      <c r="G20" s="17" t="s">
        <v>1384</v>
      </c>
      <c r="H20" s="18">
        <v>28.557143</v>
      </c>
      <c r="I20" s="19">
        <v>40.670936999999988</v>
      </c>
      <c r="J20" s="19">
        <v>5.2686481723358156</v>
      </c>
      <c r="K20" s="20">
        <f t="shared" si="0"/>
        <v>0.12954331916021058</v>
      </c>
      <c r="L20" s="54">
        <v>2559</v>
      </c>
      <c r="M20" s="19">
        <v>0</v>
      </c>
      <c r="N20" s="20">
        <f t="shared" si="1"/>
        <v>0</v>
      </c>
    </row>
    <row r="21" spans="1:14" ht="38.25" x14ac:dyDescent="0.25">
      <c r="A21" s="15"/>
      <c r="B21" s="17">
        <v>5003118</v>
      </c>
      <c r="C21" s="79" t="s">
        <v>1753</v>
      </c>
      <c r="D21" s="17">
        <v>3000386</v>
      </c>
      <c r="E21" s="17" t="s">
        <v>1737</v>
      </c>
      <c r="F21" s="53">
        <v>240</v>
      </c>
      <c r="G21" s="17" t="s">
        <v>1384</v>
      </c>
      <c r="H21" s="18">
        <v>32.475549999999998</v>
      </c>
      <c r="I21" s="19">
        <v>8.4028949999999991</v>
      </c>
      <c r="J21" s="19">
        <v>4.3103465766180307</v>
      </c>
      <c r="K21" s="20">
        <f t="shared" si="0"/>
        <v>0.51295970931661428</v>
      </c>
      <c r="L21" s="54">
        <v>0</v>
      </c>
      <c r="M21" s="19">
        <v>0</v>
      </c>
      <c r="N21" s="20" t="str">
        <f t="shared" si="1"/>
        <v>.</v>
      </c>
    </row>
    <row r="22" spans="1:14" ht="38.25" x14ac:dyDescent="0.25">
      <c r="A22" s="15"/>
      <c r="B22" s="17">
        <v>5003119</v>
      </c>
      <c r="C22" s="79" t="s">
        <v>1754</v>
      </c>
      <c r="D22" s="17">
        <v>3000386</v>
      </c>
      <c r="E22" s="17" t="s">
        <v>1737</v>
      </c>
      <c r="F22" s="53">
        <v>240</v>
      </c>
      <c r="G22" s="17" t="s">
        <v>1384</v>
      </c>
      <c r="H22" s="18">
        <v>49.607332</v>
      </c>
      <c r="I22" s="19">
        <v>15.502876000000002</v>
      </c>
      <c r="J22" s="19">
        <v>10.438006235972352</v>
      </c>
      <c r="K22" s="20">
        <f t="shared" si="0"/>
        <v>0.67329482839005816</v>
      </c>
      <c r="L22" s="54">
        <v>0</v>
      </c>
      <c r="M22" s="19">
        <v>0</v>
      </c>
      <c r="N22" s="20" t="str">
        <f t="shared" si="1"/>
        <v>.</v>
      </c>
    </row>
    <row r="23" spans="1:14" ht="38.25" x14ac:dyDescent="0.25">
      <c r="A23" s="15"/>
      <c r="B23" s="17">
        <v>5003120</v>
      </c>
      <c r="C23" s="79" t="s">
        <v>1755</v>
      </c>
      <c r="D23" s="17">
        <v>3000386</v>
      </c>
      <c r="E23" s="17" t="s">
        <v>1737</v>
      </c>
      <c r="F23" s="53">
        <v>240</v>
      </c>
      <c r="G23" s="17" t="s">
        <v>1384</v>
      </c>
      <c r="H23" s="18">
        <v>26.517162000000006</v>
      </c>
      <c r="I23" s="19">
        <v>121.80162300000001</v>
      </c>
      <c r="J23" s="19">
        <v>9.3139956565573812</v>
      </c>
      <c r="K23" s="20">
        <f t="shared" si="0"/>
        <v>7.6468567718160713E-2</v>
      </c>
      <c r="L23" s="54">
        <v>0</v>
      </c>
      <c r="M23" s="19">
        <v>0</v>
      </c>
      <c r="N23" s="20" t="str">
        <f t="shared" si="1"/>
        <v>.</v>
      </c>
    </row>
    <row r="24" spans="1:14" ht="38.25" x14ac:dyDescent="0.25">
      <c r="A24" s="15"/>
      <c r="B24" s="17">
        <v>5003123</v>
      </c>
      <c r="C24" s="79" t="s">
        <v>1756</v>
      </c>
      <c r="D24" s="17">
        <v>3000386</v>
      </c>
      <c r="E24" s="17" t="s">
        <v>1737</v>
      </c>
      <c r="F24" s="53">
        <v>236</v>
      </c>
      <c r="G24" s="17" t="s">
        <v>295</v>
      </c>
      <c r="H24" s="18">
        <v>24.827437999999994</v>
      </c>
      <c r="I24" s="19">
        <v>31.740555999999991</v>
      </c>
      <c r="J24" s="19">
        <v>10.019926785651478</v>
      </c>
      <c r="K24" s="20">
        <f t="shared" si="0"/>
        <v>0.3156821444983976</v>
      </c>
      <c r="L24" s="54">
        <v>48399</v>
      </c>
      <c r="M24" s="19">
        <v>0</v>
      </c>
      <c r="N24" s="20">
        <f t="shared" si="1"/>
        <v>0</v>
      </c>
    </row>
    <row r="25" spans="1:14" ht="38.25" x14ac:dyDescent="0.25">
      <c r="A25" s="15"/>
      <c r="B25" s="17">
        <v>5003124</v>
      </c>
      <c r="C25" s="79" t="s">
        <v>1757</v>
      </c>
      <c r="D25" s="17">
        <v>3000386</v>
      </c>
      <c r="E25" s="17" t="s">
        <v>1737</v>
      </c>
      <c r="F25" s="53">
        <v>236</v>
      </c>
      <c r="G25" s="17" t="s">
        <v>295</v>
      </c>
      <c r="H25" s="18">
        <v>93.441494000000006</v>
      </c>
      <c r="I25" s="19">
        <v>88.960239999999985</v>
      </c>
      <c r="J25" s="19">
        <v>32.241592042677439</v>
      </c>
      <c r="K25" s="20">
        <f t="shared" si="0"/>
        <v>0.36242699033497938</v>
      </c>
      <c r="L25" s="54">
        <v>222542.511</v>
      </c>
      <c r="M25" s="19">
        <v>0</v>
      </c>
      <c r="N25" s="20">
        <f t="shared" si="1"/>
        <v>0</v>
      </c>
    </row>
    <row r="26" spans="1:14" ht="38.25" x14ac:dyDescent="0.25">
      <c r="A26" s="15"/>
      <c r="B26" s="17">
        <v>5003125</v>
      </c>
      <c r="C26" s="79" t="s">
        <v>1758</v>
      </c>
      <c r="D26" s="17">
        <v>3000386</v>
      </c>
      <c r="E26" s="17" t="s">
        <v>1737</v>
      </c>
      <c r="F26" s="53">
        <v>236</v>
      </c>
      <c r="G26" s="17" t="s">
        <v>295</v>
      </c>
      <c r="H26" s="18">
        <v>7.4284629999999989</v>
      </c>
      <c r="I26" s="19">
        <v>9.5193380000000012</v>
      </c>
      <c r="J26" s="19">
        <v>2.8832424483371142</v>
      </c>
      <c r="K26" s="20">
        <f t="shared" si="0"/>
        <v>0.30288266351474374</v>
      </c>
      <c r="L26" s="54">
        <v>443.00400000000002</v>
      </c>
      <c r="M26" s="19">
        <v>0</v>
      </c>
      <c r="N26" s="20">
        <f t="shared" si="1"/>
        <v>0</v>
      </c>
    </row>
    <row r="27" spans="1:14" ht="38.25" x14ac:dyDescent="0.25">
      <c r="A27" s="15"/>
      <c r="B27" s="17">
        <v>5003126</v>
      </c>
      <c r="C27" s="79" t="s">
        <v>1759</v>
      </c>
      <c r="D27" s="17">
        <v>3000386</v>
      </c>
      <c r="E27" s="17" t="s">
        <v>1737</v>
      </c>
      <c r="F27" s="53">
        <v>236</v>
      </c>
      <c r="G27" s="17" t="s">
        <v>295</v>
      </c>
      <c r="H27" s="18">
        <v>17.035063999999998</v>
      </c>
      <c r="I27" s="19">
        <v>24.583838</v>
      </c>
      <c r="J27" s="19">
        <v>8.4825431819845107</v>
      </c>
      <c r="K27" s="20">
        <f t="shared" si="0"/>
        <v>0.34504552063776661</v>
      </c>
      <c r="L27" s="54">
        <v>752</v>
      </c>
      <c r="M27" s="19">
        <v>0</v>
      </c>
      <c r="N27" s="20">
        <f t="shared" si="1"/>
        <v>0</v>
      </c>
    </row>
    <row r="28" spans="1:14" ht="25.5" x14ac:dyDescent="0.25">
      <c r="A28" s="15"/>
      <c r="B28" s="17">
        <v>5003127</v>
      </c>
      <c r="C28" s="79" t="s">
        <v>1760</v>
      </c>
      <c r="D28" s="17">
        <v>3000386</v>
      </c>
      <c r="E28" s="17" t="s">
        <v>1737</v>
      </c>
      <c r="F28" s="53">
        <v>240</v>
      </c>
      <c r="G28" s="17" t="s">
        <v>1384</v>
      </c>
      <c r="H28" s="18">
        <v>42.542811000000036</v>
      </c>
      <c r="I28" s="19">
        <v>38.341814000000007</v>
      </c>
      <c r="J28" s="19">
        <v>8.7550198000535602</v>
      </c>
      <c r="K28" s="20">
        <f t="shared" si="0"/>
        <v>0.22834130383224849</v>
      </c>
      <c r="L28" s="54">
        <v>92.5</v>
      </c>
      <c r="M28" s="19">
        <v>0</v>
      </c>
      <c r="N28" s="20">
        <f t="shared" si="1"/>
        <v>0</v>
      </c>
    </row>
    <row r="29" spans="1:14" ht="25.5" x14ac:dyDescent="0.25">
      <c r="A29" s="15"/>
      <c r="B29" s="17">
        <v>5003128</v>
      </c>
      <c r="C29" s="79" t="s">
        <v>1761</v>
      </c>
      <c r="D29" s="17">
        <v>3000386</v>
      </c>
      <c r="E29" s="17" t="s">
        <v>1737</v>
      </c>
      <c r="F29" s="53">
        <v>200</v>
      </c>
      <c r="G29" s="17" t="s">
        <v>1787</v>
      </c>
      <c r="H29" s="18">
        <v>5.5700569999999994</v>
      </c>
      <c r="I29" s="19">
        <v>6.1395630000000017</v>
      </c>
      <c r="J29" s="19">
        <v>1.404577475739643</v>
      </c>
      <c r="K29" s="20">
        <f t="shared" si="0"/>
        <v>0.2287748290455921</v>
      </c>
      <c r="L29" s="54">
        <v>0</v>
      </c>
      <c r="M29" s="19">
        <v>0</v>
      </c>
      <c r="N29" s="20" t="str">
        <f t="shared" si="1"/>
        <v>.</v>
      </c>
    </row>
    <row r="30" spans="1:14" ht="25.5" x14ac:dyDescent="0.25">
      <c r="A30" s="15"/>
      <c r="B30" s="17">
        <v>5003144</v>
      </c>
      <c r="C30" s="79" t="s">
        <v>1762</v>
      </c>
      <c r="D30" s="17">
        <v>3000386</v>
      </c>
      <c r="E30" s="17" t="s">
        <v>1737</v>
      </c>
      <c r="F30" s="53">
        <v>540</v>
      </c>
      <c r="G30" s="17" t="s">
        <v>1788</v>
      </c>
      <c r="H30" s="18">
        <v>6.5815399999999995</v>
      </c>
      <c r="I30" s="19">
        <v>6.5815399999999995</v>
      </c>
      <c r="J30" s="19">
        <v>2.0894705303944647</v>
      </c>
      <c r="K30" s="20">
        <f t="shared" si="0"/>
        <v>0.31747441030434592</v>
      </c>
      <c r="L30" s="54">
        <v>9</v>
      </c>
      <c r="M30" s="19">
        <v>0</v>
      </c>
      <c r="N30" s="20">
        <f t="shared" si="1"/>
        <v>0</v>
      </c>
    </row>
    <row r="31" spans="1:14" ht="25.5" x14ac:dyDescent="0.25">
      <c r="A31" s="15"/>
      <c r="B31" s="17">
        <v>5004410</v>
      </c>
      <c r="C31" s="79" t="s">
        <v>1763</v>
      </c>
      <c r="D31" s="17">
        <v>3000386</v>
      </c>
      <c r="E31" s="17" t="s">
        <v>1737</v>
      </c>
      <c r="F31" s="53">
        <v>200</v>
      </c>
      <c r="G31" s="17" t="s">
        <v>1787</v>
      </c>
      <c r="H31" s="18">
        <v>3.0771100000000002</v>
      </c>
      <c r="I31" s="19">
        <v>26.134536000000001</v>
      </c>
      <c r="J31" s="19">
        <v>23.686352607794106</v>
      </c>
      <c r="K31" s="20">
        <f t="shared" si="0"/>
        <v>0.90632382406919743</v>
      </c>
      <c r="L31" s="54">
        <v>0</v>
      </c>
      <c r="M31" s="19">
        <v>0</v>
      </c>
      <c r="N31" s="20" t="str">
        <f t="shared" si="1"/>
        <v>.</v>
      </c>
    </row>
    <row r="32" spans="1:14" ht="25.5" x14ac:dyDescent="0.25">
      <c r="A32" s="15"/>
      <c r="B32" s="17">
        <v>5004950</v>
      </c>
      <c r="C32" s="79" t="s">
        <v>1764</v>
      </c>
      <c r="D32" s="17">
        <v>3000386</v>
      </c>
      <c r="E32" s="17" t="s">
        <v>1737</v>
      </c>
      <c r="F32" s="53">
        <v>236</v>
      </c>
      <c r="G32" s="17" t="s">
        <v>295</v>
      </c>
      <c r="H32" s="18">
        <v>6.9932059999999998</v>
      </c>
      <c r="I32" s="19">
        <v>1.252075</v>
      </c>
      <c r="J32" s="19">
        <v>0.96482710540294647</v>
      </c>
      <c r="K32" s="20">
        <f t="shared" si="0"/>
        <v>0.77058251734356686</v>
      </c>
      <c r="L32" s="54">
        <v>0</v>
      </c>
      <c r="M32" s="19">
        <v>0</v>
      </c>
      <c r="N32" s="20" t="str">
        <f t="shared" si="1"/>
        <v>.</v>
      </c>
    </row>
    <row r="33" spans="1:14" ht="38.25" x14ac:dyDescent="0.25">
      <c r="A33" s="15"/>
      <c r="B33" s="17">
        <v>5005547</v>
      </c>
      <c r="C33" s="79" t="s">
        <v>1765</v>
      </c>
      <c r="D33" s="17">
        <v>3000386</v>
      </c>
      <c r="E33" s="17" t="s">
        <v>1737</v>
      </c>
      <c r="F33" s="53">
        <v>236</v>
      </c>
      <c r="G33" s="17" t="s">
        <v>295</v>
      </c>
      <c r="H33" s="18">
        <v>0</v>
      </c>
      <c r="I33" s="19">
        <v>210.48762799999986</v>
      </c>
      <c r="J33" s="19">
        <v>87.201947106263106</v>
      </c>
      <c r="K33" s="20">
        <f t="shared" si="0"/>
        <v>0.41428538073631183</v>
      </c>
      <c r="L33" s="54">
        <v>345839.5</v>
      </c>
      <c r="M33" s="19">
        <v>0</v>
      </c>
      <c r="N33" s="20">
        <f t="shared" si="1"/>
        <v>0</v>
      </c>
    </row>
    <row r="34" spans="1:14" ht="51" x14ac:dyDescent="0.25">
      <c r="A34" s="15"/>
      <c r="B34" s="17">
        <v>5003129</v>
      </c>
      <c r="C34" s="79" t="s">
        <v>1766</v>
      </c>
      <c r="D34" s="17">
        <v>3000387</v>
      </c>
      <c r="E34" s="17" t="s">
        <v>1738</v>
      </c>
      <c r="F34" s="53">
        <v>408</v>
      </c>
      <c r="G34" s="17" t="s">
        <v>977</v>
      </c>
      <c r="H34" s="18">
        <v>28.012431999999993</v>
      </c>
      <c r="I34" s="19">
        <v>31.998787000000021</v>
      </c>
      <c r="J34" s="19">
        <v>7.7916980562440585</v>
      </c>
      <c r="K34" s="20">
        <f t="shared" si="0"/>
        <v>0.24349979442170896</v>
      </c>
      <c r="L34" s="54">
        <v>138372</v>
      </c>
      <c r="M34" s="19">
        <v>0</v>
      </c>
      <c r="N34" s="20">
        <f t="shared" si="1"/>
        <v>0</v>
      </c>
    </row>
    <row r="35" spans="1:14" ht="51" x14ac:dyDescent="0.25">
      <c r="A35" s="15"/>
      <c r="B35" s="17">
        <v>5003130</v>
      </c>
      <c r="C35" s="79" t="s">
        <v>1767</v>
      </c>
      <c r="D35" s="17">
        <v>3000387</v>
      </c>
      <c r="E35" s="17" t="s">
        <v>1738</v>
      </c>
      <c r="F35" s="53">
        <v>408</v>
      </c>
      <c r="G35" s="17" t="s">
        <v>977</v>
      </c>
      <c r="H35" s="18">
        <v>125.43673300000002</v>
      </c>
      <c r="I35" s="19">
        <v>83.582556999999937</v>
      </c>
      <c r="J35" s="19">
        <v>29.258443349011941</v>
      </c>
      <c r="K35" s="20">
        <f t="shared" si="0"/>
        <v>0.35005441804097909</v>
      </c>
      <c r="L35" s="54">
        <v>229435</v>
      </c>
      <c r="M35" s="19">
        <v>0</v>
      </c>
      <c r="N35" s="20">
        <f t="shared" si="1"/>
        <v>0</v>
      </c>
    </row>
    <row r="36" spans="1:14" ht="51" x14ac:dyDescent="0.25">
      <c r="A36" s="15"/>
      <c r="B36" s="17">
        <v>5003131</v>
      </c>
      <c r="C36" s="79" t="s">
        <v>1768</v>
      </c>
      <c r="D36" s="17">
        <v>3000387</v>
      </c>
      <c r="E36" s="17" t="s">
        <v>1738</v>
      </c>
      <c r="F36" s="53">
        <v>408</v>
      </c>
      <c r="G36" s="17" t="s">
        <v>977</v>
      </c>
      <c r="H36" s="18">
        <v>44.604265000000005</v>
      </c>
      <c r="I36" s="19">
        <v>95.124184999999969</v>
      </c>
      <c r="J36" s="19">
        <v>17.098846477805637</v>
      </c>
      <c r="K36" s="20">
        <f t="shared" si="0"/>
        <v>0.17975288280057949</v>
      </c>
      <c r="L36" s="54">
        <v>1980518</v>
      </c>
      <c r="M36" s="19">
        <v>0</v>
      </c>
      <c r="N36" s="20">
        <f t="shared" si="1"/>
        <v>0</v>
      </c>
    </row>
    <row r="37" spans="1:14" ht="51" x14ac:dyDescent="0.25">
      <c r="A37" s="15"/>
      <c r="B37" s="17">
        <v>5003132</v>
      </c>
      <c r="C37" s="79" t="s">
        <v>1769</v>
      </c>
      <c r="D37" s="17">
        <v>3000387</v>
      </c>
      <c r="E37" s="17" t="s">
        <v>1738</v>
      </c>
      <c r="F37" s="53">
        <v>408</v>
      </c>
      <c r="G37" s="17" t="s">
        <v>977</v>
      </c>
      <c r="H37" s="18">
        <v>6.3511749999999987</v>
      </c>
      <c r="I37" s="19">
        <v>5.8088549999999994</v>
      </c>
      <c r="J37" s="19">
        <v>2.6746342849801295</v>
      </c>
      <c r="K37" s="20">
        <f t="shared" si="0"/>
        <v>0.46044087603841544</v>
      </c>
      <c r="L37" s="54">
        <v>178832</v>
      </c>
      <c r="M37" s="19">
        <v>0</v>
      </c>
      <c r="N37" s="20">
        <f t="shared" si="1"/>
        <v>0</v>
      </c>
    </row>
    <row r="38" spans="1:14" ht="51" x14ac:dyDescent="0.25">
      <c r="A38" s="15"/>
      <c r="B38" s="17">
        <v>5003133</v>
      </c>
      <c r="C38" s="79" t="s">
        <v>1770</v>
      </c>
      <c r="D38" s="17">
        <v>3000387</v>
      </c>
      <c r="E38" s="17" t="s">
        <v>1738</v>
      </c>
      <c r="F38" s="53">
        <v>408</v>
      </c>
      <c r="G38" s="17" t="s">
        <v>977</v>
      </c>
      <c r="H38" s="18">
        <v>19.368161000000001</v>
      </c>
      <c r="I38" s="19">
        <v>11.069816999999997</v>
      </c>
      <c r="J38" s="19">
        <v>4.9565643805544823</v>
      </c>
      <c r="K38" s="20">
        <f t="shared" si="0"/>
        <v>0.44775486176099238</v>
      </c>
      <c r="L38" s="54">
        <v>30724</v>
      </c>
      <c r="M38" s="19">
        <v>0</v>
      </c>
      <c r="N38" s="20">
        <f t="shared" si="1"/>
        <v>0</v>
      </c>
    </row>
    <row r="39" spans="1:14" ht="51" x14ac:dyDescent="0.25">
      <c r="A39" s="15"/>
      <c r="B39" s="17">
        <v>5003134</v>
      </c>
      <c r="C39" s="79" t="s">
        <v>1771</v>
      </c>
      <c r="D39" s="17">
        <v>3000387</v>
      </c>
      <c r="E39" s="17" t="s">
        <v>1738</v>
      </c>
      <c r="F39" s="53">
        <v>7</v>
      </c>
      <c r="G39" s="17" t="s">
        <v>1409</v>
      </c>
      <c r="H39" s="18">
        <v>58.858763000000017</v>
      </c>
      <c r="I39" s="19">
        <v>36.749803000000014</v>
      </c>
      <c r="J39" s="19">
        <v>2.6124584668286843</v>
      </c>
      <c r="K39" s="20">
        <f t="shared" si="0"/>
        <v>7.1087686288513793E-2</v>
      </c>
      <c r="L39" s="54">
        <v>58292</v>
      </c>
      <c r="M39" s="19">
        <v>0</v>
      </c>
      <c r="N39" s="20">
        <f t="shared" si="1"/>
        <v>0</v>
      </c>
    </row>
    <row r="40" spans="1:14" ht="51" x14ac:dyDescent="0.25">
      <c r="A40" s="15"/>
      <c r="B40" s="17">
        <v>5003135</v>
      </c>
      <c r="C40" s="79" t="s">
        <v>1772</v>
      </c>
      <c r="D40" s="17">
        <v>3000387</v>
      </c>
      <c r="E40" s="17" t="s">
        <v>1738</v>
      </c>
      <c r="F40" s="53">
        <v>7</v>
      </c>
      <c r="G40" s="17" t="s">
        <v>1409</v>
      </c>
      <c r="H40" s="18">
        <v>10.536573999999998</v>
      </c>
      <c r="I40" s="19">
        <v>30.186313000000002</v>
      </c>
      <c r="J40" s="19">
        <v>6.6859928710546228</v>
      </c>
      <c r="K40" s="20">
        <f t="shared" si="0"/>
        <v>0.2214908747237406</v>
      </c>
      <c r="L40" s="54">
        <v>67466</v>
      </c>
      <c r="M40" s="19">
        <v>0</v>
      </c>
      <c r="N40" s="20">
        <f t="shared" si="1"/>
        <v>0</v>
      </c>
    </row>
    <row r="41" spans="1:14" ht="51" x14ac:dyDescent="0.25">
      <c r="A41" s="15"/>
      <c r="B41" s="17">
        <v>5003136</v>
      </c>
      <c r="C41" s="79" t="s">
        <v>1773</v>
      </c>
      <c r="D41" s="17">
        <v>3000387</v>
      </c>
      <c r="E41" s="17" t="s">
        <v>1738</v>
      </c>
      <c r="F41" s="53">
        <v>7</v>
      </c>
      <c r="G41" s="17" t="s">
        <v>1409</v>
      </c>
      <c r="H41" s="18">
        <v>23.754663999999988</v>
      </c>
      <c r="I41" s="19">
        <v>19.790297999999989</v>
      </c>
      <c r="J41" s="19">
        <v>15.412522304417507</v>
      </c>
      <c r="K41" s="20">
        <f t="shared" si="0"/>
        <v>0.77879182538926472</v>
      </c>
      <c r="L41" s="54">
        <v>21940</v>
      </c>
      <c r="M41" s="19">
        <v>0</v>
      </c>
      <c r="N41" s="20">
        <f t="shared" si="1"/>
        <v>0</v>
      </c>
    </row>
    <row r="42" spans="1:14" ht="51" x14ac:dyDescent="0.25">
      <c r="A42" s="15"/>
      <c r="B42" s="17">
        <v>5003137</v>
      </c>
      <c r="C42" s="79" t="s">
        <v>1774</v>
      </c>
      <c r="D42" s="17">
        <v>3000387</v>
      </c>
      <c r="E42" s="17" t="s">
        <v>1738</v>
      </c>
      <c r="F42" s="53">
        <v>7</v>
      </c>
      <c r="G42" s="17" t="s">
        <v>1409</v>
      </c>
      <c r="H42" s="18">
        <v>17.576309999999999</v>
      </c>
      <c r="I42" s="19">
        <v>17.809057999999997</v>
      </c>
      <c r="J42" s="19">
        <v>9.5521371250142693</v>
      </c>
      <c r="K42" s="20">
        <f t="shared" si="0"/>
        <v>0.53636397416495984</v>
      </c>
      <c r="L42" s="54">
        <v>57697</v>
      </c>
      <c r="M42" s="19">
        <v>0</v>
      </c>
      <c r="N42" s="20">
        <f t="shared" si="1"/>
        <v>0</v>
      </c>
    </row>
    <row r="43" spans="1:14" ht="51" x14ac:dyDescent="0.25">
      <c r="A43" s="15"/>
      <c r="B43" s="17">
        <v>5003138</v>
      </c>
      <c r="C43" s="79" t="s">
        <v>1775</v>
      </c>
      <c r="D43" s="17">
        <v>3000387</v>
      </c>
      <c r="E43" s="17" t="s">
        <v>1738</v>
      </c>
      <c r="F43" s="53">
        <v>236</v>
      </c>
      <c r="G43" s="17" t="s">
        <v>295</v>
      </c>
      <c r="H43" s="18">
        <v>57.185883000000018</v>
      </c>
      <c r="I43" s="19">
        <v>35.543714000000008</v>
      </c>
      <c r="J43" s="19">
        <v>14.759357736533275</v>
      </c>
      <c r="K43" s="20">
        <f t="shared" si="0"/>
        <v>0.4152452311689564</v>
      </c>
      <c r="L43" s="54">
        <v>31460</v>
      </c>
      <c r="M43" s="19">
        <v>0</v>
      </c>
      <c r="N43" s="20">
        <f t="shared" si="1"/>
        <v>0</v>
      </c>
    </row>
    <row r="44" spans="1:14" ht="51" x14ac:dyDescent="0.25">
      <c r="A44" s="15"/>
      <c r="B44" s="17">
        <v>5003139</v>
      </c>
      <c r="C44" s="79" t="s">
        <v>1776</v>
      </c>
      <c r="D44" s="17">
        <v>3000387</v>
      </c>
      <c r="E44" s="17" t="s">
        <v>1738</v>
      </c>
      <c r="F44" s="53">
        <v>236</v>
      </c>
      <c r="G44" s="17" t="s">
        <v>295</v>
      </c>
      <c r="H44" s="18">
        <v>28.977624999999996</v>
      </c>
      <c r="I44" s="19">
        <v>70.015703000000002</v>
      </c>
      <c r="J44" s="19">
        <v>1.6189092207860085</v>
      </c>
      <c r="K44" s="20">
        <f t="shared" si="0"/>
        <v>2.3122087637769038E-2</v>
      </c>
      <c r="L44" s="54">
        <v>1157</v>
      </c>
      <c r="M44" s="19">
        <v>0</v>
      </c>
      <c r="N44" s="20">
        <f t="shared" si="1"/>
        <v>0</v>
      </c>
    </row>
    <row r="45" spans="1:14" ht="51" x14ac:dyDescent="0.25">
      <c r="A45" s="15"/>
      <c r="B45" s="17">
        <v>5003140</v>
      </c>
      <c r="C45" s="79" t="s">
        <v>1777</v>
      </c>
      <c r="D45" s="17">
        <v>3000387</v>
      </c>
      <c r="E45" s="17" t="s">
        <v>1738</v>
      </c>
      <c r="F45" s="53">
        <v>236</v>
      </c>
      <c r="G45" s="17" t="s">
        <v>295</v>
      </c>
      <c r="H45" s="18">
        <v>83.359079000000008</v>
      </c>
      <c r="I45" s="19">
        <v>45.787793000000015</v>
      </c>
      <c r="J45" s="19">
        <v>2.6741533893364249</v>
      </c>
      <c r="K45" s="20">
        <f t="shared" si="0"/>
        <v>5.840319469725095E-2</v>
      </c>
      <c r="L45" s="54">
        <v>610</v>
      </c>
      <c r="M45" s="19">
        <v>0</v>
      </c>
      <c r="N45" s="20">
        <f t="shared" si="1"/>
        <v>0</v>
      </c>
    </row>
    <row r="46" spans="1:14" ht="51" x14ac:dyDescent="0.25">
      <c r="A46" s="15"/>
      <c r="B46" s="17">
        <v>5003141</v>
      </c>
      <c r="C46" s="79" t="s">
        <v>1778</v>
      </c>
      <c r="D46" s="17">
        <v>3000387</v>
      </c>
      <c r="E46" s="17" t="s">
        <v>1738</v>
      </c>
      <c r="F46" s="53">
        <v>236</v>
      </c>
      <c r="G46" s="17" t="s">
        <v>295</v>
      </c>
      <c r="H46" s="18">
        <v>3.5021639999999996</v>
      </c>
      <c r="I46" s="19">
        <v>2.1796810000000004</v>
      </c>
      <c r="J46" s="19">
        <v>1.0975099289789796</v>
      </c>
      <c r="K46" s="20">
        <f t="shared" si="0"/>
        <v>0.50351860156554074</v>
      </c>
      <c r="L46" s="54">
        <v>0</v>
      </c>
      <c r="M46" s="19">
        <v>0</v>
      </c>
      <c r="N46" s="20" t="str">
        <f t="shared" si="1"/>
        <v>.</v>
      </c>
    </row>
    <row r="47" spans="1:14" ht="51" x14ac:dyDescent="0.25">
      <c r="A47" s="15"/>
      <c r="B47" s="17">
        <v>5003142</v>
      </c>
      <c r="C47" s="79" t="s">
        <v>1779</v>
      </c>
      <c r="D47" s="17">
        <v>3000387</v>
      </c>
      <c r="E47" s="17" t="s">
        <v>1738</v>
      </c>
      <c r="F47" s="53">
        <v>236</v>
      </c>
      <c r="G47" s="17" t="s">
        <v>295</v>
      </c>
      <c r="H47" s="18">
        <v>3.9612889999999998</v>
      </c>
      <c r="I47" s="19">
        <v>5.2988670000000004</v>
      </c>
      <c r="J47" s="19">
        <v>2.8240184294991195</v>
      </c>
      <c r="K47" s="20">
        <f t="shared" si="0"/>
        <v>0.53294759606140696</v>
      </c>
      <c r="L47" s="54">
        <v>0</v>
      </c>
      <c r="M47" s="19">
        <v>0</v>
      </c>
      <c r="N47" s="20" t="str">
        <f t="shared" si="1"/>
        <v>.</v>
      </c>
    </row>
    <row r="48" spans="1:14" ht="51" x14ac:dyDescent="0.25">
      <c r="A48" s="15"/>
      <c r="B48" s="17">
        <v>5003143</v>
      </c>
      <c r="C48" s="79" t="s">
        <v>1780</v>
      </c>
      <c r="D48" s="17">
        <v>3000387</v>
      </c>
      <c r="E48" s="17" t="s">
        <v>1738</v>
      </c>
      <c r="F48" s="53">
        <v>236</v>
      </c>
      <c r="G48" s="17" t="s">
        <v>295</v>
      </c>
      <c r="H48" s="18">
        <v>64.864366000000004</v>
      </c>
      <c r="I48" s="19">
        <v>26.122889000000001</v>
      </c>
      <c r="J48" s="19">
        <v>2.2169418586418033</v>
      </c>
      <c r="K48" s="20">
        <f t="shared" si="0"/>
        <v>8.4865876000231183E-2</v>
      </c>
      <c r="L48" s="54">
        <v>0</v>
      </c>
      <c r="M48" s="19">
        <v>0</v>
      </c>
      <c r="N48" s="20" t="str">
        <f t="shared" si="1"/>
        <v>.</v>
      </c>
    </row>
    <row r="49" spans="1:14" ht="25.5" x14ac:dyDescent="0.25">
      <c r="A49" s="15"/>
      <c r="B49" s="17">
        <v>5000244</v>
      </c>
      <c r="C49" s="79" t="s">
        <v>1781</v>
      </c>
      <c r="D49" s="17">
        <v>3000388</v>
      </c>
      <c r="E49" s="17" t="s">
        <v>1739</v>
      </c>
      <c r="F49" s="53">
        <v>199</v>
      </c>
      <c r="G49" s="17" t="s">
        <v>1789</v>
      </c>
      <c r="H49" s="18">
        <v>49.400842000000011</v>
      </c>
      <c r="I49" s="19">
        <v>104.28001399999999</v>
      </c>
      <c r="J49" s="19">
        <v>8.0172808137140237</v>
      </c>
      <c r="K49" s="20">
        <f t="shared" si="0"/>
        <v>7.6882237604168568E-2</v>
      </c>
      <c r="L49" s="54">
        <v>0</v>
      </c>
      <c r="M49" s="19">
        <v>0</v>
      </c>
      <c r="N49" s="20" t="str">
        <f t="shared" si="1"/>
        <v>.</v>
      </c>
    </row>
    <row r="50" spans="1:14" ht="25.5" x14ac:dyDescent="0.25">
      <c r="A50" s="15"/>
      <c r="B50" s="17">
        <v>5000252</v>
      </c>
      <c r="C50" s="79" t="s">
        <v>1782</v>
      </c>
      <c r="D50" s="17">
        <v>3000388</v>
      </c>
      <c r="E50" s="17" t="s">
        <v>1739</v>
      </c>
      <c r="F50" s="53">
        <v>60</v>
      </c>
      <c r="G50" s="17" t="s">
        <v>318</v>
      </c>
      <c r="H50" s="18">
        <v>7.5492600000000003</v>
      </c>
      <c r="I50" s="19">
        <v>0.63904700000000003</v>
      </c>
      <c r="J50" s="19">
        <v>0.20094480272382498</v>
      </c>
      <c r="K50" s="20">
        <f t="shared" si="0"/>
        <v>0.31444448174207057</v>
      </c>
      <c r="L50" s="54">
        <v>0</v>
      </c>
      <c r="M50" s="19">
        <v>0</v>
      </c>
      <c r="N50" s="20" t="str">
        <f t="shared" si="1"/>
        <v>.</v>
      </c>
    </row>
    <row r="51" spans="1:14" ht="25.5" x14ac:dyDescent="0.25">
      <c r="A51" s="15"/>
      <c r="B51" s="17">
        <v>5000253</v>
      </c>
      <c r="C51" s="79" t="s">
        <v>1783</v>
      </c>
      <c r="D51" s="17">
        <v>3000388</v>
      </c>
      <c r="E51" s="17" t="s">
        <v>1739</v>
      </c>
      <c r="F51" s="53">
        <v>60</v>
      </c>
      <c r="G51" s="17" t="s">
        <v>318</v>
      </c>
      <c r="H51" s="18">
        <v>11.459898000000001</v>
      </c>
      <c r="I51" s="19">
        <v>13.591236</v>
      </c>
      <c r="J51" s="19">
        <v>0.90366134792566299</v>
      </c>
      <c r="K51" s="20">
        <f t="shared" si="0"/>
        <v>6.6488533340577929E-2</v>
      </c>
      <c r="L51" s="54">
        <v>0</v>
      </c>
      <c r="M51" s="19">
        <v>0</v>
      </c>
      <c r="N51" s="20" t="str">
        <f t="shared" si="1"/>
        <v>.</v>
      </c>
    </row>
    <row r="52" spans="1:14" ht="38.25" x14ac:dyDescent="0.25">
      <c r="A52" s="15"/>
      <c r="B52" s="17">
        <v>5003145</v>
      </c>
      <c r="C52" s="79" t="s">
        <v>1784</v>
      </c>
      <c r="D52" s="17">
        <v>3000388</v>
      </c>
      <c r="E52" s="17" t="s">
        <v>1739</v>
      </c>
      <c r="F52" s="53">
        <v>60</v>
      </c>
      <c r="G52" s="17" t="s">
        <v>318</v>
      </c>
      <c r="H52" s="18">
        <v>2.5866280000000001</v>
      </c>
      <c r="I52" s="19">
        <v>2.7656869999999998</v>
      </c>
      <c r="J52" s="19">
        <v>0.66702756675658748</v>
      </c>
      <c r="K52" s="20">
        <f t="shared" si="0"/>
        <v>0.24117970209809986</v>
      </c>
      <c r="L52" s="54">
        <v>0</v>
      </c>
      <c r="M52" s="19">
        <v>0</v>
      </c>
      <c r="N52" s="20" t="str">
        <f t="shared" si="1"/>
        <v>.</v>
      </c>
    </row>
    <row r="53" spans="1:14" ht="38.25" x14ac:dyDescent="0.25">
      <c r="A53" s="15"/>
      <c r="B53" s="17">
        <v>5003146</v>
      </c>
      <c r="C53" s="79" t="s">
        <v>1785</v>
      </c>
      <c r="D53" s="17">
        <v>3000388</v>
      </c>
      <c r="E53" s="17" t="s">
        <v>1739</v>
      </c>
      <c r="F53" s="53">
        <v>60</v>
      </c>
      <c r="G53" s="17" t="s">
        <v>318</v>
      </c>
      <c r="H53" s="18">
        <v>1.5619079999999999</v>
      </c>
      <c r="I53" s="19">
        <v>0.71948200000000007</v>
      </c>
      <c r="J53" s="19">
        <v>0.15186809282749891</v>
      </c>
      <c r="K53" s="20">
        <f t="shared" si="0"/>
        <v>0.21107976687046917</v>
      </c>
      <c r="L53" s="54">
        <v>0</v>
      </c>
      <c r="M53" s="19">
        <v>0</v>
      </c>
      <c r="N53" s="20" t="str">
        <f t="shared" si="1"/>
        <v>.</v>
      </c>
    </row>
    <row r="54" spans="1:14" ht="15.75" thickBot="1" x14ac:dyDescent="0.3">
      <c r="A54" s="33" t="s">
        <v>302</v>
      </c>
      <c r="B54" s="35"/>
      <c r="C54" s="35"/>
      <c r="D54" s="57"/>
      <c r="E54" s="35"/>
      <c r="F54" s="51"/>
      <c r="G54" s="35"/>
      <c r="H54" s="36">
        <f>H6-H7</f>
        <v>1107.6877359999999</v>
      </c>
      <c r="I54" s="36">
        <f>I6-I7</f>
        <v>1990.2913339999996</v>
      </c>
      <c r="J54" s="36">
        <f>J6-J7</f>
        <v>527.65664440133514</v>
      </c>
      <c r="K54" s="38">
        <f t="shared" si="0"/>
        <v>0.26511528005343526</v>
      </c>
      <c r="L54" s="52"/>
      <c r="M54" s="37"/>
      <c r="N54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1"/>
  <dimension ref="A1:P6"/>
  <sheetViews>
    <sheetView workbookViewId="0">
      <selection activeCell="L6" sqref="L6:P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39">
        <v>90</v>
      </c>
      <c r="B1" s="40" t="s">
        <v>228</v>
      </c>
      <c r="C1" s="40" t="s">
        <v>50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1790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14"/>
      <c r="J4" s="114" t="s">
        <v>234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64.5" thickBot="1" x14ac:dyDescent="0.3">
      <c r="A6" s="21"/>
      <c r="B6" s="23">
        <v>3000001</v>
      </c>
      <c r="C6" s="23" t="s">
        <v>271</v>
      </c>
      <c r="D6" s="23"/>
      <c r="E6" s="23" t="s">
        <v>334</v>
      </c>
      <c r="F6" s="23">
        <v>10</v>
      </c>
      <c r="G6" s="23" t="s">
        <v>105</v>
      </c>
      <c r="H6" s="23">
        <v>108</v>
      </c>
      <c r="I6" s="23" t="s">
        <v>1791</v>
      </c>
      <c r="J6" s="23">
        <v>2</v>
      </c>
      <c r="K6" s="23" t="s">
        <v>326</v>
      </c>
      <c r="L6" s="62">
        <v>1439.880161</v>
      </c>
      <c r="M6" s="63">
        <v>0</v>
      </c>
      <c r="N6" s="64">
        <v>0</v>
      </c>
      <c r="O6" s="63"/>
      <c r="P6" s="64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2"/>
  <dimension ref="A1:R6"/>
  <sheetViews>
    <sheetView workbookViewId="0">
      <selection activeCell="N6" sqref="N6:R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39">
        <v>90</v>
      </c>
      <c r="B1" s="40" t="s">
        <v>228</v>
      </c>
      <c r="C1" s="40" t="s">
        <v>50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.75" thickBot="1" x14ac:dyDescent="0.3">
      <c r="A2" s="2" t="s">
        <v>1792</v>
      </c>
    </row>
    <row r="3" spans="1:18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0" t="s">
        <v>2</v>
      </c>
      <c r="O3" s="101"/>
      <c r="P3" s="102"/>
      <c r="Q3" s="101" t="s">
        <v>235</v>
      </c>
      <c r="R3" s="102"/>
    </row>
    <row r="4" spans="1:18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14"/>
      <c r="L4" s="114" t="s">
        <v>234</v>
      </c>
      <c r="M4" s="129"/>
      <c r="N4" s="98" t="s">
        <v>3</v>
      </c>
      <c r="O4" s="96" t="s">
        <v>4</v>
      </c>
      <c r="P4" s="105" t="s">
        <v>5</v>
      </c>
      <c r="Q4" s="117" t="s">
        <v>236</v>
      </c>
      <c r="R4" s="105" t="s">
        <v>237</v>
      </c>
    </row>
    <row r="5" spans="1:18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30"/>
      <c r="N5" s="133"/>
      <c r="O5" s="134"/>
      <c r="P5" s="127"/>
      <c r="Q5" s="132"/>
      <c r="R5" s="127"/>
    </row>
    <row r="6" spans="1:18" ht="64.5" thickBot="1" x14ac:dyDescent="0.3">
      <c r="A6" s="21"/>
      <c r="B6" s="23">
        <v>5000276</v>
      </c>
      <c r="C6" s="23" t="s">
        <v>625</v>
      </c>
      <c r="D6" s="23">
        <v>3000001</v>
      </c>
      <c r="E6" s="23" t="s">
        <v>271</v>
      </c>
      <c r="F6" s="23">
        <v>1</v>
      </c>
      <c r="G6" s="23" t="s">
        <v>644</v>
      </c>
      <c r="H6" s="23">
        <v>10</v>
      </c>
      <c r="I6" s="23" t="s">
        <v>105</v>
      </c>
      <c r="J6" s="23">
        <v>108</v>
      </c>
      <c r="K6" s="23" t="s">
        <v>1791</v>
      </c>
      <c r="L6" s="23">
        <v>2</v>
      </c>
      <c r="M6" s="23" t="s">
        <v>326</v>
      </c>
      <c r="N6" s="62">
        <v>1439.8801610000003</v>
      </c>
      <c r="O6" s="63">
        <v>0</v>
      </c>
      <c r="P6" s="64">
        <v>0</v>
      </c>
      <c r="Q6" s="63">
        <v>0</v>
      </c>
      <c r="R6" s="64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3"/>
  <dimension ref="A1:N119"/>
  <sheetViews>
    <sheetView workbookViewId="0">
      <selection activeCell="J6" sqref="J6:N11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2" width="13.5703125" customWidth="1"/>
    <col min="13" max="14" width="14" customWidth="1"/>
  </cols>
  <sheetData>
    <row r="1" spans="1:14" ht="15.75" x14ac:dyDescent="0.25">
      <c r="A1" s="39">
        <v>90</v>
      </c>
      <c r="B1" s="40" t="s">
        <v>228</v>
      </c>
      <c r="C1" s="40" t="s">
        <v>50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1793</v>
      </c>
    </row>
    <row r="3" spans="1:14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0" t="s">
        <v>2</v>
      </c>
      <c r="K3" s="101"/>
      <c r="L3" s="102"/>
      <c r="M3" s="101" t="s">
        <v>235</v>
      </c>
      <c r="N3" s="102"/>
    </row>
    <row r="4" spans="1:14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29"/>
      <c r="J4" s="98" t="s">
        <v>3</v>
      </c>
      <c r="K4" s="96" t="s">
        <v>4</v>
      </c>
      <c r="L4" s="105" t="s">
        <v>5</v>
      </c>
      <c r="M4" s="117" t="s">
        <v>236</v>
      </c>
      <c r="N4" s="105" t="s">
        <v>237</v>
      </c>
    </row>
    <row r="5" spans="1:14" ht="15.75" thickBot="1" x14ac:dyDescent="0.3">
      <c r="A5" s="131"/>
      <c r="B5" s="128"/>
      <c r="C5" s="128"/>
      <c r="D5" s="128"/>
      <c r="E5" s="128"/>
      <c r="F5" s="128"/>
      <c r="G5" s="128"/>
      <c r="H5" s="128"/>
      <c r="I5" s="130"/>
      <c r="J5" s="133"/>
      <c r="K5" s="134"/>
      <c r="L5" s="127"/>
      <c r="M5" s="132"/>
      <c r="N5" s="127"/>
    </row>
    <row r="6" spans="1:14" ht="63.75" x14ac:dyDescent="0.25">
      <c r="A6" s="15"/>
      <c r="B6" s="17">
        <v>2088775</v>
      </c>
      <c r="C6" s="17" t="s">
        <v>1794</v>
      </c>
      <c r="D6" s="17"/>
      <c r="E6" s="17" t="s">
        <v>334</v>
      </c>
      <c r="F6" s="17">
        <v>10</v>
      </c>
      <c r="G6" s="17" t="s">
        <v>105</v>
      </c>
      <c r="H6" s="17">
        <v>26</v>
      </c>
      <c r="I6" s="17" t="s">
        <v>1503</v>
      </c>
      <c r="J6" s="59">
        <v>0</v>
      </c>
      <c r="K6" s="60">
        <v>0.12562599999999999</v>
      </c>
      <c r="L6" s="61">
        <v>0</v>
      </c>
      <c r="M6" s="60"/>
      <c r="N6" s="61"/>
    </row>
    <row r="7" spans="1:14" ht="38.25" x14ac:dyDescent="0.25">
      <c r="A7" s="15"/>
      <c r="B7" s="17">
        <v>2184020</v>
      </c>
      <c r="C7" s="17" t="s">
        <v>1795</v>
      </c>
      <c r="D7" s="17"/>
      <c r="E7" s="17" t="s">
        <v>334</v>
      </c>
      <c r="F7" s="17">
        <v>10</v>
      </c>
      <c r="G7" s="17" t="s">
        <v>105</v>
      </c>
      <c r="H7" s="17">
        <v>10</v>
      </c>
      <c r="I7" s="17" t="s">
        <v>1502</v>
      </c>
      <c r="J7" s="59">
        <v>0</v>
      </c>
      <c r="K7" s="60">
        <v>6.0800000000000003E-3</v>
      </c>
      <c r="L7" s="61">
        <v>0</v>
      </c>
      <c r="M7" s="60"/>
      <c r="N7" s="61"/>
    </row>
    <row r="8" spans="1:14" ht="51" x14ac:dyDescent="0.25">
      <c r="A8" s="15"/>
      <c r="B8" s="17">
        <v>2184020</v>
      </c>
      <c r="C8" s="17" t="s">
        <v>1795</v>
      </c>
      <c r="D8" s="17"/>
      <c r="E8" s="17" t="s">
        <v>334</v>
      </c>
      <c r="F8" s="17">
        <v>10</v>
      </c>
      <c r="G8" s="17" t="s">
        <v>105</v>
      </c>
      <c r="H8" s="17">
        <v>26</v>
      </c>
      <c r="I8" s="17" t="s">
        <v>1503</v>
      </c>
      <c r="J8" s="59">
        <v>0</v>
      </c>
      <c r="K8" s="60">
        <v>23.523543</v>
      </c>
      <c r="L8" s="61">
        <v>0</v>
      </c>
      <c r="M8" s="60"/>
      <c r="N8" s="61"/>
    </row>
    <row r="9" spans="1:14" ht="38.25" x14ac:dyDescent="0.25">
      <c r="A9" s="15"/>
      <c r="B9" s="17">
        <v>3000001</v>
      </c>
      <c r="C9" s="17" t="s">
        <v>271</v>
      </c>
      <c r="D9" s="17"/>
      <c r="E9" s="17" t="s">
        <v>334</v>
      </c>
      <c r="F9" s="17">
        <v>10</v>
      </c>
      <c r="G9" s="17" t="s">
        <v>105</v>
      </c>
      <c r="H9" s="17">
        <v>10</v>
      </c>
      <c r="I9" s="17" t="s">
        <v>1502</v>
      </c>
      <c r="J9" s="59">
        <v>1439.8801610000005</v>
      </c>
      <c r="K9" s="60">
        <v>1.8652789999999997</v>
      </c>
      <c r="L9" s="61">
        <v>0.58306220479425974</v>
      </c>
      <c r="M9" s="60"/>
      <c r="N9" s="61"/>
    </row>
    <row r="10" spans="1:14" ht="51" x14ac:dyDescent="0.25">
      <c r="A10" s="15"/>
      <c r="B10" s="17">
        <v>3000001</v>
      </c>
      <c r="C10" s="17" t="s">
        <v>271</v>
      </c>
      <c r="D10" s="17"/>
      <c r="E10" s="17" t="s">
        <v>334</v>
      </c>
      <c r="F10" s="17">
        <v>10</v>
      </c>
      <c r="G10" s="17" t="s">
        <v>105</v>
      </c>
      <c r="H10" s="17">
        <v>26</v>
      </c>
      <c r="I10" s="17" t="s">
        <v>1503</v>
      </c>
      <c r="J10" s="59">
        <v>137.35371000000004</v>
      </c>
      <c r="K10" s="60">
        <v>225.31508699999995</v>
      </c>
      <c r="L10" s="61">
        <v>26.138446230586851</v>
      </c>
      <c r="M10" s="60"/>
      <c r="N10" s="61"/>
    </row>
    <row r="11" spans="1:14" ht="51" x14ac:dyDescent="0.25">
      <c r="A11" s="15"/>
      <c r="B11" s="17">
        <v>3000001</v>
      </c>
      <c r="C11" s="17" t="s">
        <v>271</v>
      </c>
      <c r="D11" s="17"/>
      <c r="E11" s="17" t="s">
        <v>334</v>
      </c>
      <c r="F11" s="17">
        <v>440</v>
      </c>
      <c r="G11" s="17" t="s">
        <v>201</v>
      </c>
      <c r="H11" s="17">
        <v>440</v>
      </c>
      <c r="I11" s="17" t="s">
        <v>341</v>
      </c>
      <c r="J11" s="59">
        <v>0.31102099999999999</v>
      </c>
      <c r="K11" s="60">
        <v>1.531283999999999</v>
      </c>
      <c r="L11" s="61">
        <v>0.31673381364089437</v>
      </c>
      <c r="M11" s="60"/>
      <c r="N11" s="61"/>
    </row>
    <row r="12" spans="1:14" ht="51" x14ac:dyDescent="0.25">
      <c r="A12" s="15"/>
      <c r="B12" s="17">
        <v>3000001</v>
      </c>
      <c r="C12" s="17" t="s">
        <v>271</v>
      </c>
      <c r="D12" s="17"/>
      <c r="E12" s="17" t="s">
        <v>334</v>
      </c>
      <c r="F12" s="17">
        <v>441</v>
      </c>
      <c r="G12" s="17" t="s">
        <v>202</v>
      </c>
      <c r="H12" s="17">
        <v>441</v>
      </c>
      <c r="I12" s="17" t="s">
        <v>342</v>
      </c>
      <c r="J12" s="59">
        <v>3.711476999999995</v>
      </c>
      <c r="K12" s="60">
        <v>4.2885209999999923</v>
      </c>
      <c r="L12" s="61">
        <v>1.1626707392770186</v>
      </c>
      <c r="M12" s="60"/>
      <c r="N12" s="61"/>
    </row>
    <row r="13" spans="1:14" ht="51" x14ac:dyDescent="0.25">
      <c r="A13" s="15"/>
      <c r="B13" s="17">
        <v>3000001</v>
      </c>
      <c r="C13" s="17" t="s">
        <v>271</v>
      </c>
      <c r="D13" s="17"/>
      <c r="E13" s="17" t="s">
        <v>334</v>
      </c>
      <c r="F13" s="17">
        <v>442</v>
      </c>
      <c r="G13" s="17" t="s">
        <v>203</v>
      </c>
      <c r="H13" s="17">
        <v>442</v>
      </c>
      <c r="I13" s="17" t="s">
        <v>343</v>
      </c>
      <c r="J13" s="59">
        <v>2.0625729999999982</v>
      </c>
      <c r="K13" s="60">
        <v>3.2304949999999981</v>
      </c>
      <c r="L13" s="61">
        <v>0.84902660597253998</v>
      </c>
      <c r="M13" s="60"/>
      <c r="N13" s="61"/>
    </row>
    <row r="14" spans="1:14" ht="51" x14ac:dyDescent="0.25">
      <c r="A14" s="15"/>
      <c r="B14" s="17">
        <v>3000001</v>
      </c>
      <c r="C14" s="17" t="s">
        <v>271</v>
      </c>
      <c r="D14" s="17"/>
      <c r="E14" s="17" t="s">
        <v>334</v>
      </c>
      <c r="F14" s="17">
        <v>443</v>
      </c>
      <c r="G14" s="17" t="s">
        <v>204</v>
      </c>
      <c r="H14" s="17">
        <v>443</v>
      </c>
      <c r="I14" s="17" t="s">
        <v>344</v>
      </c>
      <c r="J14" s="59">
        <v>0.83322499999999999</v>
      </c>
      <c r="K14" s="60">
        <v>0.79773499999999997</v>
      </c>
      <c r="L14" s="61">
        <v>0.15380029743391788</v>
      </c>
      <c r="M14" s="60"/>
      <c r="N14" s="61"/>
    </row>
    <row r="15" spans="1:14" ht="51" x14ac:dyDescent="0.25">
      <c r="A15" s="15"/>
      <c r="B15" s="17">
        <v>3000001</v>
      </c>
      <c r="C15" s="17" t="s">
        <v>271</v>
      </c>
      <c r="D15" s="17"/>
      <c r="E15" s="17" t="s">
        <v>334</v>
      </c>
      <c r="F15" s="17">
        <v>444</v>
      </c>
      <c r="G15" s="17" t="s">
        <v>205</v>
      </c>
      <c r="H15" s="17">
        <v>444</v>
      </c>
      <c r="I15" s="17" t="s">
        <v>345</v>
      </c>
      <c r="J15" s="59">
        <v>4.2067910000000008</v>
      </c>
      <c r="K15" s="60">
        <v>5.5182279999999997</v>
      </c>
      <c r="L15" s="61">
        <v>1.2495563867414603</v>
      </c>
      <c r="M15" s="60"/>
      <c r="N15" s="61"/>
    </row>
    <row r="16" spans="1:14" ht="51" x14ac:dyDescent="0.25">
      <c r="A16" s="15"/>
      <c r="B16" s="17">
        <v>3000001</v>
      </c>
      <c r="C16" s="17" t="s">
        <v>271</v>
      </c>
      <c r="D16" s="17"/>
      <c r="E16" s="17" t="s">
        <v>334</v>
      </c>
      <c r="F16" s="17">
        <v>445</v>
      </c>
      <c r="G16" s="17" t="s">
        <v>206</v>
      </c>
      <c r="H16" s="17">
        <v>445</v>
      </c>
      <c r="I16" s="17" t="s">
        <v>346</v>
      </c>
      <c r="J16" s="59">
        <v>2.0535589999999999</v>
      </c>
      <c r="K16" s="60">
        <v>3.7472179999999979</v>
      </c>
      <c r="L16" s="61">
        <v>1.2491676584759261</v>
      </c>
      <c r="M16" s="60"/>
      <c r="N16" s="61"/>
    </row>
    <row r="17" spans="1:14" ht="51" x14ac:dyDescent="0.25">
      <c r="A17" s="15"/>
      <c r="B17" s="17">
        <v>3000001</v>
      </c>
      <c r="C17" s="17" t="s">
        <v>271</v>
      </c>
      <c r="D17" s="17"/>
      <c r="E17" s="17" t="s">
        <v>334</v>
      </c>
      <c r="F17" s="17">
        <v>446</v>
      </c>
      <c r="G17" s="17" t="s">
        <v>207</v>
      </c>
      <c r="H17" s="17">
        <v>446</v>
      </c>
      <c r="I17" s="17" t="s">
        <v>347</v>
      </c>
      <c r="J17" s="59">
        <v>0.82449699999999992</v>
      </c>
      <c r="K17" s="60">
        <v>1.224666</v>
      </c>
      <c r="L17" s="61">
        <v>0.46443310817994643</v>
      </c>
      <c r="M17" s="60"/>
      <c r="N17" s="61"/>
    </row>
    <row r="18" spans="1:14" ht="51" x14ac:dyDescent="0.25">
      <c r="A18" s="15"/>
      <c r="B18" s="17">
        <v>3000001</v>
      </c>
      <c r="C18" s="17" t="s">
        <v>271</v>
      </c>
      <c r="D18" s="17"/>
      <c r="E18" s="17" t="s">
        <v>334</v>
      </c>
      <c r="F18" s="17">
        <v>447</v>
      </c>
      <c r="G18" s="17" t="s">
        <v>208</v>
      </c>
      <c r="H18" s="17">
        <v>447</v>
      </c>
      <c r="I18" s="17" t="s">
        <v>348</v>
      </c>
      <c r="J18" s="59">
        <v>0.58591900000000008</v>
      </c>
      <c r="K18" s="60">
        <v>1.6845829999999999</v>
      </c>
      <c r="L18" s="61">
        <v>0.39934772916603833</v>
      </c>
      <c r="M18" s="60"/>
      <c r="N18" s="61"/>
    </row>
    <row r="19" spans="1:14" ht="51" x14ac:dyDescent="0.25">
      <c r="A19" s="15"/>
      <c r="B19" s="17">
        <v>3000001</v>
      </c>
      <c r="C19" s="17" t="s">
        <v>271</v>
      </c>
      <c r="D19" s="17"/>
      <c r="E19" s="17" t="s">
        <v>334</v>
      </c>
      <c r="F19" s="17">
        <v>448</v>
      </c>
      <c r="G19" s="17" t="s">
        <v>209</v>
      </c>
      <c r="H19" s="17">
        <v>448</v>
      </c>
      <c r="I19" s="17" t="s">
        <v>349</v>
      </c>
      <c r="J19" s="59">
        <v>2.2687499999999989</v>
      </c>
      <c r="K19" s="60">
        <v>2.8584789999999995</v>
      </c>
      <c r="L19" s="61">
        <v>0.71155274866032414</v>
      </c>
      <c r="M19" s="60"/>
      <c r="N19" s="61"/>
    </row>
    <row r="20" spans="1:14" ht="51" x14ac:dyDescent="0.25">
      <c r="A20" s="15"/>
      <c r="B20" s="17">
        <v>3000001</v>
      </c>
      <c r="C20" s="17" t="s">
        <v>271</v>
      </c>
      <c r="D20" s="17"/>
      <c r="E20" s="17" t="s">
        <v>334</v>
      </c>
      <c r="F20" s="17">
        <v>449</v>
      </c>
      <c r="G20" s="17" t="s">
        <v>210</v>
      </c>
      <c r="H20" s="17">
        <v>449</v>
      </c>
      <c r="I20" s="17" t="s">
        <v>350</v>
      </c>
      <c r="J20" s="59">
        <v>0.82359500000000019</v>
      </c>
      <c r="K20" s="60">
        <v>0.76551900000000017</v>
      </c>
      <c r="L20" s="61">
        <v>0.20952295684037381</v>
      </c>
      <c r="M20" s="60"/>
      <c r="N20" s="61"/>
    </row>
    <row r="21" spans="1:14" ht="51" x14ac:dyDescent="0.25">
      <c r="A21" s="15"/>
      <c r="B21" s="17">
        <v>3000001</v>
      </c>
      <c r="C21" s="17" t="s">
        <v>271</v>
      </c>
      <c r="D21" s="17"/>
      <c r="E21" s="17" t="s">
        <v>334</v>
      </c>
      <c r="F21" s="17">
        <v>450</v>
      </c>
      <c r="G21" s="17" t="s">
        <v>211</v>
      </c>
      <c r="H21" s="17">
        <v>450</v>
      </c>
      <c r="I21" s="17" t="s">
        <v>351</v>
      </c>
      <c r="J21" s="59">
        <v>1.5117779999999998</v>
      </c>
      <c r="K21" s="60">
        <v>1.4931779999999997</v>
      </c>
      <c r="L21" s="61">
        <v>0.17126452313095797</v>
      </c>
      <c r="M21" s="60"/>
      <c r="N21" s="61"/>
    </row>
    <row r="22" spans="1:14" ht="51" x14ac:dyDescent="0.25">
      <c r="A22" s="15"/>
      <c r="B22" s="17">
        <v>3000001</v>
      </c>
      <c r="C22" s="17" t="s">
        <v>271</v>
      </c>
      <c r="D22" s="17"/>
      <c r="E22" s="17" t="s">
        <v>334</v>
      </c>
      <c r="F22" s="17">
        <v>451</v>
      </c>
      <c r="G22" s="17" t="s">
        <v>212</v>
      </c>
      <c r="H22" s="17">
        <v>451</v>
      </c>
      <c r="I22" s="17" t="s">
        <v>352</v>
      </c>
      <c r="J22" s="59">
        <v>1.1434819999999997</v>
      </c>
      <c r="K22" s="60">
        <v>1.7597819999999988</v>
      </c>
      <c r="L22" s="61">
        <v>0.40936290262106922</v>
      </c>
      <c r="M22" s="60"/>
      <c r="N22" s="61"/>
    </row>
    <row r="23" spans="1:14" ht="51" x14ac:dyDescent="0.25">
      <c r="A23" s="15"/>
      <c r="B23" s="17">
        <v>3000001</v>
      </c>
      <c r="C23" s="17" t="s">
        <v>271</v>
      </c>
      <c r="D23" s="17"/>
      <c r="E23" s="17" t="s">
        <v>334</v>
      </c>
      <c r="F23" s="17">
        <v>452</v>
      </c>
      <c r="G23" s="17" t="s">
        <v>213</v>
      </c>
      <c r="H23" s="17">
        <v>452</v>
      </c>
      <c r="I23" s="17" t="s">
        <v>353</v>
      </c>
      <c r="J23" s="59">
        <v>1.5973059999999997</v>
      </c>
      <c r="K23" s="60">
        <v>1.5973059999999994</v>
      </c>
      <c r="L23" s="61">
        <v>0.58200257992575644</v>
      </c>
      <c r="M23" s="60"/>
      <c r="N23" s="61"/>
    </row>
    <row r="24" spans="1:14" ht="51" x14ac:dyDescent="0.25">
      <c r="A24" s="15"/>
      <c r="B24" s="17">
        <v>3000001</v>
      </c>
      <c r="C24" s="17" t="s">
        <v>271</v>
      </c>
      <c r="D24" s="17"/>
      <c r="E24" s="17" t="s">
        <v>334</v>
      </c>
      <c r="F24" s="17">
        <v>453</v>
      </c>
      <c r="G24" s="17" t="s">
        <v>214</v>
      </c>
      <c r="H24" s="17">
        <v>453</v>
      </c>
      <c r="I24" s="17" t="s">
        <v>354</v>
      </c>
      <c r="J24" s="59">
        <v>1.0312789999999996</v>
      </c>
      <c r="K24" s="60">
        <v>1.5098519999999997</v>
      </c>
      <c r="L24" s="61">
        <v>0.43735208998987218</v>
      </c>
      <c r="M24" s="60"/>
      <c r="N24" s="61"/>
    </row>
    <row r="25" spans="1:14" ht="51" x14ac:dyDescent="0.25">
      <c r="A25" s="15"/>
      <c r="B25" s="17">
        <v>3000001</v>
      </c>
      <c r="C25" s="17" t="s">
        <v>271</v>
      </c>
      <c r="D25" s="17"/>
      <c r="E25" s="17" t="s">
        <v>334</v>
      </c>
      <c r="F25" s="17">
        <v>454</v>
      </c>
      <c r="G25" s="17" t="s">
        <v>215</v>
      </c>
      <c r="H25" s="17">
        <v>454</v>
      </c>
      <c r="I25" s="17" t="s">
        <v>355</v>
      </c>
      <c r="J25" s="59">
        <v>0.51667099999999988</v>
      </c>
      <c r="K25" s="60">
        <v>0.77323900000000001</v>
      </c>
      <c r="L25" s="61">
        <v>0.25743917003273964</v>
      </c>
      <c r="M25" s="60"/>
      <c r="N25" s="61"/>
    </row>
    <row r="26" spans="1:14" ht="51" x14ac:dyDescent="0.25">
      <c r="A26" s="15"/>
      <c r="B26" s="17">
        <v>3000001</v>
      </c>
      <c r="C26" s="17" t="s">
        <v>271</v>
      </c>
      <c r="D26" s="17"/>
      <c r="E26" s="17" t="s">
        <v>334</v>
      </c>
      <c r="F26" s="17">
        <v>455</v>
      </c>
      <c r="G26" s="17" t="s">
        <v>216</v>
      </c>
      <c r="H26" s="17">
        <v>455</v>
      </c>
      <c r="I26" s="17" t="s">
        <v>356</v>
      </c>
      <c r="J26" s="59">
        <v>0.86510399999999976</v>
      </c>
      <c r="K26" s="60">
        <v>1.0182159999999998</v>
      </c>
      <c r="L26" s="61">
        <v>0.32253658407171315</v>
      </c>
      <c r="M26" s="60"/>
      <c r="N26" s="61"/>
    </row>
    <row r="27" spans="1:14" ht="51" x14ac:dyDescent="0.25">
      <c r="A27" s="15"/>
      <c r="B27" s="17">
        <v>3000001</v>
      </c>
      <c r="C27" s="17" t="s">
        <v>271</v>
      </c>
      <c r="D27" s="17"/>
      <c r="E27" s="17" t="s">
        <v>334</v>
      </c>
      <c r="F27" s="17">
        <v>456</v>
      </c>
      <c r="G27" s="17" t="s">
        <v>217</v>
      </c>
      <c r="H27" s="17">
        <v>456</v>
      </c>
      <c r="I27" s="17" t="s">
        <v>357</v>
      </c>
      <c r="J27" s="59">
        <v>0.65097800000000006</v>
      </c>
      <c r="K27" s="60">
        <v>0.71043300000000009</v>
      </c>
      <c r="L27" s="61">
        <v>0.18553117385454243</v>
      </c>
      <c r="M27" s="60"/>
      <c r="N27" s="61"/>
    </row>
    <row r="28" spans="1:14" ht="51" x14ac:dyDescent="0.25">
      <c r="A28" s="15"/>
      <c r="B28" s="17">
        <v>3000001</v>
      </c>
      <c r="C28" s="17" t="s">
        <v>271</v>
      </c>
      <c r="D28" s="17"/>
      <c r="E28" s="17" t="s">
        <v>334</v>
      </c>
      <c r="F28" s="17">
        <v>457</v>
      </c>
      <c r="G28" s="17" t="s">
        <v>218</v>
      </c>
      <c r="H28" s="17">
        <v>457</v>
      </c>
      <c r="I28" s="17" t="s">
        <v>358</v>
      </c>
      <c r="J28" s="59">
        <v>0.44240700000000016</v>
      </c>
      <c r="K28" s="60">
        <v>0.80240699999999987</v>
      </c>
      <c r="L28" s="61">
        <v>0.20943145214187098</v>
      </c>
      <c r="M28" s="60"/>
      <c r="N28" s="61"/>
    </row>
    <row r="29" spans="1:14" ht="51" x14ac:dyDescent="0.25">
      <c r="A29" s="15"/>
      <c r="B29" s="17">
        <v>3000001</v>
      </c>
      <c r="C29" s="17" t="s">
        <v>271</v>
      </c>
      <c r="D29" s="17"/>
      <c r="E29" s="17" t="s">
        <v>334</v>
      </c>
      <c r="F29" s="17">
        <v>458</v>
      </c>
      <c r="G29" s="17" t="s">
        <v>219</v>
      </c>
      <c r="H29" s="17">
        <v>458</v>
      </c>
      <c r="I29" s="17" t="s">
        <v>359</v>
      </c>
      <c r="J29" s="59">
        <v>2.9605659999999983</v>
      </c>
      <c r="K29" s="60">
        <v>4.3398419999999946</v>
      </c>
      <c r="L29" s="61">
        <v>0.79488677946937969</v>
      </c>
      <c r="M29" s="60"/>
      <c r="N29" s="61"/>
    </row>
    <row r="30" spans="1:14" ht="51" x14ac:dyDescent="0.25">
      <c r="A30" s="15"/>
      <c r="B30" s="17">
        <v>3000001</v>
      </c>
      <c r="C30" s="17" t="s">
        <v>271</v>
      </c>
      <c r="D30" s="17"/>
      <c r="E30" s="17" t="s">
        <v>334</v>
      </c>
      <c r="F30" s="17">
        <v>459</v>
      </c>
      <c r="G30" s="17" t="s">
        <v>220</v>
      </c>
      <c r="H30" s="17">
        <v>459</v>
      </c>
      <c r="I30" s="17" t="s">
        <v>360</v>
      </c>
      <c r="J30" s="59">
        <v>2.0826249999999993</v>
      </c>
      <c r="K30" s="60">
        <v>2.7127139999999996</v>
      </c>
      <c r="L30" s="61">
        <v>0.76307733941939659</v>
      </c>
      <c r="M30" s="60"/>
      <c r="N30" s="61"/>
    </row>
    <row r="31" spans="1:14" ht="51" x14ac:dyDescent="0.25">
      <c r="A31" s="15"/>
      <c r="B31" s="17">
        <v>3000001</v>
      </c>
      <c r="C31" s="17" t="s">
        <v>271</v>
      </c>
      <c r="D31" s="17"/>
      <c r="E31" s="17" t="s">
        <v>334</v>
      </c>
      <c r="F31" s="17">
        <v>460</v>
      </c>
      <c r="G31" s="17" t="s">
        <v>221</v>
      </c>
      <c r="H31" s="17">
        <v>460</v>
      </c>
      <c r="I31" s="17" t="s">
        <v>361</v>
      </c>
      <c r="J31" s="59">
        <v>0.70890600000000015</v>
      </c>
      <c r="K31" s="60">
        <v>1.4056170000000001</v>
      </c>
      <c r="L31" s="61">
        <v>0.24548696275451221</v>
      </c>
      <c r="M31" s="60"/>
      <c r="N31" s="61"/>
    </row>
    <row r="32" spans="1:14" ht="51" x14ac:dyDescent="0.25">
      <c r="A32" s="15"/>
      <c r="B32" s="17">
        <v>3000001</v>
      </c>
      <c r="C32" s="17" t="s">
        <v>271</v>
      </c>
      <c r="D32" s="17"/>
      <c r="E32" s="17" t="s">
        <v>334</v>
      </c>
      <c r="F32" s="17">
        <v>461</v>
      </c>
      <c r="G32" s="17" t="s">
        <v>222</v>
      </c>
      <c r="H32" s="17">
        <v>461</v>
      </c>
      <c r="I32" s="17" t="s">
        <v>362</v>
      </c>
      <c r="J32" s="59">
        <v>0.75534199999999996</v>
      </c>
      <c r="K32" s="60">
        <v>0.92086499999999993</v>
      </c>
      <c r="L32" s="61">
        <v>0.42311373931443086</v>
      </c>
      <c r="M32" s="60"/>
      <c r="N32" s="61"/>
    </row>
    <row r="33" spans="1:14" ht="51" x14ac:dyDescent="0.25">
      <c r="A33" s="15"/>
      <c r="B33" s="17">
        <v>3000001</v>
      </c>
      <c r="C33" s="17" t="s">
        <v>271</v>
      </c>
      <c r="D33" s="17"/>
      <c r="E33" s="17" t="s">
        <v>334</v>
      </c>
      <c r="F33" s="17">
        <v>462</v>
      </c>
      <c r="G33" s="17" t="s">
        <v>223</v>
      </c>
      <c r="H33" s="17">
        <v>462</v>
      </c>
      <c r="I33" s="17" t="s">
        <v>363</v>
      </c>
      <c r="J33" s="59">
        <v>0.25158000000000003</v>
      </c>
      <c r="K33" s="60">
        <v>0.40258700000000003</v>
      </c>
      <c r="L33" s="61">
        <v>0.15886304993182421</v>
      </c>
      <c r="M33" s="60"/>
      <c r="N33" s="61"/>
    </row>
    <row r="34" spans="1:14" ht="51" x14ac:dyDescent="0.25">
      <c r="A34" s="15"/>
      <c r="B34" s="17">
        <v>3000001</v>
      </c>
      <c r="C34" s="17" t="s">
        <v>271</v>
      </c>
      <c r="D34" s="17"/>
      <c r="E34" s="17" t="s">
        <v>334</v>
      </c>
      <c r="F34" s="17">
        <v>463</v>
      </c>
      <c r="G34" s="17" t="s">
        <v>224</v>
      </c>
      <c r="H34" s="17">
        <v>463</v>
      </c>
      <c r="I34" s="17" t="s">
        <v>364</v>
      </c>
      <c r="J34" s="59">
        <v>2.105313999999999</v>
      </c>
      <c r="K34" s="60">
        <v>2.3393729999999997</v>
      </c>
      <c r="L34" s="61">
        <v>1.0836192278584349</v>
      </c>
      <c r="M34" s="60"/>
      <c r="N34" s="61"/>
    </row>
    <row r="35" spans="1:14" ht="51" x14ac:dyDescent="0.25">
      <c r="A35" s="15"/>
      <c r="B35" s="17">
        <v>3000001</v>
      </c>
      <c r="C35" s="17" t="s">
        <v>271</v>
      </c>
      <c r="D35" s="17"/>
      <c r="E35" s="17" t="s">
        <v>334</v>
      </c>
      <c r="F35" s="17">
        <v>464</v>
      </c>
      <c r="G35" s="17" t="s">
        <v>225</v>
      </c>
      <c r="H35" s="17">
        <v>464</v>
      </c>
      <c r="I35" s="17" t="s">
        <v>365</v>
      </c>
      <c r="J35" s="59">
        <v>1.9799540000000007</v>
      </c>
      <c r="K35" s="60">
        <v>2.0069040000000005</v>
      </c>
      <c r="L35" s="61">
        <v>0.80881460696400609</v>
      </c>
      <c r="M35" s="60"/>
      <c r="N35" s="61"/>
    </row>
    <row r="36" spans="1:14" ht="38.25" x14ac:dyDescent="0.25">
      <c r="A36" s="15"/>
      <c r="B36" s="17">
        <v>3000385</v>
      </c>
      <c r="C36" s="17" t="s">
        <v>1736</v>
      </c>
      <c r="D36" s="17">
        <v>236</v>
      </c>
      <c r="E36" s="17" t="s">
        <v>295</v>
      </c>
      <c r="F36" s="17">
        <v>10</v>
      </c>
      <c r="G36" s="17" t="s">
        <v>105</v>
      </c>
      <c r="H36" s="17">
        <v>10</v>
      </c>
      <c r="I36" s="17" t="s">
        <v>1502</v>
      </c>
      <c r="J36" s="59">
        <v>1422.2012520000012</v>
      </c>
      <c r="K36" s="60">
        <v>2140.2676080000037</v>
      </c>
      <c r="L36" s="61">
        <v>1006.9709003743046</v>
      </c>
      <c r="M36" s="60"/>
      <c r="N36" s="61"/>
    </row>
    <row r="37" spans="1:14" ht="51" x14ac:dyDescent="0.25">
      <c r="A37" s="15"/>
      <c r="B37" s="17">
        <v>3000385</v>
      </c>
      <c r="C37" s="17" t="s">
        <v>1736</v>
      </c>
      <c r="D37" s="17">
        <v>236</v>
      </c>
      <c r="E37" s="17" t="s">
        <v>295</v>
      </c>
      <c r="F37" s="17">
        <v>10</v>
      </c>
      <c r="G37" s="17" t="s">
        <v>105</v>
      </c>
      <c r="H37" s="17">
        <v>26</v>
      </c>
      <c r="I37" s="17" t="s">
        <v>1503</v>
      </c>
      <c r="J37" s="59">
        <v>1690.8904179999995</v>
      </c>
      <c r="K37" s="60">
        <v>1032.8444169999998</v>
      </c>
      <c r="L37" s="61">
        <v>76.641246633313131</v>
      </c>
      <c r="M37" s="60"/>
      <c r="N37" s="61"/>
    </row>
    <row r="38" spans="1:14" ht="51" x14ac:dyDescent="0.25">
      <c r="A38" s="15"/>
      <c r="B38" s="17">
        <v>3000385</v>
      </c>
      <c r="C38" s="17" t="s">
        <v>1736</v>
      </c>
      <c r="D38" s="17">
        <v>236</v>
      </c>
      <c r="E38" s="17" t="s">
        <v>295</v>
      </c>
      <c r="F38" s="17">
        <v>440</v>
      </c>
      <c r="G38" s="17" t="s">
        <v>201</v>
      </c>
      <c r="H38" s="17">
        <v>440</v>
      </c>
      <c r="I38" s="17" t="s">
        <v>341</v>
      </c>
      <c r="J38" s="59">
        <v>174.67591399999998</v>
      </c>
      <c r="K38" s="60">
        <v>204.36895299999986</v>
      </c>
      <c r="L38" s="61">
        <v>103.39591800855123</v>
      </c>
      <c r="M38" s="60"/>
      <c r="N38" s="61"/>
    </row>
    <row r="39" spans="1:14" ht="51" x14ac:dyDescent="0.25">
      <c r="A39" s="15"/>
      <c r="B39" s="17">
        <v>3000385</v>
      </c>
      <c r="C39" s="17" t="s">
        <v>1736</v>
      </c>
      <c r="D39" s="17">
        <v>236</v>
      </c>
      <c r="E39" s="17" t="s">
        <v>295</v>
      </c>
      <c r="F39" s="17">
        <v>441</v>
      </c>
      <c r="G39" s="17" t="s">
        <v>202</v>
      </c>
      <c r="H39" s="17">
        <v>441</v>
      </c>
      <c r="I39" s="17" t="s">
        <v>342</v>
      </c>
      <c r="J39" s="59">
        <v>388.35659299999986</v>
      </c>
      <c r="K39" s="60">
        <v>443.06752999999992</v>
      </c>
      <c r="L39" s="61">
        <v>212.98227686721293</v>
      </c>
      <c r="M39" s="60"/>
      <c r="N39" s="61"/>
    </row>
    <row r="40" spans="1:14" ht="51" x14ac:dyDescent="0.25">
      <c r="A40" s="15"/>
      <c r="B40" s="17">
        <v>3000385</v>
      </c>
      <c r="C40" s="17" t="s">
        <v>1736</v>
      </c>
      <c r="D40" s="17">
        <v>236</v>
      </c>
      <c r="E40" s="17" t="s">
        <v>295</v>
      </c>
      <c r="F40" s="17">
        <v>442</v>
      </c>
      <c r="G40" s="17" t="s">
        <v>203</v>
      </c>
      <c r="H40" s="17">
        <v>442</v>
      </c>
      <c r="I40" s="17" t="s">
        <v>343</v>
      </c>
      <c r="J40" s="59">
        <v>202.82849199999993</v>
      </c>
      <c r="K40" s="60">
        <v>233.66777299999993</v>
      </c>
      <c r="L40" s="61">
        <v>110.25403354284208</v>
      </c>
      <c r="M40" s="60"/>
      <c r="N40" s="61"/>
    </row>
    <row r="41" spans="1:14" ht="51" x14ac:dyDescent="0.25">
      <c r="A41" s="15"/>
      <c r="B41" s="17">
        <v>3000385</v>
      </c>
      <c r="C41" s="17" t="s">
        <v>1736</v>
      </c>
      <c r="D41" s="17">
        <v>236</v>
      </c>
      <c r="E41" s="17" t="s">
        <v>295</v>
      </c>
      <c r="F41" s="17">
        <v>443</v>
      </c>
      <c r="G41" s="17" t="s">
        <v>204</v>
      </c>
      <c r="H41" s="17">
        <v>443</v>
      </c>
      <c r="I41" s="17" t="s">
        <v>344</v>
      </c>
      <c r="J41" s="59">
        <v>282.15341400000017</v>
      </c>
      <c r="K41" s="60">
        <v>321.96499800000015</v>
      </c>
      <c r="L41" s="61">
        <v>152.48612831663195</v>
      </c>
      <c r="M41" s="60"/>
      <c r="N41" s="61"/>
    </row>
    <row r="42" spans="1:14" ht="51" x14ac:dyDescent="0.25">
      <c r="A42" s="15"/>
      <c r="B42" s="17">
        <v>3000385</v>
      </c>
      <c r="C42" s="17" t="s">
        <v>1736</v>
      </c>
      <c r="D42" s="17">
        <v>236</v>
      </c>
      <c r="E42" s="17" t="s">
        <v>295</v>
      </c>
      <c r="F42" s="17">
        <v>444</v>
      </c>
      <c r="G42" s="17" t="s">
        <v>205</v>
      </c>
      <c r="H42" s="17">
        <v>444</v>
      </c>
      <c r="I42" s="17" t="s">
        <v>345</v>
      </c>
      <c r="J42" s="59">
        <v>287.16335900000024</v>
      </c>
      <c r="K42" s="60">
        <v>339.14828999999997</v>
      </c>
      <c r="L42" s="61">
        <v>159.39719146248535</v>
      </c>
      <c r="M42" s="60"/>
      <c r="N42" s="61"/>
    </row>
    <row r="43" spans="1:14" ht="51" x14ac:dyDescent="0.25">
      <c r="A43" s="15"/>
      <c r="B43" s="17">
        <v>3000385</v>
      </c>
      <c r="C43" s="17" t="s">
        <v>1736</v>
      </c>
      <c r="D43" s="17">
        <v>236</v>
      </c>
      <c r="E43" s="17" t="s">
        <v>295</v>
      </c>
      <c r="F43" s="17">
        <v>445</v>
      </c>
      <c r="G43" s="17" t="s">
        <v>206</v>
      </c>
      <c r="H43" s="17">
        <v>445</v>
      </c>
      <c r="I43" s="17" t="s">
        <v>346</v>
      </c>
      <c r="J43" s="59">
        <v>532.01893900000061</v>
      </c>
      <c r="K43" s="60">
        <v>616.58533000000125</v>
      </c>
      <c r="L43" s="61">
        <v>296.77197032479853</v>
      </c>
      <c r="M43" s="60"/>
      <c r="N43" s="61"/>
    </row>
    <row r="44" spans="1:14" ht="51" x14ac:dyDescent="0.25">
      <c r="A44" s="15"/>
      <c r="B44" s="17">
        <v>3000385</v>
      </c>
      <c r="C44" s="17" t="s">
        <v>1736</v>
      </c>
      <c r="D44" s="17">
        <v>236</v>
      </c>
      <c r="E44" s="17" t="s">
        <v>295</v>
      </c>
      <c r="F44" s="17">
        <v>446</v>
      </c>
      <c r="G44" s="17" t="s">
        <v>207</v>
      </c>
      <c r="H44" s="17">
        <v>446</v>
      </c>
      <c r="I44" s="17" t="s">
        <v>347</v>
      </c>
      <c r="J44" s="59">
        <v>376.52849499999985</v>
      </c>
      <c r="K44" s="60">
        <v>437.61906399999953</v>
      </c>
      <c r="L44" s="61">
        <v>208.16497618984431</v>
      </c>
      <c r="M44" s="60"/>
      <c r="N44" s="61"/>
    </row>
    <row r="45" spans="1:14" ht="51" x14ac:dyDescent="0.25">
      <c r="A45" s="15"/>
      <c r="B45" s="17">
        <v>3000385</v>
      </c>
      <c r="C45" s="17" t="s">
        <v>1736</v>
      </c>
      <c r="D45" s="17">
        <v>236</v>
      </c>
      <c r="E45" s="17" t="s">
        <v>295</v>
      </c>
      <c r="F45" s="17">
        <v>447</v>
      </c>
      <c r="G45" s="17" t="s">
        <v>208</v>
      </c>
      <c r="H45" s="17">
        <v>447</v>
      </c>
      <c r="I45" s="17" t="s">
        <v>348</v>
      </c>
      <c r="J45" s="59">
        <v>211.97871099999998</v>
      </c>
      <c r="K45" s="60">
        <v>253.51950399999993</v>
      </c>
      <c r="L45" s="61">
        <v>119.07445999170886</v>
      </c>
      <c r="M45" s="60"/>
      <c r="N45" s="61"/>
    </row>
    <row r="46" spans="1:14" ht="51" x14ac:dyDescent="0.25">
      <c r="A46" s="15"/>
      <c r="B46" s="17">
        <v>3000385</v>
      </c>
      <c r="C46" s="17" t="s">
        <v>1736</v>
      </c>
      <c r="D46" s="17">
        <v>236</v>
      </c>
      <c r="E46" s="17" t="s">
        <v>295</v>
      </c>
      <c r="F46" s="17">
        <v>448</v>
      </c>
      <c r="G46" s="17" t="s">
        <v>209</v>
      </c>
      <c r="H46" s="17">
        <v>448</v>
      </c>
      <c r="I46" s="17" t="s">
        <v>349</v>
      </c>
      <c r="J46" s="59">
        <v>245.31649299999984</v>
      </c>
      <c r="K46" s="60">
        <v>279.95027499999924</v>
      </c>
      <c r="L46" s="61">
        <v>135.82237490127955</v>
      </c>
      <c r="M46" s="60"/>
      <c r="N46" s="61"/>
    </row>
    <row r="47" spans="1:14" ht="51" x14ac:dyDescent="0.25">
      <c r="A47" s="15"/>
      <c r="B47" s="17">
        <v>3000385</v>
      </c>
      <c r="C47" s="17" t="s">
        <v>1736</v>
      </c>
      <c r="D47" s="17">
        <v>236</v>
      </c>
      <c r="E47" s="17" t="s">
        <v>295</v>
      </c>
      <c r="F47" s="17">
        <v>449</v>
      </c>
      <c r="G47" s="17" t="s">
        <v>210</v>
      </c>
      <c r="H47" s="17">
        <v>449</v>
      </c>
      <c r="I47" s="17" t="s">
        <v>350</v>
      </c>
      <c r="J47" s="59">
        <v>209.87998200000001</v>
      </c>
      <c r="K47" s="60">
        <v>228.32992299999987</v>
      </c>
      <c r="L47" s="61">
        <v>117.73645213542477</v>
      </c>
      <c r="M47" s="60"/>
      <c r="N47" s="61"/>
    </row>
    <row r="48" spans="1:14" ht="51" x14ac:dyDescent="0.25">
      <c r="A48" s="15"/>
      <c r="B48" s="17">
        <v>3000385</v>
      </c>
      <c r="C48" s="17" t="s">
        <v>1736</v>
      </c>
      <c r="D48" s="17">
        <v>236</v>
      </c>
      <c r="E48" s="17" t="s">
        <v>295</v>
      </c>
      <c r="F48" s="17">
        <v>450</v>
      </c>
      <c r="G48" s="17" t="s">
        <v>211</v>
      </c>
      <c r="H48" s="17">
        <v>450</v>
      </c>
      <c r="I48" s="17" t="s">
        <v>351</v>
      </c>
      <c r="J48" s="59">
        <v>365.40544399999965</v>
      </c>
      <c r="K48" s="60">
        <v>415.88889500000005</v>
      </c>
      <c r="L48" s="61">
        <v>202.9831193270802</v>
      </c>
      <c r="M48" s="60"/>
      <c r="N48" s="61"/>
    </row>
    <row r="49" spans="1:14" ht="51" x14ac:dyDescent="0.25">
      <c r="A49" s="15"/>
      <c r="B49" s="17">
        <v>3000385</v>
      </c>
      <c r="C49" s="17" t="s">
        <v>1736</v>
      </c>
      <c r="D49" s="17">
        <v>236</v>
      </c>
      <c r="E49" s="17" t="s">
        <v>295</v>
      </c>
      <c r="F49" s="17">
        <v>451</v>
      </c>
      <c r="G49" s="17" t="s">
        <v>212</v>
      </c>
      <c r="H49" s="17">
        <v>451</v>
      </c>
      <c r="I49" s="17" t="s">
        <v>352</v>
      </c>
      <c r="J49" s="59">
        <v>444.91275599999921</v>
      </c>
      <c r="K49" s="60">
        <v>496.82693499999948</v>
      </c>
      <c r="L49" s="61">
        <v>231.8339416517847</v>
      </c>
      <c r="M49" s="60"/>
      <c r="N49" s="61"/>
    </row>
    <row r="50" spans="1:14" ht="51" x14ac:dyDescent="0.25">
      <c r="A50" s="15"/>
      <c r="B50" s="17">
        <v>3000385</v>
      </c>
      <c r="C50" s="17" t="s">
        <v>1736</v>
      </c>
      <c r="D50" s="17">
        <v>236</v>
      </c>
      <c r="E50" s="17" t="s">
        <v>295</v>
      </c>
      <c r="F50" s="17">
        <v>452</v>
      </c>
      <c r="G50" s="17" t="s">
        <v>213</v>
      </c>
      <c r="H50" s="17">
        <v>452</v>
      </c>
      <c r="I50" s="17" t="s">
        <v>353</v>
      </c>
      <c r="J50" s="59">
        <v>254.89565200000038</v>
      </c>
      <c r="K50" s="60">
        <v>282.58011600000009</v>
      </c>
      <c r="L50" s="61">
        <v>136.04409967063111</v>
      </c>
      <c r="M50" s="60"/>
      <c r="N50" s="61"/>
    </row>
    <row r="51" spans="1:14" ht="51" x14ac:dyDescent="0.25">
      <c r="A51" s="15"/>
      <c r="B51" s="17">
        <v>3000385</v>
      </c>
      <c r="C51" s="17" t="s">
        <v>1736</v>
      </c>
      <c r="D51" s="17">
        <v>236</v>
      </c>
      <c r="E51" s="17" t="s">
        <v>295</v>
      </c>
      <c r="F51" s="17">
        <v>453</v>
      </c>
      <c r="G51" s="17" t="s">
        <v>214</v>
      </c>
      <c r="H51" s="17">
        <v>453</v>
      </c>
      <c r="I51" s="17" t="s">
        <v>354</v>
      </c>
      <c r="J51" s="59">
        <v>377.00671599999964</v>
      </c>
      <c r="K51" s="60">
        <v>400.27296799999965</v>
      </c>
      <c r="L51" s="61">
        <v>200.16532317547535</v>
      </c>
      <c r="M51" s="60"/>
      <c r="N51" s="61"/>
    </row>
    <row r="52" spans="1:14" ht="51" x14ac:dyDescent="0.25">
      <c r="A52" s="15"/>
      <c r="B52" s="17">
        <v>3000385</v>
      </c>
      <c r="C52" s="17" t="s">
        <v>1736</v>
      </c>
      <c r="D52" s="17">
        <v>236</v>
      </c>
      <c r="E52" s="17" t="s">
        <v>295</v>
      </c>
      <c r="F52" s="17">
        <v>454</v>
      </c>
      <c r="G52" s="17" t="s">
        <v>215</v>
      </c>
      <c r="H52" s="17">
        <v>454</v>
      </c>
      <c r="I52" s="17" t="s">
        <v>355</v>
      </c>
      <c r="J52" s="59">
        <v>43.655879999999996</v>
      </c>
      <c r="K52" s="60">
        <v>48.998502999999971</v>
      </c>
      <c r="L52" s="61">
        <v>24.507251079623529</v>
      </c>
      <c r="M52" s="60"/>
      <c r="N52" s="61"/>
    </row>
    <row r="53" spans="1:14" ht="51" x14ac:dyDescent="0.25">
      <c r="A53" s="15"/>
      <c r="B53" s="17">
        <v>3000385</v>
      </c>
      <c r="C53" s="17" t="s">
        <v>1736</v>
      </c>
      <c r="D53" s="17">
        <v>236</v>
      </c>
      <c r="E53" s="17" t="s">
        <v>295</v>
      </c>
      <c r="F53" s="17">
        <v>455</v>
      </c>
      <c r="G53" s="17" t="s">
        <v>216</v>
      </c>
      <c r="H53" s="17">
        <v>455</v>
      </c>
      <c r="I53" s="17" t="s">
        <v>356</v>
      </c>
      <c r="J53" s="59">
        <v>65.834923999999987</v>
      </c>
      <c r="K53" s="60">
        <v>75.107389000000012</v>
      </c>
      <c r="L53" s="61">
        <v>36.526199633339274</v>
      </c>
      <c r="M53" s="60"/>
      <c r="N53" s="61"/>
    </row>
    <row r="54" spans="1:14" ht="51" x14ac:dyDescent="0.25">
      <c r="A54" s="15"/>
      <c r="B54" s="17">
        <v>3000385</v>
      </c>
      <c r="C54" s="17" t="s">
        <v>1736</v>
      </c>
      <c r="D54" s="17">
        <v>236</v>
      </c>
      <c r="E54" s="17" t="s">
        <v>295</v>
      </c>
      <c r="F54" s="17">
        <v>456</v>
      </c>
      <c r="G54" s="17" t="s">
        <v>217</v>
      </c>
      <c r="H54" s="17">
        <v>456</v>
      </c>
      <c r="I54" s="17" t="s">
        <v>357</v>
      </c>
      <c r="J54" s="59">
        <v>109.50688900000026</v>
      </c>
      <c r="K54" s="60">
        <v>121.88974100000007</v>
      </c>
      <c r="L54" s="61">
        <v>59.221270753552744</v>
      </c>
      <c r="M54" s="60"/>
      <c r="N54" s="61"/>
    </row>
    <row r="55" spans="1:14" ht="51" x14ac:dyDescent="0.25">
      <c r="A55" s="15"/>
      <c r="B55" s="17">
        <v>3000385</v>
      </c>
      <c r="C55" s="17" t="s">
        <v>1736</v>
      </c>
      <c r="D55" s="17">
        <v>236</v>
      </c>
      <c r="E55" s="17" t="s">
        <v>295</v>
      </c>
      <c r="F55" s="17">
        <v>457</v>
      </c>
      <c r="G55" s="17" t="s">
        <v>218</v>
      </c>
      <c r="H55" s="17">
        <v>457</v>
      </c>
      <c r="I55" s="17" t="s">
        <v>358</v>
      </c>
      <c r="J55" s="59">
        <v>418.44194199999993</v>
      </c>
      <c r="K55" s="60">
        <v>484.00963399999978</v>
      </c>
      <c r="L55" s="61">
        <v>232.82127171199772</v>
      </c>
      <c r="M55" s="60"/>
      <c r="N55" s="61"/>
    </row>
    <row r="56" spans="1:14" ht="51" x14ac:dyDescent="0.25">
      <c r="A56" s="15"/>
      <c r="B56" s="17">
        <v>3000385</v>
      </c>
      <c r="C56" s="17" t="s">
        <v>1736</v>
      </c>
      <c r="D56" s="17">
        <v>236</v>
      </c>
      <c r="E56" s="17" t="s">
        <v>295</v>
      </c>
      <c r="F56" s="17">
        <v>458</v>
      </c>
      <c r="G56" s="17" t="s">
        <v>219</v>
      </c>
      <c r="H56" s="17">
        <v>458</v>
      </c>
      <c r="I56" s="17" t="s">
        <v>359</v>
      </c>
      <c r="J56" s="59">
        <v>473.21370499999944</v>
      </c>
      <c r="K56" s="60">
        <v>554.1841679999992</v>
      </c>
      <c r="L56" s="61">
        <v>267.45713786086708</v>
      </c>
      <c r="M56" s="60"/>
      <c r="N56" s="61"/>
    </row>
    <row r="57" spans="1:14" ht="51" x14ac:dyDescent="0.25">
      <c r="A57" s="15"/>
      <c r="B57" s="17">
        <v>3000385</v>
      </c>
      <c r="C57" s="17" t="s">
        <v>1736</v>
      </c>
      <c r="D57" s="17">
        <v>236</v>
      </c>
      <c r="E57" s="17" t="s">
        <v>295</v>
      </c>
      <c r="F57" s="17">
        <v>459</v>
      </c>
      <c r="G57" s="17" t="s">
        <v>220</v>
      </c>
      <c r="H57" s="17">
        <v>459</v>
      </c>
      <c r="I57" s="17" t="s">
        <v>360</v>
      </c>
      <c r="J57" s="59">
        <v>272.76806299999987</v>
      </c>
      <c r="K57" s="60">
        <v>304.25835099999978</v>
      </c>
      <c r="L57" s="61">
        <v>143.52754124816056</v>
      </c>
      <c r="M57" s="60"/>
      <c r="N57" s="61"/>
    </row>
    <row r="58" spans="1:14" ht="51" x14ac:dyDescent="0.25">
      <c r="A58" s="15"/>
      <c r="B58" s="17">
        <v>3000385</v>
      </c>
      <c r="C58" s="17" t="s">
        <v>1736</v>
      </c>
      <c r="D58" s="17">
        <v>236</v>
      </c>
      <c r="E58" s="17" t="s">
        <v>295</v>
      </c>
      <c r="F58" s="17">
        <v>460</v>
      </c>
      <c r="G58" s="17" t="s">
        <v>221</v>
      </c>
      <c r="H58" s="17">
        <v>460</v>
      </c>
      <c r="I58" s="17" t="s">
        <v>361</v>
      </c>
      <c r="J58" s="59">
        <v>92.450880000000026</v>
      </c>
      <c r="K58" s="60">
        <v>103.14514399999999</v>
      </c>
      <c r="L58" s="61">
        <v>52.447914387623314</v>
      </c>
      <c r="M58" s="60"/>
      <c r="N58" s="61"/>
    </row>
    <row r="59" spans="1:14" ht="51" x14ac:dyDescent="0.25">
      <c r="A59" s="15"/>
      <c r="B59" s="17">
        <v>3000385</v>
      </c>
      <c r="C59" s="17" t="s">
        <v>1736</v>
      </c>
      <c r="D59" s="17">
        <v>236</v>
      </c>
      <c r="E59" s="17" t="s">
        <v>295</v>
      </c>
      <c r="F59" s="17">
        <v>461</v>
      </c>
      <c r="G59" s="17" t="s">
        <v>222</v>
      </c>
      <c r="H59" s="17">
        <v>461</v>
      </c>
      <c r="I59" s="17" t="s">
        <v>362</v>
      </c>
      <c r="J59" s="59">
        <v>91.535691</v>
      </c>
      <c r="K59" s="60">
        <v>99.100102000000007</v>
      </c>
      <c r="L59" s="61">
        <v>50.57392992250243</v>
      </c>
      <c r="M59" s="60"/>
      <c r="N59" s="61"/>
    </row>
    <row r="60" spans="1:14" ht="51" x14ac:dyDescent="0.25">
      <c r="A60" s="15"/>
      <c r="B60" s="17">
        <v>3000385</v>
      </c>
      <c r="C60" s="17" t="s">
        <v>1736</v>
      </c>
      <c r="D60" s="17">
        <v>236</v>
      </c>
      <c r="E60" s="17" t="s">
        <v>295</v>
      </c>
      <c r="F60" s="17">
        <v>462</v>
      </c>
      <c r="G60" s="17" t="s">
        <v>223</v>
      </c>
      <c r="H60" s="17">
        <v>462</v>
      </c>
      <c r="I60" s="17" t="s">
        <v>363</v>
      </c>
      <c r="J60" s="59">
        <v>152.72228600000005</v>
      </c>
      <c r="K60" s="60">
        <v>168.86704400000008</v>
      </c>
      <c r="L60" s="61">
        <v>88.107846389837505</v>
      </c>
      <c r="M60" s="60"/>
      <c r="N60" s="61"/>
    </row>
    <row r="61" spans="1:14" ht="51" x14ac:dyDescent="0.25">
      <c r="A61" s="15"/>
      <c r="B61" s="17">
        <v>3000385</v>
      </c>
      <c r="C61" s="17" t="s">
        <v>1736</v>
      </c>
      <c r="D61" s="17">
        <v>236</v>
      </c>
      <c r="E61" s="17" t="s">
        <v>295</v>
      </c>
      <c r="F61" s="17">
        <v>463</v>
      </c>
      <c r="G61" s="17" t="s">
        <v>224</v>
      </c>
      <c r="H61" s="17">
        <v>463</v>
      </c>
      <c r="I61" s="17" t="s">
        <v>364</v>
      </c>
      <c r="J61" s="59">
        <v>286.2442319999999</v>
      </c>
      <c r="K61" s="60">
        <v>308.53881499999954</v>
      </c>
      <c r="L61" s="61">
        <v>151.8387295494249</v>
      </c>
      <c r="M61" s="60"/>
      <c r="N61" s="61"/>
    </row>
    <row r="62" spans="1:14" ht="51" x14ac:dyDescent="0.25">
      <c r="A62" s="15"/>
      <c r="B62" s="17">
        <v>3000385</v>
      </c>
      <c r="C62" s="17" t="s">
        <v>1736</v>
      </c>
      <c r="D62" s="17">
        <v>236</v>
      </c>
      <c r="E62" s="17" t="s">
        <v>295</v>
      </c>
      <c r="F62" s="17">
        <v>464</v>
      </c>
      <c r="G62" s="17" t="s">
        <v>225</v>
      </c>
      <c r="H62" s="17">
        <v>464</v>
      </c>
      <c r="I62" s="17" t="s">
        <v>365</v>
      </c>
      <c r="J62" s="59">
        <v>168.38479299999986</v>
      </c>
      <c r="K62" s="60">
        <v>179.60223799999994</v>
      </c>
      <c r="L62" s="61">
        <v>85.612197593727615</v>
      </c>
      <c r="M62" s="60"/>
      <c r="N62" s="61"/>
    </row>
    <row r="63" spans="1:14" ht="38.25" x14ac:dyDescent="0.25">
      <c r="A63" s="15"/>
      <c r="B63" s="17">
        <v>3000386</v>
      </c>
      <c r="C63" s="17" t="s">
        <v>1737</v>
      </c>
      <c r="D63" s="17">
        <v>240</v>
      </c>
      <c r="E63" s="17" t="s">
        <v>1384</v>
      </c>
      <c r="F63" s="17">
        <v>10</v>
      </c>
      <c r="G63" s="17" t="s">
        <v>105</v>
      </c>
      <c r="H63" s="17">
        <v>10</v>
      </c>
      <c r="I63" s="17" t="s">
        <v>1502</v>
      </c>
      <c r="J63" s="59">
        <v>5.8880299999999979</v>
      </c>
      <c r="K63" s="60">
        <v>84.474860999999905</v>
      </c>
      <c r="L63" s="61">
        <v>38.600082570665109</v>
      </c>
      <c r="M63" s="60"/>
      <c r="N63" s="61"/>
    </row>
    <row r="64" spans="1:14" ht="51" x14ac:dyDescent="0.25">
      <c r="A64" s="15"/>
      <c r="B64" s="17">
        <v>3000386</v>
      </c>
      <c r="C64" s="17" t="s">
        <v>1737</v>
      </c>
      <c r="D64" s="17">
        <v>240</v>
      </c>
      <c r="E64" s="17" t="s">
        <v>1384</v>
      </c>
      <c r="F64" s="17">
        <v>10</v>
      </c>
      <c r="G64" s="17" t="s">
        <v>105</v>
      </c>
      <c r="H64" s="17">
        <v>26</v>
      </c>
      <c r="I64" s="17" t="s">
        <v>1503</v>
      </c>
      <c r="J64" s="59">
        <v>267.59396500000008</v>
      </c>
      <c r="K64" s="60">
        <v>281.30066700000003</v>
      </c>
      <c r="L64" s="61">
        <v>73.335759332856469</v>
      </c>
      <c r="M64" s="60"/>
      <c r="N64" s="61"/>
    </row>
    <row r="65" spans="1:14" ht="102" x14ac:dyDescent="0.25">
      <c r="A65" s="15"/>
      <c r="B65" s="17">
        <v>3000386</v>
      </c>
      <c r="C65" s="17" t="s">
        <v>1737</v>
      </c>
      <c r="D65" s="17">
        <v>240</v>
      </c>
      <c r="E65" s="17" t="s">
        <v>1384</v>
      </c>
      <c r="F65" s="17">
        <v>117</v>
      </c>
      <c r="G65" s="17" t="s">
        <v>136</v>
      </c>
      <c r="H65" s="17">
        <v>117</v>
      </c>
      <c r="I65" s="17" t="s">
        <v>1796</v>
      </c>
      <c r="J65" s="59">
        <v>6.5815399999999995</v>
      </c>
      <c r="K65" s="60">
        <v>6.5815399999999986</v>
      </c>
      <c r="L65" s="61">
        <v>2.0894705303944647</v>
      </c>
      <c r="M65" s="60"/>
      <c r="N65" s="61"/>
    </row>
    <row r="66" spans="1:14" ht="51" x14ac:dyDescent="0.25">
      <c r="A66" s="15"/>
      <c r="B66" s="17">
        <v>3000386</v>
      </c>
      <c r="C66" s="17" t="s">
        <v>1737</v>
      </c>
      <c r="D66" s="17">
        <v>240</v>
      </c>
      <c r="E66" s="17" t="s">
        <v>1384</v>
      </c>
      <c r="F66" s="17">
        <v>440</v>
      </c>
      <c r="G66" s="17" t="s">
        <v>201</v>
      </c>
      <c r="H66" s="17">
        <v>440</v>
      </c>
      <c r="I66" s="17" t="s">
        <v>341</v>
      </c>
      <c r="J66" s="59">
        <v>4.9735680000000011</v>
      </c>
      <c r="K66" s="60">
        <v>6.3645349999999983</v>
      </c>
      <c r="L66" s="61">
        <v>2.4003070026010391</v>
      </c>
      <c r="M66" s="60"/>
      <c r="N66" s="61"/>
    </row>
    <row r="67" spans="1:14" ht="51" x14ac:dyDescent="0.25">
      <c r="A67" s="15"/>
      <c r="B67" s="17">
        <v>3000386</v>
      </c>
      <c r="C67" s="17" t="s">
        <v>1737</v>
      </c>
      <c r="D67" s="17">
        <v>240</v>
      </c>
      <c r="E67" s="17" t="s">
        <v>1384</v>
      </c>
      <c r="F67" s="17">
        <v>441</v>
      </c>
      <c r="G67" s="17" t="s">
        <v>202</v>
      </c>
      <c r="H67" s="17">
        <v>441</v>
      </c>
      <c r="I67" s="17" t="s">
        <v>342</v>
      </c>
      <c r="J67" s="59">
        <v>7.4736129999999967</v>
      </c>
      <c r="K67" s="60">
        <v>10.261174999999993</v>
      </c>
      <c r="L67" s="61">
        <v>2.504353647116659</v>
      </c>
      <c r="M67" s="60"/>
      <c r="N67" s="61"/>
    </row>
    <row r="68" spans="1:14" ht="51" x14ac:dyDescent="0.25">
      <c r="A68" s="15"/>
      <c r="B68" s="17">
        <v>3000386</v>
      </c>
      <c r="C68" s="17" t="s">
        <v>1737</v>
      </c>
      <c r="D68" s="17">
        <v>240</v>
      </c>
      <c r="E68" s="17" t="s">
        <v>1384</v>
      </c>
      <c r="F68" s="17">
        <v>442</v>
      </c>
      <c r="G68" s="17" t="s">
        <v>203</v>
      </c>
      <c r="H68" s="17">
        <v>442</v>
      </c>
      <c r="I68" s="17" t="s">
        <v>343</v>
      </c>
      <c r="J68" s="59">
        <v>4.004016</v>
      </c>
      <c r="K68" s="60">
        <v>16.708149000000006</v>
      </c>
      <c r="L68" s="61">
        <v>4.8223474989827082</v>
      </c>
      <c r="M68" s="60"/>
      <c r="N68" s="61"/>
    </row>
    <row r="69" spans="1:14" ht="51" x14ac:dyDescent="0.25">
      <c r="A69" s="15"/>
      <c r="B69" s="17">
        <v>3000386</v>
      </c>
      <c r="C69" s="17" t="s">
        <v>1737</v>
      </c>
      <c r="D69" s="17">
        <v>240</v>
      </c>
      <c r="E69" s="17" t="s">
        <v>1384</v>
      </c>
      <c r="F69" s="17">
        <v>443</v>
      </c>
      <c r="G69" s="17" t="s">
        <v>204</v>
      </c>
      <c r="H69" s="17">
        <v>443</v>
      </c>
      <c r="I69" s="17" t="s">
        <v>344</v>
      </c>
      <c r="J69" s="59">
        <v>4.801069</v>
      </c>
      <c r="K69" s="60">
        <v>5.1918420000000003</v>
      </c>
      <c r="L69" s="61">
        <v>2.1530347154766787</v>
      </c>
      <c r="M69" s="60"/>
      <c r="N69" s="61"/>
    </row>
    <row r="70" spans="1:14" ht="51" x14ac:dyDescent="0.25">
      <c r="A70" s="15"/>
      <c r="B70" s="17">
        <v>3000386</v>
      </c>
      <c r="C70" s="17" t="s">
        <v>1737</v>
      </c>
      <c r="D70" s="17">
        <v>240</v>
      </c>
      <c r="E70" s="17" t="s">
        <v>1384</v>
      </c>
      <c r="F70" s="17">
        <v>444</v>
      </c>
      <c r="G70" s="17" t="s">
        <v>205</v>
      </c>
      <c r="H70" s="17">
        <v>444</v>
      </c>
      <c r="I70" s="17" t="s">
        <v>345</v>
      </c>
      <c r="J70" s="59">
        <v>7.0259259999999966</v>
      </c>
      <c r="K70" s="60">
        <v>18.014749000000002</v>
      </c>
      <c r="L70" s="61">
        <v>5.9460603635161533</v>
      </c>
      <c r="M70" s="60"/>
      <c r="N70" s="61"/>
    </row>
    <row r="71" spans="1:14" ht="51" x14ac:dyDescent="0.25">
      <c r="A71" s="15"/>
      <c r="B71" s="17">
        <v>3000386</v>
      </c>
      <c r="C71" s="17" t="s">
        <v>1737</v>
      </c>
      <c r="D71" s="17">
        <v>240</v>
      </c>
      <c r="E71" s="17" t="s">
        <v>1384</v>
      </c>
      <c r="F71" s="17">
        <v>445</v>
      </c>
      <c r="G71" s="17" t="s">
        <v>206</v>
      </c>
      <c r="H71" s="17">
        <v>445</v>
      </c>
      <c r="I71" s="17" t="s">
        <v>346</v>
      </c>
      <c r="J71" s="59">
        <v>7.1472029999999975</v>
      </c>
      <c r="K71" s="60">
        <v>21.741391</v>
      </c>
      <c r="L71" s="61">
        <v>8.1132644051249372</v>
      </c>
      <c r="M71" s="60"/>
      <c r="N71" s="61"/>
    </row>
    <row r="72" spans="1:14" ht="51" x14ac:dyDescent="0.25">
      <c r="A72" s="15"/>
      <c r="B72" s="17">
        <v>3000386</v>
      </c>
      <c r="C72" s="17" t="s">
        <v>1737</v>
      </c>
      <c r="D72" s="17">
        <v>240</v>
      </c>
      <c r="E72" s="17" t="s">
        <v>1384</v>
      </c>
      <c r="F72" s="17">
        <v>446</v>
      </c>
      <c r="G72" s="17" t="s">
        <v>207</v>
      </c>
      <c r="H72" s="17">
        <v>446</v>
      </c>
      <c r="I72" s="17" t="s">
        <v>347</v>
      </c>
      <c r="J72" s="59">
        <v>3.9328480000000026</v>
      </c>
      <c r="K72" s="60">
        <v>17.966225999999999</v>
      </c>
      <c r="L72" s="61">
        <v>5.8172304069594247</v>
      </c>
      <c r="M72" s="60"/>
      <c r="N72" s="61"/>
    </row>
    <row r="73" spans="1:14" ht="51" x14ac:dyDescent="0.25">
      <c r="A73" s="15"/>
      <c r="B73" s="17">
        <v>3000386</v>
      </c>
      <c r="C73" s="17" t="s">
        <v>1737</v>
      </c>
      <c r="D73" s="17">
        <v>240</v>
      </c>
      <c r="E73" s="17" t="s">
        <v>1384</v>
      </c>
      <c r="F73" s="17">
        <v>447</v>
      </c>
      <c r="G73" s="17" t="s">
        <v>208</v>
      </c>
      <c r="H73" s="17">
        <v>447</v>
      </c>
      <c r="I73" s="17" t="s">
        <v>348</v>
      </c>
      <c r="J73" s="59">
        <v>10.628652999999989</v>
      </c>
      <c r="K73" s="60">
        <v>16.803980000000003</v>
      </c>
      <c r="L73" s="61">
        <v>6.3494373586945585</v>
      </c>
      <c r="M73" s="60"/>
      <c r="N73" s="61"/>
    </row>
    <row r="74" spans="1:14" ht="51" x14ac:dyDescent="0.25">
      <c r="A74" s="15"/>
      <c r="B74" s="17">
        <v>3000386</v>
      </c>
      <c r="C74" s="17" t="s">
        <v>1737</v>
      </c>
      <c r="D74" s="17">
        <v>240</v>
      </c>
      <c r="E74" s="17" t="s">
        <v>1384</v>
      </c>
      <c r="F74" s="17">
        <v>448</v>
      </c>
      <c r="G74" s="17" t="s">
        <v>209</v>
      </c>
      <c r="H74" s="17">
        <v>448</v>
      </c>
      <c r="I74" s="17" t="s">
        <v>349</v>
      </c>
      <c r="J74" s="59">
        <v>8.718372000000004</v>
      </c>
      <c r="K74" s="60">
        <v>10.389364</v>
      </c>
      <c r="L74" s="61">
        <v>3.8002897882470279</v>
      </c>
      <c r="M74" s="60"/>
      <c r="N74" s="61"/>
    </row>
    <row r="75" spans="1:14" ht="51" x14ac:dyDescent="0.25">
      <c r="A75" s="15"/>
      <c r="B75" s="17">
        <v>3000386</v>
      </c>
      <c r="C75" s="17" t="s">
        <v>1737</v>
      </c>
      <c r="D75" s="17">
        <v>240</v>
      </c>
      <c r="E75" s="17" t="s">
        <v>1384</v>
      </c>
      <c r="F75" s="17">
        <v>449</v>
      </c>
      <c r="G75" s="17" t="s">
        <v>210</v>
      </c>
      <c r="H75" s="17">
        <v>449</v>
      </c>
      <c r="I75" s="17" t="s">
        <v>350</v>
      </c>
      <c r="J75" s="59">
        <v>2.9752679999999989</v>
      </c>
      <c r="K75" s="60">
        <v>9.6828619999999912</v>
      </c>
      <c r="L75" s="61">
        <v>3.7080073672441358</v>
      </c>
      <c r="M75" s="60"/>
      <c r="N75" s="61"/>
    </row>
    <row r="76" spans="1:14" ht="51" x14ac:dyDescent="0.25">
      <c r="A76" s="15"/>
      <c r="B76" s="17">
        <v>3000386</v>
      </c>
      <c r="C76" s="17" t="s">
        <v>1737</v>
      </c>
      <c r="D76" s="17">
        <v>240</v>
      </c>
      <c r="E76" s="17" t="s">
        <v>1384</v>
      </c>
      <c r="F76" s="17">
        <v>450</v>
      </c>
      <c r="G76" s="17" t="s">
        <v>211</v>
      </c>
      <c r="H76" s="17">
        <v>450</v>
      </c>
      <c r="I76" s="17" t="s">
        <v>351</v>
      </c>
      <c r="J76" s="59">
        <v>5.3329859999999982</v>
      </c>
      <c r="K76" s="60">
        <v>5.6052780000000002</v>
      </c>
      <c r="L76" s="61">
        <v>2.3297108790211496</v>
      </c>
      <c r="M76" s="60"/>
      <c r="N76" s="61"/>
    </row>
    <row r="77" spans="1:14" ht="51" x14ac:dyDescent="0.25">
      <c r="A77" s="15"/>
      <c r="B77" s="17">
        <v>3000386</v>
      </c>
      <c r="C77" s="17" t="s">
        <v>1737</v>
      </c>
      <c r="D77" s="17">
        <v>240</v>
      </c>
      <c r="E77" s="17" t="s">
        <v>1384</v>
      </c>
      <c r="F77" s="17">
        <v>451</v>
      </c>
      <c r="G77" s="17" t="s">
        <v>212</v>
      </c>
      <c r="H77" s="17">
        <v>451</v>
      </c>
      <c r="I77" s="17" t="s">
        <v>352</v>
      </c>
      <c r="J77" s="59">
        <v>7.4317279999999961</v>
      </c>
      <c r="K77" s="60">
        <v>20.513912000000008</v>
      </c>
      <c r="L77" s="61">
        <v>5.7236668617006217</v>
      </c>
      <c r="M77" s="60"/>
      <c r="N77" s="61"/>
    </row>
    <row r="78" spans="1:14" ht="51" x14ac:dyDescent="0.25">
      <c r="A78" s="15"/>
      <c r="B78" s="17">
        <v>3000386</v>
      </c>
      <c r="C78" s="17" t="s">
        <v>1737</v>
      </c>
      <c r="D78" s="17">
        <v>240</v>
      </c>
      <c r="E78" s="17" t="s">
        <v>1384</v>
      </c>
      <c r="F78" s="17">
        <v>452</v>
      </c>
      <c r="G78" s="17" t="s">
        <v>213</v>
      </c>
      <c r="H78" s="17">
        <v>452</v>
      </c>
      <c r="I78" s="17" t="s">
        <v>353</v>
      </c>
      <c r="J78" s="59">
        <v>3.0706169999999999</v>
      </c>
      <c r="K78" s="60">
        <v>10.340057999999999</v>
      </c>
      <c r="L78" s="61">
        <v>3.6012221111668623</v>
      </c>
      <c r="M78" s="60"/>
      <c r="N78" s="61"/>
    </row>
    <row r="79" spans="1:14" ht="51" x14ac:dyDescent="0.25">
      <c r="A79" s="15"/>
      <c r="B79" s="17">
        <v>3000386</v>
      </c>
      <c r="C79" s="17" t="s">
        <v>1737</v>
      </c>
      <c r="D79" s="17">
        <v>240</v>
      </c>
      <c r="E79" s="17" t="s">
        <v>1384</v>
      </c>
      <c r="F79" s="17">
        <v>453</v>
      </c>
      <c r="G79" s="17" t="s">
        <v>214</v>
      </c>
      <c r="H79" s="17">
        <v>453</v>
      </c>
      <c r="I79" s="17" t="s">
        <v>354</v>
      </c>
      <c r="J79" s="59">
        <v>8.9016520000000021</v>
      </c>
      <c r="K79" s="60">
        <v>21.182814999999998</v>
      </c>
      <c r="L79" s="61">
        <v>9.6625970029272139</v>
      </c>
      <c r="M79" s="60"/>
      <c r="N79" s="61"/>
    </row>
    <row r="80" spans="1:14" ht="51" x14ac:dyDescent="0.25">
      <c r="A80" s="15"/>
      <c r="B80" s="17">
        <v>3000386</v>
      </c>
      <c r="C80" s="17" t="s">
        <v>1737</v>
      </c>
      <c r="D80" s="17">
        <v>240</v>
      </c>
      <c r="E80" s="17" t="s">
        <v>1384</v>
      </c>
      <c r="F80" s="17">
        <v>454</v>
      </c>
      <c r="G80" s="17" t="s">
        <v>215</v>
      </c>
      <c r="H80" s="17">
        <v>454</v>
      </c>
      <c r="I80" s="17" t="s">
        <v>355</v>
      </c>
      <c r="J80" s="59">
        <v>2.4596329999999997</v>
      </c>
      <c r="K80" s="60">
        <v>4.2778240000000007</v>
      </c>
      <c r="L80" s="61">
        <v>1.624187155844993</v>
      </c>
      <c r="M80" s="60"/>
      <c r="N80" s="61"/>
    </row>
    <row r="81" spans="1:14" ht="51" x14ac:dyDescent="0.25">
      <c r="A81" s="15"/>
      <c r="B81" s="17">
        <v>3000386</v>
      </c>
      <c r="C81" s="17" t="s">
        <v>1737</v>
      </c>
      <c r="D81" s="17">
        <v>240</v>
      </c>
      <c r="E81" s="17" t="s">
        <v>1384</v>
      </c>
      <c r="F81" s="17">
        <v>455</v>
      </c>
      <c r="G81" s="17" t="s">
        <v>216</v>
      </c>
      <c r="H81" s="17">
        <v>455</v>
      </c>
      <c r="I81" s="17" t="s">
        <v>356</v>
      </c>
      <c r="J81" s="59">
        <v>2.4760790000000008</v>
      </c>
      <c r="K81" s="60">
        <v>3.0272080000000017</v>
      </c>
      <c r="L81" s="61">
        <v>1.0005049565297668</v>
      </c>
      <c r="M81" s="60"/>
      <c r="N81" s="61"/>
    </row>
    <row r="82" spans="1:14" ht="51" x14ac:dyDescent="0.25">
      <c r="A82" s="15"/>
      <c r="B82" s="17">
        <v>3000386</v>
      </c>
      <c r="C82" s="17" t="s">
        <v>1737</v>
      </c>
      <c r="D82" s="17">
        <v>240</v>
      </c>
      <c r="E82" s="17" t="s">
        <v>1384</v>
      </c>
      <c r="F82" s="17">
        <v>456</v>
      </c>
      <c r="G82" s="17" t="s">
        <v>217</v>
      </c>
      <c r="H82" s="17">
        <v>456</v>
      </c>
      <c r="I82" s="17" t="s">
        <v>357</v>
      </c>
      <c r="J82" s="59">
        <v>3.4207609999999988</v>
      </c>
      <c r="K82" s="60">
        <v>4.2049799999999991</v>
      </c>
      <c r="L82" s="61">
        <v>1.4506484663725132</v>
      </c>
      <c r="M82" s="60"/>
      <c r="N82" s="61"/>
    </row>
    <row r="83" spans="1:14" ht="51" x14ac:dyDescent="0.25">
      <c r="A83" s="15"/>
      <c r="B83" s="17">
        <v>3000386</v>
      </c>
      <c r="C83" s="17" t="s">
        <v>1737</v>
      </c>
      <c r="D83" s="17">
        <v>240</v>
      </c>
      <c r="E83" s="17" t="s">
        <v>1384</v>
      </c>
      <c r="F83" s="17">
        <v>457</v>
      </c>
      <c r="G83" s="17" t="s">
        <v>218</v>
      </c>
      <c r="H83" s="17">
        <v>457</v>
      </c>
      <c r="I83" s="17" t="s">
        <v>358</v>
      </c>
      <c r="J83" s="59">
        <v>4.2628689999999958</v>
      </c>
      <c r="K83" s="60">
        <v>23.256699000000015</v>
      </c>
      <c r="L83" s="61">
        <v>9.911077863551327</v>
      </c>
      <c r="M83" s="60"/>
      <c r="N83" s="61"/>
    </row>
    <row r="84" spans="1:14" ht="51" x14ac:dyDescent="0.25">
      <c r="A84" s="15"/>
      <c r="B84" s="17">
        <v>3000386</v>
      </c>
      <c r="C84" s="17" t="s">
        <v>1737</v>
      </c>
      <c r="D84" s="17">
        <v>240</v>
      </c>
      <c r="E84" s="17" t="s">
        <v>1384</v>
      </c>
      <c r="F84" s="17">
        <v>458</v>
      </c>
      <c r="G84" s="17" t="s">
        <v>219</v>
      </c>
      <c r="H84" s="17">
        <v>458</v>
      </c>
      <c r="I84" s="17" t="s">
        <v>359</v>
      </c>
      <c r="J84" s="59">
        <v>7.3603439999999978</v>
      </c>
      <c r="K84" s="60">
        <v>13.698016999999991</v>
      </c>
      <c r="L84" s="61">
        <v>4.0289449490555853</v>
      </c>
      <c r="M84" s="60"/>
      <c r="N84" s="61"/>
    </row>
    <row r="85" spans="1:14" ht="51" x14ac:dyDescent="0.25">
      <c r="A85" s="15"/>
      <c r="B85" s="17">
        <v>3000386</v>
      </c>
      <c r="C85" s="17" t="s">
        <v>1737</v>
      </c>
      <c r="D85" s="17">
        <v>240</v>
      </c>
      <c r="E85" s="17" t="s">
        <v>1384</v>
      </c>
      <c r="F85" s="17">
        <v>459</v>
      </c>
      <c r="G85" s="17" t="s">
        <v>220</v>
      </c>
      <c r="H85" s="17">
        <v>459</v>
      </c>
      <c r="I85" s="17" t="s">
        <v>360</v>
      </c>
      <c r="J85" s="59">
        <v>7.8248700000000024</v>
      </c>
      <c r="K85" s="60">
        <v>20.555533999999987</v>
      </c>
      <c r="L85" s="61">
        <v>6.2766745543849538</v>
      </c>
      <c r="M85" s="60"/>
      <c r="N85" s="61"/>
    </row>
    <row r="86" spans="1:14" ht="51" x14ac:dyDescent="0.25">
      <c r="A86" s="15"/>
      <c r="B86" s="17">
        <v>3000386</v>
      </c>
      <c r="C86" s="17" t="s">
        <v>1737</v>
      </c>
      <c r="D86" s="17">
        <v>240</v>
      </c>
      <c r="E86" s="17" t="s">
        <v>1384</v>
      </c>
      <c r="F86" s="17">
        <v>460</v>
      </c>
      <c r="G86" s="17" t="s">
        <v>221</v>
      </c>
      <c r="H86" s="17">
        <v>460</v>
      </c>
      <c r="I86" s="17" t="s">
        <v>361</v>
      </c>
      <c r="J86" s="59">
        <v>3.8476459999999988</v>
      </c>
      <c r="K86" s="60">
        <v>3.9819979999999986</v>
      </c>
      <c r="L86" s="61">
        <v>0.9935873781068949</v>
      </c>
      <c r="M86" s="60"/>
      <c r="N86" s="61"/>
    </row>
    <row r="87" spans="1:14" ht="51" x14ac:dyDescent="0.25">
      <c r="A87" s="15"/>
      <c r="B87" s="17">
        <v>3000386</v>
      </c>
      <c r="C87" s="17" t="s">
        <v>1737</v>
      </c>
      <c r="D87" s="17">
        <v>240</v>
      </c>
      <c r="E87" s="17" t="s">
        <v>1384</v>
      </c>
      <c r="F87" s="17">
        <v>461</v>
      </c>
      <c r="G87" s="17" t="s">
        <v>222</v>
      </c>
      <c r="H87" s="17">
        <v>461</v>
      </c>
      <c r="I87" s="17" t="s">
        <v>362</v>
      </c>
      <c r="J87" s="59">
        <v>1.0748390000000001</v>
      </c>
      <c r="K87" s="60">
        <v>1.35806</v>
      </c>
      <c r="L87" s="61">
        <v>0.702434778895622</v>
      </c>
      <c r="M87" s="60"/>
      <c r="N87" s="61"/>
    </row>
    <row r="88" spans="1:14" ht="51" x14ac:dyDescent="0.25">
      <c r="A88" s="15"/>
      <c r="B88" s="17">
        <v>3000386</v>
      </c>
      <c r="C88" s="17" t="s">
        <v>1737</v>
      </c>
      <c r="D88" s="17">
        <v>240</v>
      </c>
      <c r="E88" s="17" t="s">
        <v>1384</v>
      </c>
      <c r="F88" s="17">
        <v>462</v>
      </c>
      <c r="G88" s="17" t="s">
        <v>223</v>
      </c>
      <c r="H88" s="17">
        <v>462</v>
      </c>
      <c r="I88" s="17" t="s">
        <v>363</v>
      </c>
      <c r="J88" s="59">
        <v>0.82422700000000015</v>
      </c>
      <c r="K88" s="60">
        <v>6.2928919999999993</v>
      </c>
      <c r="L88" s="61">
        <v>2.6961569369523204</v>
      </c>
      <c r="M88" s="60"/>
      <c r="N88" s="61"/>
    </row>
    <row r="89" spans="1:14" ht="51" x14ac:dyDescent="0.25">
      <c r="A89" s="15"/>
      <c r="B89" s="17">
        <v>3000386</v>
      </c>
      <c r="C89" s="17" t="s">
        <v>1737</v>
      </c>
      <c r="D89" s="17">
        <v>240</v>
      </c>
      <c r="E89" s="17" t="s">
        <v>1384</v>
      </c>
      <c r="F89" s="17">
        <v>463</v>
      </c>
      <c r="G89" s="17" t="s">
        <v>224</v>
      </c>
      <c r="H89" s="17">
        <v>463</v>
      </c>
      <c r="I89" s="17" t="s">
        <v>364</v>
      </c>
      <c r="J89" s="59">
        <v>6.5906620000000018</v>
      </c>
      <c r="K89" s="60">
        <v>15.280322999999997</v>
      </c>
      <c r="L89" s="61">
        <v>6.2402569690311793</v>
      </c>
      <c r="M89" s="60"/>
      <c r="N89" s="61"/>
    </row>
    <row r="90" spans="1:14" ht="51" x14ac:dyDescent="0.25">
      <c r="A90" s="15"/>
      <c r="B90" s="17">
        <v>3000386</v>
      </c>
      <c r="C90" s="17" t="s">
        <v>1737</v>
      </c>
      <c r="D90" s="17">
        <v>240</v>
      </c>
      <c r="E90" s="17" t="s">
        <v>1384</v>
      </c>
      <c r="F90" s="17">
        <v>464</v>
      </c>
      <c r="G90" s="17" t="s">
        <v>225</v>
      </c>
      <c r="H90" s="17">
        <v>464</v>
      </c>
      <c r="I90" s="17" t="s">
        <v>365</v>
      </c>
      <c r="J90" s="59">
        <v>3.5418729999999998</v>
      </c>
      <c r="K90" s="60">
        <v>4.4067650000000009</v>
      </c>
      <c r="L90" s="61">
        <v>1.6245946071576327</v>
      </c>
      <c r="M90" s="60"/>
      <c r="N90" s="61"/>
    </row>
    <row r="91" spans="1:14" ht="51" x14ac:dyDescent="0.25">
      <c r="A91" s="15"/>
      <c r="B91" s="17">
        <v>3000387</v>
      </c>
      <c r="C91" s="17" t="s">
        <v>1738</v>
      </c>
      <c r="D91" s="17">
        <v>408</v>
      </c>
      <c r="E91" s="17" t="s">
        <v>977</v>
      </c>
      <c r="F91" s="17">
        <v>10</v>
      </c>
      <c r="G91" s="17" t="s">
        <v>105</v>
      </c>
      <c r="H91" s="17">
        <v>10</v>
      </c>
      <c r="I91" s="17" t="s">
        <v>1502</v>
      </c>
      <c r="J91" s="59">
        <v>74.858240999999992</v>
      </c>
      <c r="K91" s="60">
        <v>352.64585800000026</v>
      </c>
      <c r="L91" s="61">
        <v>57.70858704377315</v>
      </c>
      <c r="M91" s="60"/>
      <c r="N91" s="61"/>
    </row>
    <row r="92" spans="1:14" ht="51" x14ac:dyDescent="0.25">
      <c r="A92" s="15"/>
      <c r="B92" s="17">
        <v>3000387</v>
      </c>
      <c r="C92" s="17" t="s">
        <v>1738</v>
      </c>
      <c r="D92" s="17">
        <v>408</v>
      </c>
      <c r="E92" s="17" t="s">
        <v>977</v>
      </c>
      <c r="F92" s="17">
        <v>10</v>
      </c>
      <c r="G92" s="17" t="s">
        <v>105</v>
      </c>
      <c r="H92" s="17">
        <v>26</v>
      </c>
      <c r="I92" s="17" t="s">
        <v>1503</v>
      </c>
      <c r="J92" s="59">
        <v>454.15449499999977</v>
      </c>
      <c r="K92" s="60">
        <v>113.72752000000003</v>
      </c>
      <c r="L92" s="61">
        <v>36.480953283142298</v>
      </c>
      <c r="M92" s="60"/>
      <c r="N92" s="61"/>
    </row>
    <row r="93" spans="1:14" ht="51" x14ac:dyDescent="0.25">
      <c r="A93" s="15"/>
      <c r="B93" s="17">
        <v>3000387</v>
      </c>
      <c r="C93" s="17" t="s">
        <v>1738</v>
      </c>
      <c r="D93" s="17">
        <v>408</v>
      </c>
      <c r="E93" s="17" t="s">
        <v>977</v>
      </c>
      <c r="F93" s="17">
        <v>440</v>
      </c>
      <c r="G93" s="17" t="s">
        <v>201</v>
      </c>
      <c r="H93" s="17">
        <v>440</v>
      </c>
      <c r="I93" s="17" t="s">
        <v>341</v>
      </c>
      <c r="J93" s="59">
        <v>2.4658959999999999</v>
      </c>
      <c r="K93" s="60">
        <v>2.3644700000000003</v>
      </c>
      <c r="L93" s="61">
        <v>1.5845054184901528</v>
      </c>
      <c r="M93" s="60"/>
      <c r="N93" s="61"/>
    </row>
    <row r="94" spans="1:14" ht="51" x14ac:dyDescent="0.25">
      <c r="A94" s="15"/>
      <c r="B94" s="17">
        <v>3000387</v>
      </c>
      <c r="C94" s="17" t="s">
        <v>1738</v>
      </c>
      <c r="D94" s="17">
        <v>408</v>
      </c>
      <c r="E94" s="17" t="s">
        <v>977</v>
      </c>
      <c r="F94" s="17">
        <v>441</v>
      </c>
      <c r="G94" s="17" t="s">
        <v>202</v>
      </c>
      <c r="H94" s="17">
        <v>441</v>
      </c>
      <c r="I94" s="17" t="s">
        <v>342</v>
      </c>
      <c r="J94" s="59">
        <v>2.8072770000000005</v>
      </c>
      <c r="K94" s="60">
        <v>3.5653219999999983</v>
      </c>
      <c r="L94" s="61">
        <v>1.4734049169201171</v>
      </c>
      <c r="M94" s="60"/>
      <c r="N94" s="61"/>
    </row>
    <row r="95" spans="1:14" ht="51" x14ac:dyDescent="0.25">
      <c r="A95" s="15"/>
      <c r="B95" s="17">
        <v>3000387</v>
      </c>
      <c r="C95" s="17" t="s">
        <v>1738</v>
      </c>
      <c r="D95" s="17">
        <v>408</v>
      </c>
      <c r="E95" s="17" t="s">
        <v>977</v>
      </c>
      <c r="F95" s="17">
        <v>442</v>
      </c>
      <c r="G95" s="17" t="s">
        <v>203</v>
      </c>
      <c r="H95" s="17">
        <v>442</v>
      </c>
      <c r="I95" s="17" t="s">
        <v>343</v>
      </c>
      <c r="J95" s="59">
        <v>2.1800099999999993</v>
      </c>
      <c r="K95" s="60">
        <v>2.1800099999999993</v>
      </c>
      <c r="L95" s="61">
        <v>0.62514152287621982</v>
      </c>
      <c r="M95" s="60"/>
      <c r="N95" s="61"/>
    </row>
    <row r="96" spans="1:14" ht="51" x14ac:dyDescent="0.25">
      <c r="A96" s="15"/>
      <c r="B96" s="17">
        <v>3000387</v>
      </c>
      <c r="C96" s="17" t="s">
        <v>1738</v>
      </c>
      <c r="D96" s="17">
        <v>408</v>
      </c>
      <c r="E96" s="17" t="s">
        <v>977</v>
      </c>
      <c r="F96" s="17">
        <v>443</v>
      </c>
      <c r="G96" s="17" t="s">
        <v>204</v>
      </c>
      <c r="H96" s="17">
        <v>443</v>
      </c>
      <c r="I96" s="17" t="s">
        <v>344</v>
      </c>
      <c r="J96" s="59">
        <v>0.40908999999999995</v>
      </c>
      <c r="K96" s="60">
        <v>0.46408999999999989</v>
      </c>
      <c r="L96" s="61">
        <v>0.16495394892990589</v>
      </c>
      <c r="M96" s="60"/>
      <c r="N96" s="61"/>
    </row>
    <row r="97" spans="1:14" ht="51" x14ac:dyDescent="0.25">
      <c r="A97" s="15"/>
      <c r="B97" s="17">
        <v>3000387</v>
      </c>
      <c r="C97" s="17" t="s">
        <v>1738</v>
      </c>
      <c r="D97" s="17">
        <v>408</v>
      </c>
      <c r="E97" s="17" t="s">
        <v>977</v>
      </c>
      <c r="F97" s="17">
        <v>444</v>
      </c>
      <c r="G97" s="17" t="s">
        <v>205</v>
      </c>
      <c r="H97" s="17">
        <v>444</v>
      </c>
      <c r="I97" s="17" t="s">
        <v>345</v>
      </c>
      <c r="J97" s="59">
        <v>4.252564999999997</v>
      </c>
      <c r="K97" s="60">
        <v>4.3305289999999976</v>
      </c>
      <c r="L97" s="61">
        <v>2.325411846220959</v>
      </c>
      <c r="M97" s="60"/>
      <c r="N97" s="61"/>
    </row>
    <row r="98" spans="1:14" ht="51" x14ac:dyDescent="0.25">
      <c r="A98" s="15"/>
      <c r="B98" s="17">
        <v>3000387</v>
      </c>
      <c r="C98" s="17" t="s">
        <v>1738</v>
      </c>
      <c r="D98" s="17">
        <v>408</v>
      </c>
      <c r="E98" s="17" t="s">
        <v>977</v>
      </c>
      <c r="F98" s="17">
        <v>445</v>
      </c>
      <c r="G98" s="17" t="s">
        <v>206</v>
      </c>
      <c r="H98" s="17">
        <v>445</v>
      </c>
      <c r="I98" s="17" t="s">
        <v>346</v>
      </c>
      <c r="J98" s="59">
        <v>3.717703999999999</v>
      </c>
      <c r="K98" s="60">
        <v>4.1542189999999994</v>
      </c>
      <c r="L98" s="61">
        <v>3.7334057369735092</v>
      </c>
      <c r="M98" s="60"/>
      <c r="N98" s="61"/>
    </row>
    <row r="99" spans="1:14" ht="51" x14ac:dyDescent="0.25">
      <c r="A99" s="15"/>
      <c r="B99" s="17">
        <v>3000387</v>
      </c>
      <c r="C99" s="17" t="s">
        <v>1738</v>
      </c>
      <c r="D99" s="17">
        <v>408</v>
      </c>
      <c r="E99" s="17" t="s">
        <v>977</v>
      </c>
      <c r="F99" s="17">
        <v>446</v>
      </c>
      <c r="G99" s="17" t="s">
        <v>207</v>
      </c>
      <c r="H99" s="17">
        <v>446</v>
      </c>
      <c r="I99" s="17" t="s">
        <v>347</v>
      </c>
      <c r="J99" s="59">
        <v>2.1907999999999999</v>
      </c>
      <c r="K99" s="60">
        <v>2.1907999999999999</v>
      </c>
      <c r="L99" s="61">
        <v>1.4832820357405581</v>
      </c>
      <c r="M99" s="60"/>
      <c r="N99" s="61"/>
    </row>
    <row r="100" spans="1:14" ht="51" x14ac:dyDescent="0.25">
      <c r="A100" s="15"/>
      <c r="B100" s="17">
        <v>3000387</v>
      </c>
      <c r="C100" s="17" t="s">
        <v>1738</v>
      </c>
      <c r="D100" s="17">
        <v>408</v>
      </c>
      <c r="E100" s="17" t="s">
        <v>977</v>
      </c>
      <c r="F100" s="17">
        <v>447</v>
      </c>
      <c r="G100" s="17" t="s">
        <v>208</v>
      </c>
      <c r="H100" s="17">
        <v>447</v>
      </c>
      <c r="I100" s="17" t="s">
        <v>348</v>
      </c>
      <c r="J100" s="59">
        <v>3.3613419999999996</v>
      </c>
      <c r="K100" s="60">
        <v>3.3613420000000009</v>
      </c>
      <c r="L100" s="61">
        <v>2.2196312858723104</v>
      </c>
      <c r="M100" s="60"/>
      <c r="N100" s="61"/>
    </row>
    <row r="101" spans="1:14" ht="51" x14ac:dyDescent="0.25">
      <c r="A101" s="15"/>
      <c r="B101" s="17">
        <v>3000387</v>
      </c>
      <c r="C101" s="17" t="s">
        <v>1738</v>
      </c>
      <c r="D101" s="17">
        <v>408</v>
      </c>
      <c r="E101" s="17" t="s">
        <v>977</v>
      </c>
      <c r="F101" s="17">
        <v>448</v>
      </c>
      <c r="G101" s="17" t="s">
        <v>209</v>
      </c>
      <c r="H101" s="17">
        <v>448</v>
      </c>
      <c r="I101" s="17" t="s">
        <v>349</v>
      </c>
      <c r="J101" s="59">
        <v>2.6224779999999988</v>
      </c>
      <c r="K101" s="60">
        <v>3.8571440000000004</v>
      </c>
      <c r="L101" s="61">
        <v>1.7428661838057451</v>
      </c>
      <c r="M101" s="60"/>
      <c r="N101" s="61"/>
    </row>
    <row r="102" spans="1:14" ht="51" x14ac:dyDescent="0.25">
      <c r="A102" s="15"/>
      <c r="B102" s="17">
        <v>3000387</v>
      </c>
      <c r="C102" s="17" t="s">
        <v>1738</v>
      </c>
      <c r="D102" s="17">
        <v>408</v>
      </c>
      <c r="E102" s="17" t="s">
        <v>977</v>
      </c>
      <c r="F102" s="17">
        <v>449</v>
      </c>
      <c r="G102" s="17" t="s">
        <v>210</v>
      </c>
      <c r="H102" s="17">
        <v>449</v>
      </c>
      <c r="I102" s="17" t="s">
        <v>350</v>
      </c>
      <c r="J102" s="59">
        <v>0.73910300000000007</v>
      </c>
      <c r="K102" s="60">
        <v>0.73910300000000007</v>
      </c>
      <c r="L102" s="61">
        <v>0.31891232845373452</v>
      </c>
      <c r="M102" s="60"/>
      <c r="N102" s="61"/>
    </row>
    <row r="103" spans="1:14" ht="51" x14ac:dyDescent="0.25">
      <c r="A103" s="15"/>
      <c r="B103" s="17">
        <v>3000387</v>
      </c>
      <c r="C103" s="17" t="s">
        <v>1738</v>
      </c>
      <c r="D103" s="17">
        <v>408</v>
      </c>
      <c r="E103" s="17" t="s">
        <v>977</v>
      </c>
      <c r="F103" s="17">
        <v>450</v>
      </c>
      <c r="G103" s="17" t="s">
        <v>211</v>
      </c>
      <c r="H103" s="17">
        <v>450</v>
      </c>
      <c r="I103" s="17" t="s">
        <v>351</v>
      </c>
      <c r="J103" s="59">
        <v>3.0604989999999996</v>
      </c>
      <c r="K103" s="60">
        <v>3.1204989999999997</v>
      </c>
      <c r="L103" s="61">
        <v>0.34375200537033379</v>
      </c>
      <c r="M103" s="60"/>
      <c r="N103" s="61"/>
    </row>
    <row r="104" spans="1:14" ht="51" x14ac:dyDescent="0.25">
      <c r="A104" s="15"/>
      <c r="B104" s="17">
        <v>3000387</v>
      </c>
      <c r="C104" s="17" t="s">
        <v>1738</v>
      </c>
      <c r="D104" s="17">
        <v>408</v>
      </c>
      <c r="E104" s="17" t="s">
        <v>977</v>
      </c>
      <c r="F104" s="17">
        <v>451</v>
      </c>
      <c r="G104" s="17" t="s">
        <v>212</v>
      </c>
      <c r="H104" s="17">
        <v>451</v>
      </c>
      <c r="I104" s="17" t="s">
        <v>352</v>
      </c>
      <c r="J104" s="59">
        <v>1.1922489999999997</v>
      </c>
      <c r="K104" s="60">
        <v>1.3175429999999995</v>
      </c>
      <c r="L104" s="61">
        <v>0.57342613776563667</v>
      </c>
      <c r="M104" s="60"/>
      <c r="N104" s="61"/>
    </row>
    <row r="105" spans="1:14" ht="51" x14ac:dyDescent="0.25">
      <c r="A105" s="15"/>
      <c r="B105" s="17">
        <v>3000387</v>
      </c>
      <c r="C105" s="17" t="s">
        <v>1738</v>
      </c>
      <c r="D105" s="17">
        <v>408</v>
      </c>
      <c r="E105" s="17" t="s">
        <v>977</v>
      </c>
      <c r="F105" s="17">
        <v>452</v>
      </c>
      <c r="G105" s="17" t="s">
        <v>213</v>
      </c>
      <c r="H105" s="17">
        <v>452</v>
      </c>
      <c r="I105" s="17" t="s">
        <v>353</v>
      </c>
      <c r="J105" s="59">
        <v>1.3988779999999996</v>
      </c>
      <c r="K105" s="60">
        <v>1.2593079999999996</v>
      </c>
      <c r="L105" s="61">
        <v>0.43229582914500497</v>
      </c>
      <c r="M105" s="60"/>
      <c r="N105" s="61"/>
    </row>
    <row r="106" spans="1:14" ht="51" x14ac:dyDescent="0.25">
      <c r="A106" s="15"/>
      <c r="B106" s="17">
        <v>3000387</v>
      </c>
      <c r="C106" s="17" t="s">
        <v>1738</v>
      </c>
      <c r="D106" s="17">
        <v>408</v>
      </c>
      <c r="E106" s="17" t="s">
        <v>977</v>
      </c>
      <c r="F106" s="17">
        <v>453</v>
      </c>
      <c r="G106" s="17" t="s">
        <v>214</v>
      </c>
      <c r="H106" s="17">
        <v>453</v>
      </c>
      <c r="I106" s="17" t="s">
        <v>354</v>
      </c>
      <c r="J106" s="59">
        <v>4.6696099999999987</v>
      </c>
      <c r="K106" s="60">
        <v>4.7037199999999979</v>
      </c>
      <c r="L106" s="61">
        <v>3.2153602887992747</v>
      </c>
      <c r="M106" s="60"/>
      <c r="N106" s="61"/>
    </row>
    <row r="107" spans="1:14" ht="51" x14ac:dyDescent="0.25">
      <c r="A107" s="15"/>
      <c r="B107" s="17">
        <v>3000387</v>
      </c>
      <c r="C107" s="17" t="s">
        <v>1738</v>
      </c>
      <c r="D107" s="17">
        <v>408</v>
      </c>
      <c r="E107" s="17" t="s">
        <v>977</v>
      </c>
      <c r="F107" s="17">
        <v>454</v>
      </c>
      <c r="G107" s="17" t="s">
        <v>215</v>
      </c>
      <c r="H107" s="17">
        <v>454</v>
      </c>
      <c r="I107" s="17" t="s">
        <v>355</v>
      </c>
      <c r="J107" s="59">
        <v>0.40400000000000014</v>
      </c>
      <c r="K107" s="60">
        <v>0.40400000000000014</v>
      </c>
      <c r="L107" s="61">
        <v>0.14157303047250025</v>
      </c>
      <c r="M107" s="60"/>
      <c r="N107" s="61"/>
    </row>
    <row r="108" spans="1:14" ht="51" x14ac:dyDescent="0.25">
      <c r="A108" s="15"/>
      <c r="B108" s="17">
        <v>3000387</v>
      </c>
      <c r="C108" s="17" t="s">
        <v>1738</v>
      </c>
      <c r="D108" s="17">
        <v>408</v>
      </c>
      <c r="E108" s="17" t="s">
        <v>977</v>
      </c>
      <c r="F108" s="17">
        <v>455</v>
      </c>
      <c r="G108" s="17" t="s">
        <v>216</v>
      </c>
      <c r="H108" s="17">
        <v>455</v>
      </c>
      <c r="I108" s="17" t="s">
        <v>356</v>
      </c>
      <c r="J108" s="59">
        <v>0.67828399999999989</v>
      </c>
      <c r="K108" s="60">
        <v>0.74423899999999998</v>
      </c>
      <c r="L108" s="61">
        <v>0.12268330006190808</v>
      </c>
      <c r="M108" s="60"/>
      <c r="N108" s="61"/>
    </row>
    <row r="109" spans="1:14" ht="51" x14ac:dyDescent="0.25">
      <c r="A109" s="15"/>
      <c r="B109" s="17">
        <v>3000387</v>
      </c>
      <c r="C109" s="17" t="s">
        <v>1738</v>
      </c>
      <c r="D109" s="17">
        <v>408</v>
      </c>
      <c r="E109" s="17" t="s">
        <v>977</v>
      </c>
      <c r="F109" s="17">
        <v>456</v>
      </c>
      <c r="G109" s="17" t="s">
        <v>217</v>
      </c>
      <c r="H109" s="17">
        <v>456</v>
      </c>
      <c r="I109" s="17" t="s">
        <v>357</v>
      </c>
      <c r="J109" s="59">
        <v>1.2104959999999998</v>
      </c>
      <c r="K109" s="60">
        <v>1.2104959999999998</v>
      </c>
      <c r="L109" s="61">
        <v>0.21865698019973934</v>
      </c>
      <c r="M109" s="60"/>
      <c r="N109" s="61"/>
    </row>
    <row r="110" spans="1:14" ht="51" x14ac:dyDescent="0.25">
      <c r="A110" s="15"/>
      <c r="B110" s="17">
        <v>3000387</v>
      </c>
      <c r="C110" s="17" t="s">
        <v>1738</v>
      </c>
      <c r="D110" s="17">
        <v>408</v>
      </c>
      <c r="E110" s="17" t="s">
        <v>977</v>
      </c>
      <c r="F110" s="17">
        <v>457</v>
      </c>
      <c r="G110" s="17" t="s">
        <v>218</v>
      </c>
      <c r="H110" s="17">
        <v>457</v>
      </c>
      <c r="I110" s="17" t="s">
        <v>358</v>
      </c>
      <c r="J110" s="59">
        <v>2.5548699999999993</v>
      </c>
      <c r="K110" s="60">
        <v>2.4979599999999991</v>
      </c>
      <c r="L110" s="61">
        <v>1.7044738831900759</v>
      </c>
      <c r="M110" s="60"/>
      <c r="N110" s="61"/>
    </row>
    <row r="111" spans="1:14" ht="51" x14ac:dyDescent="0.25">
      <c r="A111" s="15"/>
      <c r="B111" s="17">
        <v>3000387</v>
      </c>
      <c r="C111" s="17" t="s">
        <v>1738</v>
      </c>
      <c r="D111" s="17">
        <v>408</v>
      </c>
      <c r="E111" s="17" t="s">
        <v>977</v>
      </c>
      <c r="F111" s="17">
        <v>458</v>
      </c>
      <c r="G111" s="17" t="s">
        <v>219</v>
      </c>
      <c r="H111" s="17">
        <v>458</v>
      </c>
      <c r="I111" s="17" t="s">
        <v>359</v>
      </c>
      <c r="J111" s="59">
        <v>1.6446330000000005</v>
      </c>
      <c r="K111" s="60">
        <v>1.6817640000000005</v>
      </c>
      <c r="L111" s="61">
        <v>1.4227044896360894</v>
      </c>
      <c r="M111" s="60"/>
      <c r="N111" s="61"/>
    </row>
    <row r="112" spans="1:14" ht="51" x14ac:dyDescent="0.25">
      <c r="A112" s="15"/>
      <c r="B112" s="17">
        <v>3000387</v>
      </c>
      <c r="C112" s="17" t="s">
        <v>1738</v>
      </c>
      <c r="D112" s="17">
        <v>408</v>
      </c>
      <c r="E112" s="17" t="s">
        <v>977</v>
      </c>
      <c r="F112" s="17">
        <v>459</v>
      </c>
      <c r="G112" s="17" t="s">
        <v>220</v>
      </c>
      <c r="H112" s="17">
        <v>459</v>
      </c>
      <c r="I112" s="17" t="s">
        <v>360</v>
      </c>
      <c r="J112" s="59">
        <v>2.7460149999999999</v>
      </c>
      <c r="K112" s="60">
        <v>2.7908749999999993</v>
      </c>
      <c r="L112" s="61">
        <v>0.56337492894454044</v>
      </c>
      <c r="M112" s="60"/>
      <c r="N112" s="61"/>
    </row>
    <row r="113" spans="1:14" ht="51" x14ac:dyDescent="0.25">
      <c r="A113" s="15"/>
      <c r="B113" s="17">
        <v>3000387</v>
      </c>
      <c r="C113" s="17" t="s">
        <v>1738</v>
      </c>
      <c r="D113" s="17">
        <v>408</v>
      </c>
      <c r="E113" s="17" t="s">
        <v>977</v>
      </c>
      <c r="F113" s="17">
        <v>460</v>
      </c>
      <c r="G113" s="17" t="s">
        <v>221</v>
      </c>
      <c r="H113" s="17">
        <v>460</v>
      </c>
      <c r="I113" s="17" t="s">
        <v>361</v>
      </c>
      <c r="J113" s="59">
        <v>0.16778500000000005</v>
      </c>
      <c r="K113" s="60">
        <v>0.16778500000000005</v>
      </c>
      <c r="L113" s="61">
        <v>6.1482008779421449E-2</v>
      </c>
      <c r="M113" s="60"/>
      <c r="N113" s="61"/>
    </row>
    <row r="114" spans="1:14" ht="51" x14ac:dyDescent="0.25">
      <c r="A114" s="15"/>
      <c r="B114" s="17">
        <v>3000387</v>
      </c>
      <c r="C114" s="17" t="s">
        <v>1738</v>
      </c>
      <c r="D114" s="17">
        <v>408</v>
      </c>
      <c r="E114" s="17" t="s">
        <v>977</v>
      </c>
      <c r="F114" s="17">
        <v>461</v>
      </c>
      <c r="G114" s="17" t="s">
        <v>222</v>
      </c>
      <c r="H114" s="17">
        <v>461</v>
      </c>
      <c r="I114" s="17" t="s">
        <v>362</v>
      </c>
      <c r="J114" s="59">
        <v>0.19336000000000003</v>
      </c>
      <c r="K114" s="60">
        <v>0.19336000000000003</v>
      </c>
      <c r="L114" s="61">
        <v>0.11897774820681661</v>
      </c>
      <c r="M114" s="60"/>
      <c r="N114" s="61"/>
    </row>
    <row r="115" spans="1:14" ht="51" x14ac:dyDescent="0.25">
      <c r="A115" s="15"/>
      <c r="B115" s="17">
        <v>3000387</v>
      </c>
      <c r="C115" s="17" t="s">
        <v>1738</v>
      </c>
      <c r="D115" s="17">
        <v>408</v>
      </c>
      <c r="E115" s="17" t="s">
        <v>977</v>
      </c>
      <c r="F115" s="17">
        <v>462</v>
      </c>
      <c r="G115" s="17" t="s">
        <v>223</v>
      </c>
      <c r="H115" s="17">
        <v>462</v>
      </c>
      <c r="I115" s="17" t="s">
        <v>363</v>
      </c>
      <c r="J115" s="59">
        <v>0.150311</v>
      </c>
      <c r="K115" s="60">
        <v>0.86420399999999997</v>
      </c>
      <c r="L115" s="61">
        <v>0.41390754946041852</v>
      </c>
      <c r="M115" s="60"/>
      <c r="N115" s="61"/>
    </row>
    <row r="116" spans="1:14" ht="51" x14ac:dyDescent="0.25">
      <c r="A116" s="15"/>
      <c r="B116" s="17">
        <v>3000387</v>
      </c>
      <c r="C116" s="17" t="s">
        <v>1738</v>
      </c>
      <c r="D116" s="17">
        <v>408</v>
      </c>
      <c r="E116" s="17" t="s">
        <v>977</v>
      </c>
      <c r="F116" s="17">
        <v>463</v>
      </c>
      <c r="G116" s="17" t="s">
        <v>224</v>
      </c>
      <c r="H116" s="17">
        <v>463</v>
      </c>
      <c r="I116" s="17" t="s">
        <v>364</v>
      </c>
      <c r="J116" s="59">
        <v>2.0790329999999995</v>
      </c>
      <c r="K116" s="60">
        <v>2.0917009999999996</v>
      </c>
      <c r="L116" s="61">
        <v>1.8941271501316805</v>
      </c>
      <c r="M116" s="60"/>
      <c r="N116" s="61"/>
    </row>
    <row r="117" spans="1:14" ht="51" x14ac:dyDescent="0.25">
      <c r="A117" s="15"/>
      <c r="B117" s="17">
        <v>3000387</v>
      </c>
      <c r="C117" s="17" t="s">
        <v>1738</v>
      </c>
      <c r="D117" s="17">
        <v>408</v>
      </c>
      <c r="E117" s="17" t="s">
        <v>977</v>
      </c>
      <c r="F117" s="17">
        <v>464</v>
      </c>
      <c r="G117" s="17" t="s">
        <v>225</v>
      </c>
      <c r="H117" s="17">
        <v>464</v>
      </c>
      <c r="I117" s="17" t="s">
        <v>365</v>
      </c>
      <c r="J117" s="59">
        <v>0.44045899999999999</v>
      </c>
      <c r="K117" s="60">
        <v>0.44045899999999999</v>
      </c>
      <c r="L117" s="61">
        <v>0.14633699832484126</v>
      </c>
      <c r="M117" s="60"/>
      <c r="N117" s="61"/>
    </row>
    <row r="118" spans="1:14" ht="38.25" x14ac:dyDescent="0.25">
      <c r="A118" s="15"/>
      <c r="B118" s="17">
        <v>3000388</v>
      </c>
      <c r="C118" s="17" t="s">
        <v>1739</v>
      </c>
      <c r="D118" s="17">
        <v>60</v>
      </c>
      <c r="E118" s="17" t="s">
        <v>318</v>
      </c>
      <c r="F118" s="17">
        <v>10</v>
      </c>
      <c r="G118" s="17" t="s">
        <v>105</v>
      </c>
      <c r="H118" s="17">
        <v>10</v>
      </c>
      <c r="I118" s="17" t="s">
        <v>1502</v>
      </c>
      <c r="J118" s="59">
        <v>8.41</v>
      </c>
      <c r="K118" s="60">
        <v>32.070190000000004</v>
      </c>
      <c r="L118" s="61">
        <v>3.2261134404689074</v>
      </c>
      <c r="M118" s="60"/>
      <c r="N118" s="61"/>
    </row>
    <row r="119" spans="1:14" ht="51.75" thickBot="1" x14ac:dyDescent="0.3">
      <c r="A119" s="21"/>
      <c r="B119" s="23">
        <v>3000388</v>
      </c>
      <c r="C119" s="23" t="s">
        <v>1739</v>
      </c>
      <c r="D119" s="23">
        <v>60</v>
      </c>
      <c r="E119" s="23" t="s">
        <v>318</v>
      </c>
      <c r="F119" s="23">
        <v>10</v>
      </c>
      <c r="G119" s="23" t="s">
        <v>105</v>
      </c>
      <c r="H119" s="23">
        <v>26</v>
      </c>
      <c r="I119" s="23" t="s">
        <v>1503</v>
      </c>
      <c r="J119" s="62">
        <v>64.148535999999979</v>
      </c>
      <c r="K119" s="63">
        <v>89.925275999999997</v>
      </c>
      <c r="L119" s="64">
        <v>6.7146691834786907</v>
      </c>
      <c r="M119" s="63"/>
      <c r="N119" s="64"/>
    </row>
  </sheetData>
  <mergeCells count="12">
    <mergeCell ref="A3:I3"/>
    <mergeCell ref="J3:L3"/>
    <mergeCell ref="M3:N3"/>
    <mergeCell ref="L4:L5"/>
    <mergeCell ref="F4:G5"/>
    <mergeCell ref="H4:I5"/>
    <mergeCell ref="A4:C5"/>
    <mergeCell ref="M4:M5"/>
    <mergeCell ref="J4:J5"/>
    <mergeCell ref="N4:N5"/>
    <mergeCell ref="K4:K5"/>
    <mergeCell ref="D4:E5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4"/>
  <dimension ref="A1:P532"/>
  <sheetViews>
    <sheetView workbookViewId="0">
      <selection activeCell="L6" sqref="L6:P53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4" width="13.5703125" customWidth="1"/>
    <col min="15" max="16" width="14" customWidth="1"/>
  </cols>
  <sheetData>
    <row r="1" spans="1:16" ht="15.75" x14ac:dyDescent="0.25">
      <c r="A1" s="39">
        <v>90</v>
      </c>
      <c r="B1" s="40" t="s">
        <v>228</v>
      </c>
      <c r="C1" s="40" t="s">
        <v>50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1797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38.25" x14ac:dyDescent="0.25">
      <c r="A6" s="15"/>
      <c r="B6" s="17">
        <v>4000026</v>
      </c>
      <c r="C6" s="17" t="s">
        <v>1798</v>
      </c>
      <c r="D6" s="17">
        <v>2184020</v>
      </c>
      <c r="E6" s="17" t="s">
        <v>1795</v>
      </c>
      <c r="F6" s="17">
        <v>81</v>
      </c>
      <c r="G6" s="17" t="s">
        <v>1800</v>
      </c>
      <c r="H6" s="17">
        <v>10</v>
      </c>
      <c r="I6" s="17" t="s">
        <v>105</v>
      </c>
      <c r="J6" s="17">
        <v>10</v>
      </c>
      <c r="K6" s="17" t="s">
        <v>1502</v>
      </c>
      <c r="L6" s="59">
        <v>0</v>
      </c>
      <c r="M6" s="60">
        <v>6.0800000000000003E-3</v>
      </c>
      <c r="N6" s="61">
        <v>0</v>
      </c>
      <c r="O6" s="60">
        <v>0</v>
      </c>
      <c r="P6" s="61">
        <v>0</v>
      </c>
    </row>
    <row r="7" spans="1:16" ht="51" x14ac:dyDescent="0.25">
      <c r="A7" s="15"/>
      <c r="B7" s="17">
        <v>4000026</v>
      </c>
      <c r="C7" s="17" t="s">
        <v>1798</v>
      </c>
      <c r="D7" s="17">
        <v>2184020</v>
      </c>
      <c r="E7" s="17" t="s">
        <v>1795</v>
      </c>
      <c r="F7" s="17">
        <v>81</v>
      </c>
      <c r="G7" s="17" t="s">
        <v>1800</v>
      </c>
      <c r="H7" s="17">
        <v>10</v>
      </c>
      <c r="I7" s="17" t="s">
        <v>105</v>
      </c>
      <c r="J7" s="17">
        <v>26</v>
      </c>
      <c r="K7" s="17" t="s">
        <v>1503</v>
      </c>
      <c r="L7" s="59">
        <v>0</v>
      </c>
      <c r="M7" s="60">
        <v>23.523543</v>
      </c>
      <c r="N7" s="61">
        <v>0</v>
      </c>
      <c r="O7" s="60">
        <v>0</v>
      </c>
      <c r="P7" s="61">
        <v>0</v>
      </c>
    </row>
    <row r="8" spans="1:16" ht="38.25" x14ac:dyDescent="0.25">
      <c r="A8" s="15"/>
      <c r="B8" s="17">
        <v>5000244</v>
      </c>
      <c r="C8" s="17" t="s">
        <v>1781</v>
      </c>
      <c r="D8" s="17">
        <v>3000388</v>
      </c>
      <c r="E8" s="17" t="s">
        <v>1739</v>
      </c>
      <c r="F8" s="17">
        <v>199</v>
      </c>
      <c r="G8" s="17" t="s">
        <v>1789</v>
      </c>
      <c r="H8" s="17">
        <v>10</v>
      </c>
      <c r="I8" s="17" t="s">
        <v>105</v>
      </c>
      <c r="J8" s="17">
        <v>10</v>
      </c>
      <c r="K8" s="17" t="s">
        <v>1502</v>
      </c>
      <c r="L8" s="59">
        <v>8.41</v>
      </c>
      <c r="M8" s="60">
        <v>19.586123999999998</v>
      </c>
      <c r="N8" s="61">
        <v>3.2261134404689074</v>
      </c>
      <c r="O8" s="60">
        <v>0</v>
      </c>
      <c r="P8" s="61">
        <v>0</v>
      </c>
    </row>
    <row r="9" spans="1:16" ht="51" x14ac:dyDescent="0.25">
      <c r="A9" s="15"/>
      <c r="B9" s="17">
        <v>5000244</v>
      </c>
      <c r="C9" s="17" t="s">
        <v>1781</v>
      </c>
      <c r="D9" s="17">
        <v>3000388</v>
      </c>
      <c r="E9" s="17" t="s">
        <v>1739</v>
      </c>
      <c r="F9" s="17">
        <v>199</v>
      </c>
      <c r="G9" s="17" t="s">
        <v>1789</v>
      </c>
      <c r="H9" s="17">
        <v>10</v>
      </c>
      <c r="I9" s="17" t="s">
        <v>105</v>
      </c>
      <c r="J9" s="17">
        <v>26</v>
      </c>
      <c r="K9" s="17" t="s">
        <v>1503</v>
      </c>
      <c r="L9" s="59">
        <v>40.990842000000001</v>
      </c>
      <c r="M9" s="60">
        <v>84.693889999999996</v>
      </c>
      <c r="N9" s="61">
        <v>4.7911673732451163</v>
      </c>
      <c r="O9" s="60">
        <v>0</v>
      </c>
      <c r="P9" s="61">
        <v>0</v>
      </c>
    </row>
    <row r="10" spans="1:16" ht="51" x14ac:dyDescent="0.25">
      <c r="A10" s="15"/>
      <c r="B10" s="17">
        <v>5000252</v>
      </c>
      <c r="C10" s="17" t="s">
        <v>1782</v>
      </c>
      <c r="D10" s="17">
        <v>3000388</v>
      </c>
      <c r="E10" s="17" t="s">
        <v>1739</v>
      </c>
      <c r="F10" s="17">
        <v>60</v>
      </c>
      <c r="G10" s="17" t="s">
        <v>318</v>
      </c>
      <c r="H10" s="17">
        <v>10</v>
      </c>
      <c r="I10" s="17" t="s">
        <v>105</v>
      </c>
      <c r="J10" s="17">
        <v>26</v>
      </c>
      <c r="K10" s="17" t="s">
        <v>1503</v>
      </c>
      <c r="L10" s="59">
        <v>7.5492599999999994</v>
      </c>
      <c r="M10" s="60">
        <v>0.63904699999999992</v>
      </c>
      <c r="N10" s="61">
        <v>0.20094480272382498</v>
      </c>
      <c r="O10" s="60">
        <v>0</v>
      </c>
      <c r="P10" s="61">
        <v>0</v>
      </c>
    </row>
    <row r="11" spans="1:16" ht="38.25" x14ac:dyDescent="0.25">
      <c r="A11" s="15"/>
      <c r="B11" s="17">
        <v>5000253</v>
      </c>
      <c r="C11" s="17" t="s">
        <v>1783</v>
      </c>
      <c r="D11" s="17">
        <v>3000388</v>
      </c>
      <c r="E11" s="17" t="s">
        <v>1739</v>
      </c>
      <c r="F11" s="17">
        <v>60</v>
      </c>
      <c r="G11" s="17" t="s">
        <v>318</v>
      </c>
      <c r="H11" s="17">
        <v>10</v>
      </c>
      <c r="I11" s="17" t="s">
        <v>105</v>
      </c>
      <c r="J11" s="17">
        <v>10</v>
      </c>
      <c r="K11" s="17" t="s">
        <v>1502</v>
      </c>
      <c r="L11" s="59">
        <v>0</v>
      </c>
      <c r="M11" s="60">
        <v>11.973876000000001</v>
      </c>
      <c r="N11" s="61">
        <v>0</v>
      </c>
      <c r="O11" s="60">
        <v>0</v>
      </c>
      <c r="P11" s="61">
        <v>0</v>
      </c>
    </row>
    <row r="12" spans="1:16" ht="51" x14ac:dyDescent="0.25">
      <c r="A12" s="15"/>
      <c r="B12" s="17">
        <v>5000253</v>
      </c>
      <c r="C12" s="17" t="s">
        <v>1783</v>
      </c>
      <c r="D12" s="17">
        <v>3000388</v>
      </c>
      <c r="E12" s="17" t="s">
        <v>1739</v>
      </c>
      <c r="F12" s="17">
        <v>60</v>
      </c>
      <c r="G12" s="17" t="s">
        <v>318</v>
      </c>
      <c r="H12" s="17">
        <v>10</v>
      </c>
      <c r="I12" s="17" t="s">
        <v>105</v>
      </c>
      <c r="J12" s="17">
        <v>26</v>
      </c>
      <c r="K12" s="17" t="s">
        <v>1503</v>
      </c>
      <c r="L12" s="59">
        <v>11.459898000000001</v>
      </c>
      <c r="M12" s="60">
        <v>1.6173599999999999</v>
      </c>
      <c r="N12" s="61">
        <v>0.90366134792566299</v>
      </c>
      <c r="O12" s="60">
        <v>0</v>
      </c>
      <c r="P12" s="61">
        <v>0</v>
      </c>
    </row>
    <row r="13" spans="1:16" ht="38.25" x14ac:dyDescent="0.25">
      <c r="A13" s="15"/>
      <c r="B13" s="17">
        <v>5000276</v>
      </c>
      <c r="C13" s="17" t="s">
        <v>625</v>
      </c>
      <c r="D13" s="17">
        <v>3000001</v>
      </c>
      <c r="E13" s="17" t="s">
        <v>271</v>
      </c>
      <c r="F13" s="17">
        <v>1</v>
      </c>
      <c r="G13" s="17" t="s">
        <v>644</v>
      </c>
      <c r="H13" s="17">
        <v>10</v>
      </c>
      <c r="I13" s="17" t="s">
        <v>105</v>
      </c>
      <c r="J13" s="17">
        <v>10</v>
      </c>
      <c r="K13" s="17" t="s">
        <v>1502</v>
      </c>
      <c r="L13" s="59">
        <v>1439.8801609999998</v>
      </c>
      <c r="M13" s="60">
        <v>1.8652789999999997</v>
      </c>
      <c r="N13" s="61">
        <v>0.58306220479425974</v>
      </c>
      <c r="O13" s="60">
        <v>0</v>
      </c>
      <c r="P13" s="61">
        <v>0</v>
      </c>
    </row>
    <row r="14" spans="1:16" ht="51" x14ac:dyDescent="0.25">
      <c r="A14" s="15"/>
      <c r="B14" s="17">
        <v>5000276</v>
      </c>
      <c r="C14" s="17" t="s">
        <v>625</v>
      </c>
      <c r="D14" s="17">
        <v>3000001</v>
      </c>
      <c r="E14" s="17" t="s">
        <v>271</v>
      </c>
      <c r="F14" s="17">
        <v>1</v>
      </c>
      <c r="G14" s="17" t="s">
        <v>644</v>
      </c>
      <c r="H14" s="17">
        <v>10</v>
      </c>
      <c r="I14" s="17" t="s">
        <v>105</v>
      </c>
      <c r="J14" s="17">
        <v>26</v>
      </c>
      <c r="K14" s="17" t="s">
        <v>1503</v>
      </c>
      <c r="L14" s="59">
        <v>31.980818999999997</v>
      </c>
      <c r="M14" s="60">
        <v>183.92682500000004</v>
      </c>
      <c r="N14" s="61">
        <v>22.186361305852188</v>
      </c>
      <c r="O14" s="60">
        <v>0</v>
      </c>
      <c r="P14" s="61">
        <v>0</v>
      </c>
    </row>
    <row r="15" spans="1:16" ht="51" x14ac:dyDescent="0.25">
      <c r="A15" s="15"/>
      <c r="B15" s="17">
        <v>5000276</v>
      </c>
      <c r="C15" s="17" t="s">
        <v>625</v>
      </c>
      <c r="D15" s="17">
        <v>3000001</v>
      </c>
      <c r="E15" s="17" t="s">
        <v>271</v>
      </c>
      <c r="F15" s="17">
        <v>1</v>
      </c>
      <c r="G15" s="17" t="s">
        <v>644</v>
      </c>
      <c r="H15" s="17">
        <v>440</v>
      </c>
      <c r="I15" s="17" t="s">
        <v>201</v>
      </c>
      <c r="J15" s="17">
        <v>440</v>
      </c>
      <c r="K15" s="17" t="s">
        <v>341</v>
      </c>
      <c r="L15" s="59">
        <v>0.31102100000000005</v>
      </c>
      <c r="M15" s="60">
        <v>1.5312839999999996</v>
      </c>
      <c r="N15" s="61">
        <v>0.31673381364089437</v>
      </c>
      <c r="O15" s="60">
        <v>750</v>
      </c>
      <c r="P15" s="61">
        <v>0</v>
      </c>
    </row>
    <row r="16" spans="1:16" ht="51" x14ac:dyDescent="0.25">
      <c r="A16" s="15"/>
      <c r="B16" s="17">
        <v>5000276</v>
      </c>
      <c r="C16" s="17" t="s">
        <v>625</v>
      </c>
      <c r="D16" s="17">
        <v>3000001</v>
      </c>
      <c r="E16" s="17" t="s">
        <v>271</v>
      </c>
      <c r="F16" s="17">
        <v>1</v>
      </c>
      <c r="G16" s="17" t="s">
        <v>644</v>
      </c>
      <c r="H16" s="17">
        <v>441</v>
      </c>
      <c r="I16" s="17" t="s">
        <v>202</v>
      </c>
      <c r="J16" s="17">
        <v>441</v>
      </c>
      <c r="K16" s="17" t="s">
        <v>342</v>
      </c>
      <c r="L16" s="59">
        <v>3.711476999999995</v>
      </c>
      <c r="M16" s="60">
        <v>4.2885209999999949</v>
      </c>
      <c r="N16" s="61">
        <v>1.1626707392770186</v>
      </c>
      <c r="O16" s="60">
        <v>20</v>
      </c>
      <c r="P16" s="61">
        <v>0</v>
      </c>
    </row>
    <row r="17" spans="1:16" ht="51" x14ac:dyDescent="0.25">
      <c r="A17" s="15"/>
      <c r="B17" s="17">
        <v>5000276</v>
      </c>
      <c r="C17" s="17" t="s">
        <v>625</v>
      </c>
      <c r="D17" s="17">
        <v>3000001</v>
      </c>
      <c r="E17" s="17" t="s">
        <v>271</v>
      </c>
      <c r="F17" s="17">
        <v>1</v>
      </c>
      <c r="G17" s="17" t="s">
        <v>644</v>
      </c>
      <c r="H17" s="17">
        <v>442</v>
      </c>
      <c r="I17" s="17" t="s">
        <v>203</v>
      </c>
      <c r="J17" s="17">
        <v>442</v>
      </c>
      <c r="K17" s="17" t="s">
        <v>343</v>
      </c>
      <c r="L17" s="59">
        <v>2.0625729999999987</v>
      </c>
      <c r="M17" s="60">
        <v>3.230494999999999</v>
      </c>
      <c r="N17" s="61">
        <v>0.84902660597253998</v>
      </c>
      <c r="O17" s="60">
        <v>0</v>
      </c>
      <c r="P17" s="61">
        <v>0</v>
      </c>
    </row>
    <row r="18" spans="1:16" ht="51" x14ac:dyDescent="0.25">
      <c r="A18" s="15"/>
      <c r="B18" s="17">
        <v>5000276</v>
      </c>
      <c r="C18" s="17" t="s">
        <v>625</v>
      </c>
      <c r="D18" s="17">
        <v>3000001</v>
      </c>
      <c r="E18" s="17" t="s">
        <v>271</v>
      </c>
      <c r="F18" s="17">
        <v>1</v>
      </c>
      <c r="G18" s="17" t="s">
        <v>644</v>
      </c>
      <c r="H18" s="17">
        <v>443</v>
      </c>
      <c r="I18" s="17" t="s">
        <v>204</v>
      </c>
      <c r="J18" s="17">
        <v>443</v>
      </c>
      <c r="K18" s="17" t="s">
        <v>344</v>
      </c>
      <c r="L18" s="59">
        <v>0.8332250000000001</v>
      </c>
      <c r="M18" s="60">
        <v>0.79773500000000019</v>
      </c>
      <c r="N18" s="61">
        <v>0.15380029743391788</v>
      </c>
      <c r="O18" s="60">
        <v>48</v>
      </c>
      <c r="P18" s="61">
        <v>0</v>
      </c>
    </row>
    <row r="19" spans="1:16" ht="51" x14ac:dyDescent="0.25">
      <c r="A19" s="15"/>
      <c r="B19" s="17">
        <v>5000276</v>
      </c>
      <c r="C19" s="17" t="s">
        <v>625</v>
      </c>
      <c r="D19" s="17">
        <v>3000001</v>
      </c>
      <c r="E19" s="17" t="s">
        <v>271</v>
      </c>
      <c r="F19" s="17">
        <v>1</v>
      </c>
      <c r="G19" s="17" t="s">
        <v>644</v>
      </c>
      <c r="H19" s="17">
        <v>444</v>
      </c>
      <c r="I19" s="17" t="s">
        <v>205</v>
      </c>
      <c r="J19" s="17">
        <v>444</v>
      </c>
      <c r="K19" s="17" t="s">
        <v>345</v>
      </c>
      <c r="L19" s="59">
        <v>4.2067909999999999</v>
      </c>
      <c r="M19" s="60">
        <v>5.5182279999999988</v>
      </c>
      <c r="N19" s="61">
        <v>1.2495563867414603</v>
      </c>
      <c r="O19" s="60">
        <v>400</v>
      </c>
      <c r="P19" s="61">
        <v>0</v>
      </c>
    </row>
    <row r="20" spans="1:16" ht="51" x14ac:dyDescent="0.25">
      <c r="A20" s="15"/>
      <c r="B20" s="17">
        <v>5000276</v>
      </c>
      <c r="C20" s="17" t="s">
        <v>625</v>
      </c>
      <c r="D20" s="17">
        <v>3000001</v>
      </c>
      <c r="E20" s="17" t="s">
        <v>271</v>
      </c>
      <c r="F20" s="17">
        <v>1</v>
      </c>
      <c r="G20" s="17" t="s">
        <v>644</v>
      </c>
      <c r="H20" s="17">
        <v>445</v>
      </c>
      <c r="I20" s="17" t="s">
        <v>206</v>
      </c>
      <c r="J20" s="17">
        <v>445</v>
      </c>
      <c r="K20" s="17" t="s">
        <v>346</v>
      </c>
      <c r="L20" s="59">
        <v>2.053558999999999</v>
      </c>
      <c r="M20" s="60">
        <v>3.7472179999999984</v>
      </c>
      <c r="N20" s="61">
        <v>1.2491676584759261</v>
      </c>
      <c r="O20" s="60">
        <v>150</v>
      </c>
      <c r="P20" s="61">
        <v>0</v>
      </c>
    </row>
    <row r="21" spans="1:16" ht="51" x14ac:dyDescent="0.25">
      <c r="A21" s="15"/>
      <c r="B21" s="17">
        <v>5000276</v>
      </c>
      <c r="C21" s="17" t="s">
        <v>625</v>
      </c>
      <c r="D21" s="17">
        <v>3000001</v>
      </c>
      <c r="E21" s="17" t="s">
        <v>271</v>
      </c>
      <c r="F21" s="17">
        <v>1</v>
      </c>
      <c r="G21" s="17" t="s">
        <v>644</v>
      </c>
      <c r="H21" s="17">
        <v>446</v>
      </c>
      <c r="I21" s="17" t="s">
        <v>207</v>
      </c>
      <c r="J21" s="17">
        <v>446</v>
      </c>
      <c r="K21" s="17" t="s">
        <v>347</v>
      </c>
      <c r="L21" s="59">
        <v>0.82449700000000015</v>
      </c>
      <c r="M21" s="60">
        <v>1.224666</v>
      </c>
      <c r="N21" s="61">
        <v>0.46443310817994643</v>
      </c>
      <c r="O21" s="60">
        <v>8</v>
      </c>
      <c r="P21" s="61">
        <v>0</v>
      </c>
    </row>
    <row r="22" spans="1:16" ht="51" x14ac:dyDescent="0.25">
      <c r="A22" s="15"/>
      <c r="B22" s="17">
        <v>5000276</v>
      </c>
      <c r="C22" s="17" t="s">
        <v>625</v>
      </c>
      <c r="D22" s="17">
        <v>3000001</v>
      </c>
      <c r="E22" s="17" t="s">
        <v>271</v>
      </c>
      <c r="F22" s="17">
        <v>1</v>
      </c>
      <c r="G22" s="17" t="s">
        <v>644</v>
      </c>
      <c r="H22" s="17">
        <v>447</v>
      </c>
      <c r="I22" s="17" t="s">
        <v>208</v>
      </c>
      <c r="J22" s="17">
        <v>447</v>
      </c>
      <c r="K22" s="17" t="s">
        <v>348</v>
      </c>
      <c r="L22" s="59">
        <v>0.58591899999999997</v>
      </c>
      <c r="M22" s="60">
        <v>1.6845830000000002</v>
      </c>
      <c r="N22" s="61">
        <v>0.39934772916603833</v>
      </c>
      <c r="O22" s="60">
        <v>956</v>
      </c>
      <c r="P22" s="61">
        <v>0</v>
      </c>
    </row>
    <row r="23" spans="1:16" ht="51" x14ac:dyDescent="0.25">
      <c r="A23" s="15"/>
      <c r="B23" s="17">
        <v>5000276</v>
      </c>
      <c r="C23" s="17" t="s">
        <v>625</v>
      </c>
      <c r="D23" s="17">
        <v>3000001</v>
      </c>
      <c r="E23" s="17" t="s">
        <v>271</v>
      </c>
      <c r="F23" s="17">
        <v>1</v>
      </c>
      <c r="G23" s="17" t="s">
        <v>644</v>
      </c>
      <c r="H23" s="17">
        <v>448</v>
      </c>
      <c r="I23" s="17" t="s">
        <v>209</v>
      </c>
      <c r="J23" s="17">
        <v>448</v>
      </c>
      <c r="K23" s="17" t="s">
        <v>349</v>
      </c>
      <c r="L23" s="59">
        <v>2.2687499999999985</v>
      </c>
      <c r="M23" s="60">
        <v>2.8584789999999978</v>
      </c>
      <c r="N23" s="61">
        <v>0.71155274866032414</v>
      </c>
      <c r="O23" s="60">
        <v>50</v>
      </c>
      <c r="P23" s="61">
        <v>0</v>
      </c>
    </row>
    <row r="24" spans="1:16" ht="51" x14ac:dyDescent="0.25">
      <c r="A24" s="15"/>
      <c r="B24" s="17">
        <v>5000276</v>
      </c>
      <c r="C24" s="17" t="s">
        <v>625</v>
      </c>
      <c r="D24" s="17">
        <v>3000001</v>
      </c>
      <c r="E24" s="17" t="s">
        <v>271</v>
      </c>
      <c r="F24" s="17">
        <v>1</v>
      </c>
      <c r="G24" s="17" t="s">
        <v>644</v>
      </c>
      <c r="H24" s="17">
        <v>449</v>
      </c>
      <c r="I24" s="17" t="s">
        <v>210</v>
      </c>
      <c r="J24" s="17">
        <v>449</v>
      </c>
      <c r="K24" s="17" t="s">
        <v>350</v>
      </c>
      <c r="L24" s="59">
        <v>0.82359499999999974</v>
      </c>
      <c r="M24" s="60">
        <v>0.76551899999999984</v>
      </c>
      <c r="N24" s="61">
        <v>0.20952295684037381</v>
      </c>
      <c r="O24" s="60">
        <v>402</v>
      </c>
      <c r="P24" s="61">
        <v>0</v>
      </c>
    </row>
    <row r="25" spans="1:16" ht="51" x14ac:dyDescent="0.25">
      <c r="A25" s="15"/>
      <c r="B25" s="17">
        <v>5000276</v>
      </c>
      <c r="C25" s="17" t="s">
        <v>625</v>
      </c>
      <c r="D25" s="17">
        <v>3000001</v>
      </c>
      <c r="E25" s="17" t="s">
        <v>271</v>
      </c>
      <c r="F25" s="17">
        <v>1</v>
      </c>
      <c r="G25" s="17" t="s">
        <v>644</v>
      </c>
      <c r="H25" s="17">
        <v>450</v>
      </c>
      <c r="I25" s="17" t="s">
        <v>211</v>
      </c>
      <c r="J25" s="17">
        <v>450</v>
      </c>
      <c r="K25" s="17" t="s">
        <v>351</v>
      </c>
      <c r="L25" s="59">
        <v>1.5117780000000001</v>
      </c>
      <c r="M25" s="60">
        <v>1.4931780000000001</v>
      </c>
      <c r="N25" s="61">
        <v>0.17126452313095797</v>
      </c>
      <c r="O25" s="60">
        <v>0</v>
      </c>
      <c r="P25" s="61">
        <v>0</v>
      </c>
    </row>
    <row r="26" spans="1:16" ht="51" x14ac:dyDescent="0.25">
      <c r="A26" s="15"/>
      <c r="B26" s="17">
        <v>5000276</v>
      </c>
      <c r="C26" s="17" t="s">
        <v>625</v>
      </c>
      <c r="D26" s="17">
        <v>3000001</v>
      </c>
      <c r="E26" s="17" t="s">
        <v>271</v>
      </c>
      <c r="F26" s="17">
        <v>1</v>
      </c>
      <c r="G26" s="17" t="s">
        <v>644</v>
      </c>
      <c r="H26" s="17">
        <v>451</v>
      </c>
      <c r="I26" s="17" t="s">
        <v>212</v>
      </c>
      <c r="J26" s="17">
        <v>451</v>
      </c>
      <c r="K26" s="17" t="s">
        <v>352</v>
      </c>
      <c r="L26" s="59">
        <v>1.1434819999999999</v>
      </c>
      <c r="M26" s="60">
        <v>1.7597819999999988</v>
      </c>
      <c r="N26" s="61">
        <v>0.40936290262106922</v>
      </c>
      <c r="O26" s="60">
        <v>0</v>
      </c>
      <c r="P26" s="61">
        <v>0</v>
      </c>
    </row>
    <row r="27" spans="1:16" ht="51" x14ac:dyDescent="0.25">
      <c r="A27" s="15"/>
      <c r="B27" s="17">
        <v>5000276</v>
      </c>
      <c r="C27" s="17" t="s">
        <v>625</v>
      </c>
      <c r="D27" s="17">
        <v>3000001</v>
      </c>
      <c r="E27" s="17" t="s">
        <v>271</v>
      </c>
      <c r="F27" s="17">
        <v>1</v>
      </c>
      <c r="G27" s="17" t="s">
        <v>644</v>
      </c>
      <c r="H27" s="17">
        <v>452</v>
      </c>
      <c r="I27" s="17" t="s">
        <v>213</v>
      </c>
      <c r="J27" s="17">
        <v>452</v>
      </c>
      <c r="K27" s="17" t="s">
        <v>353</v>
      </c>
      <c r="L27" s="59">
        <v>1.5973059999999997</v>
      </c>
      <c r="M27" s="60">
        <v>1.5973059999999994</v>
      </c>
      <c r="N27" s="61">
        <v>0.58200257992575644</v>
      </c>
      <c r="O27" s="60">
        <v>114</v>
      </c>
      <c r="P27" s="61">
        <v>0</v>
      </c>
    </row>
    <row r="28" spans="1:16" ht="51" x14ac:dyDescent="0.25">
      <c r="A28" s="15"/>
      <c r="B28" s="17">
        <v>5000276</v>
      </c>
      <c r="C28" s="17" t="s">
        <v>625</v>
      </c>
      <c r="D28" s="17">
        <v>3000001</v>
      </c>
      <c r="E28" s="17" t="s">
        <v>271</v>
      </c>
      <c r="F28" s="17">
        <v>1</v>
      </c>
      <c r="G28" s="17" t="s">
        <v>644</v>
      </c>
      <c r="H28" s="17">
        <v>453</v>
      </c>
      <c r="I28" s="17" t="s">
        <v>214</v>
      </c>
      <c r="J28" s="17">
        <v>453</v>
      </c>
      <c r="K28" s="17" t="s">
        <v>354</v>
      </c>
      <c r="L28" s="59">
        <v>1.0312790000000001</v>
      </c>
      <c r="M28" s="60">
        <v>1.5098519999999991</v>
      </c>
      <c r="N28" s="61">
        <v>0.43735208998987218</v>
      </c>
      <c r="O28" s="60">
        <v>0</v>
      </c>
      <c r="P28" s="61">
        <v>0</v>
      </c>
    </row>
    <row r="29" spans="1:16" ht="51" x14ac:dyDescent="0.25">
      <c r="A29" s="15"/>
      <c r="B29" s="17">
        <v>5000276</v>
      </c>
      <c r="C29" s="17" t="s">
        <v>625</v>
      </c>
      <c r="D29" s="17">
        <v>3000001</v>
      </c>
      <c r="E29" s="17" t="s">
        <v>271</v>
      </c>
      <c r="F29" s="17">
        <v>1</v>
      </c>
      <c r="G29" s="17" t="s">
        <v>644</v>
      </c>
      <c r="H29" s="17">
        <v>454</v>
      </c>
      <c r="I29" s="17" t="s">
        <v>215</v>
      </c>
      <c r="J29" s="17">
        <v>454</v>
      </c>
      <c r="K29" s="17" t="s">
        <v>355</v>
      </c>
      <c r="L29" s="59">
        <v>0.51667099999999988</v>
      </c>
      <c r="M29" s="60">
        <v>0.77323900000000001</v>
      </c>
      <c r="N29" s="61">
        <v>0.25743917003273964</v>
      </c>
      <c r="O29" s="60">
        <v>0</v>
      </c>
      <c r="P29" s="61">
        <v>0</v>
      </c>
    </row>
    <row r="30" spans="1:16" ht="51" x14ac:dyDescent="0.25">
      <c r="A30" s="15"/>
      <c r="B30" s="17">
        <v>5000276</v>
      </c>
      <c r="C30" s="17" t="s">
        <v>625</v>
      </c>
      <c r="D30" s="17">
        <v>3000001</v>
      </c>
      <c r="E30" s="17" t="s">
        <v>271</v>
      </c>
      <c r="F30" s="17">
        <v>1</v>
      </c>
      <c r="G30" s="17" t="s">
        <v>644</v>
      </c>
      <c r="H30" s="17">
        <v>455</v>
      </c>
      <c r="I30" s="17" t="s">
        <v>216</v>
      </c>
      <c r="J30" s="17">
        <v>455</v>
      </c>
      <c r="K30" s="17" t="s">
        <v>356</v>
      </c>
      <c r="L30" s="59">
        <v>0.86510399999999976</v>
      </c>
      <c r="M30" s="60">
        <v>1.0182159999999998</v>
      </c>
      <c r="N30" s="61">
        <v>0.32253658407171315</v>
      </c>
      <c r="O30" s="60">
        <v>0</v>
      </c>
      <c r="P30" s="61">
        <v>0</v>
      </c>
    </row>
    <row r="31" spans="1:16" ht="51" x14ac:dyDescent="0.25">
      <c r="A31" s="15"/>
      <c r="B31" s="17">
        <v>5000276</v>
      </c>
      <c r="C31" s="17" t="s">
        <v>625</v>
      </c>
      <c r="D31" s="17">
        <v>3000001</v>
      </c>
      <c r="E31" s="17" t="s">
        <v>271</v>
      </c>
      <c r="F31" s="17">
        <v>1</v>
      </c>
      <c r="G31" s="17" t="s">
        <v>644</v>
      </c>
      <c r="H31" s="17">
        <v>456</v>
      </c>
      <c r="I31" s="17" t="s">
        <v>217</v>
      </c>
      <c r="J31" s="17">
        <v>456</v>
      </c>
      <c r="K31" s="17" t="s">
        <v>357</v>
      </c>
      <c r="L31" s="59">
        <v>0.65097799999999995</v>
      </c>
      <c r="M31" s="60">
        <v>0.71043299999999987</v>
      </c>
      <c r="N31" s="61">
        <v>0.18553117385454243</v>
      </c>
      <c r="O31" s="60">
        <v>0</v>
      </c>
      <c r="P31" s="61">
        <v>0</v>
      </c>
    </row>
    <row r="32" spans="1:16" ht="51" x14ac:dyDescent="0.25">
      <c r="A32" s="15"/>
      <c r="B32" s="17">
        <v>5000276</v>
      </c>
      <c r="C32" s="17" t="s">
        <v>625</v>
      </c>
      <c r="D32" s="17">
        <v>3000001</v>
      </c>
      <c r="E32" s="17" t="s">
        <v>271</v>
      </c>
      <c r="F32" s="17">
        <v>1</v>
      </c>
      <c r="G32" s="17" t="s">
        <v>644</v>
      </c>
      <c r="H32" s="17">
        <v>457</v>
      </c>
      <c r="I32" s="17" t="s">
        <v>218</v>
      </c>
      <c r="J32" s="17">
        <v>457</v>
      </c>
      <c r="K32" s="17" t="s">
        <v>358</v>
      </c>
      <c r="L32" s="59">
        <v>0.44240700000000016</v>
      </c>
      <c r="M32" s="60">
        <v>0.80240699999999987</v>
      </c>
      <c r="N32" s="61">
        <v>0.20943145214187098</v>
      </c>
      <c r="O32" s="60">
        <v>171</v>
      </c>
      <c r="P32" s="61">
        <v>0</v>
      </c>
    </row>
    <row r="33" spans="1:16" ht="51" x14ac:dyDescent="0.25">
      <c r="A33" s="15"/>
      <c r="B33" s="17">
        <v>5000276</v>
      </c>
      <c r="C33" s="17" t="s">
        <v>625</v>
      </c>
      <c r="D33" s="17">
        <v>3000001</v>
      </c>
      <c r="E33" s="17" t="s">
        <v>271</v>
      </c>
      <c r="F33" s="17">
        <v>1</v>
      </c>
      <c r="G33" s="17" t="s">
        <v>644</v>
      </c>
      <c r="H33" s="17">
        <v>458</v>
      </c>
      <c r="I33" s="17" t="s">
        <v>219</v>
      </c>
      <c r="J33" s="17">
        <v>458</v>
      </c>
      <c r="K33" s="17" t="s">
        <v>359</v>
      </c>
      <c r="L33" s="59">
        <v>2.9605659999999987</v>
      </c>
      <c r="M33" s="60">
        <v>4.3398419999999938</v>
      </c>
      <c r="N33" s="61">
        <v>0.79488677946937969</v>
      </c>
      <c r="O33" s="60">
        <v>0</v>
      </c>
      <c r="P33" s="61">
        <v>0</v>
      </c>
    </row>
    <row r="34" spans="1:16" ht="51" x14ac:dyDescent="0.25">
      <c r="A34" s="15"/>
      <c r="B34" s="17">
        <v>5000276</v>
      </c>
      <c r="C34" s="17" t="s">
        <v>625</v>
      </c>
      <c r="D34" s="17">
        <v>3000001</v>
      </c>
      <c r="E34" s="17" t="s">
        <v>271</v>
      </c>
      <c r="F34" s="17">
        <v>1</v>
      </c>
      <c r="G34" s="17" t="s">
        <v>644</v>
      </c>
      <c r="H34" s="17">
        <v>459</v>
      </c>
      <c r="I34" s="17" t="s">
        <v>220</v>
      </c>
      <c r="J34" s="17">
        <v>459</v>
      </c>
      <c r="K34" s="17" t="s">
        <v>360</v>
      </c>
      <c r="L34" s="59">
        <v>2.0826249999999988</v>
      </c>
      <c r="M34" s="60">
        <v>2.7127140000000001</v>
      </c>
      <c r="N34" s="61">
        <v>0.76307733941939659</v>
      </c>
      <c r="O34" s="60">
        <v>334413</v>
      </c>
      <c r="P34" s="61">
        <v>0</v>
      </c>
    </row>
    <row r="35" spans="1:16" ht="51" x14ac:dyDescent="0.25">
      <c r="A35" s="15"/>
      <c r="B35" s="17">
        <v>5000276</v>
      </c>
      <c r="C35" s="17" t="s">
        <v>625</v>
      </c>
      <c r="D35" s="17">
        <v>3000001</v>
      </c>
      <c r="E35" s="17" t="s">
        <v>271</v>
      </c>
      <c r="F35" s="17">
        <v>1</v>
      </c>
      <c r="G35" s="17" t="s">
        <v>644</v>
      </c>
      <c r="H35" s="17">
        <v>460</v>
      </c>
      <c r="I35" s="17" t="s">
        <v>221</v>
      </c>
      <c r="J35" s="17">
        <v>460</v>
      </c>
      <c r="K35" s="17" t="s">
        <v>361</v>
      </c>
      <c r="L35" s="59">
        <v>0.70890600000000004</v>
      </c>
      <c r="M35" s="60">
        <v>1.4056169999999999</v>
      </c>
      <c r="N35" s="61">
        <v>0.24548696275451221</v>
      </c>
      <c r="O35" s="60">
        <v>0</v>
      </c>
      <c r="P35" s="61">
        <v>0</v>
      </c>
    </row>
    <row r="36" spans="1:16" ht="51" x14ac:dyDescent="0.25">
      <c r="A36" s="15"/>
      <c r="B36" s="17">
        <v>5000276</v>
      </c>
      <c r="C36" s="17" t="s">
        <v>625</v>
      </c>
      <c r="D36" s="17">
        <v>3000001</v>
      </c>
      <c r="E36" s="17" t="s">
        <v>271</v>
      </c>
      <c r="F36" s="17">
        <v>1</v>
      </c>
      <c r="G36" s="17" t="s">
        <v>644</v>
      </c>
      <c r="H36" s="17">
        <v>461</v>
      </c>
      <c r="I36" s="17" t="s">
        <v>222</v>
      </c>
      <c r="J36" s="17">
        <v>461</v>
      </c>
      <c r="K36" s="17" t="s">
        <v>362</v>
      </c>
      <c r="L36" s="59">
        <v>0.75534200000000007</v>
      </c>
      <c r="M36" s="60">
        <v>0.92086500000000004</v>
      </c>
      <c r="N36" s="61">
        <v>0.42311373931443086</v>
      </c>
      <c r="O36" s="60">
        <v>0</v>
      </c>
      <c r="P36" s="61">
        <v>0</v>
      </c>
    </row>
    <row r="37" spans="1:16" ht="51" x14ac:dyDescent="0.25">
      <c r="A37" s="15"/>
      <c r="B37" s="17">
        <v>5000276</v>
      </c>
      <c r="C37" s="17" t="s">
        <v>625</v>
      </c>
      <c r="D37" s="17">
        <v>3000001</v>
      </c>
      <c r="E37" s="17" t="s">
        <v>271</v>
      </c>
      <c r="F37" s="17">
        <v>1</v>
      </c>
      <c r="G37" s="17" t="s">
        <v>644</v>
      </c>
      <c r="H37" s="17">
        <v>462</v>
      </c>
      <c r="I37" s="17" t="s">
        <v>223</v>
      </c>
      <c r="J37" s="17">
        <v>462</v>
      </c>
      <c r="K37" s="17" t="s">
        <v>363</v>
      </c>
      <c r="L37" s="59">
        <v>0.25158000000000003</v>
      </c>
      <c r="M37" s="60">
        <v>0.40258700000000003</v>
      </c>
      <c r="N37" s="61">
        <v>0.15886304993182421</v>
      </c>
      <c r="O37" s="60">
        <v>169</v>
      </c>
      <c r="P37" s="61">
        <v>0</v>
      </c>
    </row>
    <row r="38" spans="1:16" ht="51" x14ac:dyDescent="0.25">
      <c r="A38" s="15"/>
      <c r="B38" s="17">
        <v>5000276</v>
      </c>
      <c r="C38" s="17" t="s">
        <v>625</v>
      </c>
      <c r="D38" s="17">
        <v>3000001</v>
      </c>
      <c r="E38" s="17" t="s">
        <v>271</v>
      </c>
      <c r="F38" s="17">
        <v>1</v>
      </c>
      <c r="G38" s="17" t="s">
        <v>644</v>
      </c>
      <c r="H38" s="17">
        <v>463</v>
      </c>
      <c r="I38" s="17" t="s">
        <v>224</v>
      </c>
      <c r="J38" s="17">
        <v>463</v>
      </c>
      <c r="K38" s="17" t="s">
        <v>364</v>
      </c>
      <c r="L38" s="59">
        <v>2.1053139999999999</v>
      </c>
      <c r="M38" s="60">
        <v>2.3393729999999993</v>
      </c>
      <c r="N38" s="61">
        <v>1.0836192278584349</v>
      </c>
      <c r="O38" s="60">
        <v>0</v>
      </c>
      <c r="P38" s="61">
        <v>0</v>
      </c>
    </row>
    <row r="39" spans="1:16" ht="51" x14ac:dyDescent="0.25">
      <c r="A39" s="15"/>
      <c r="B39" s="17">
        <v>5000276</v>
      </c>
      <c r="C39" s="17" t="s">
        <v>625</v>
      </c>
      <c r="D39" s="17">
        <v>3000001</v>
      </c>
      <c r="E39" s="17" t="s">
        <v>271</v>
      </c>
      <c r="F39" s="17">
        <v>1</v>
      </c>
      <c r="G39" s="17" t="s">
        <v>644</v>
      </c>
      <c r="H39" s="17">
        <v>464</v>
      </c>
      <c r="I39" s="17" t="s">
        <v>225</v>
      </c>
      <c r="J39" s="17">
        <v>464</v>
      </c>
      <c r="K39" s="17" t="s">
        <v>365</v>
      </c>
      <c r="L39" s="59">
        <v>1.9799540000000004</v>
      </c>
      <c r="M39" s="60">
        <v>2.0069040000000005</v>
      </c>
      <c r="N39" s="61">
        <v>0.80881460696400609</v>
      </c>
      <c r="O39" s="60">
        <v>0</v>
      </c>
      <c r="P39" s="61">
        <v>0</v>
      </c>
    </row>
    <row r="40" spans="1:16" ht="51" x14ac:dyDescent="0.25">
      <c r="A40" s="15"/>
      <c r="B40" s="17">
        <v>5003106</v>
      </c>
      <c r="C40" s="17" t="s">
        <v>1741</v>
      </c>
      <c r="D40" s="17">
        <v>3000001</v>
      </c>
      <c r="E40" s="17" t="s">
        <v>271</v>
      </c>
      <c r="F40" s="17">
        <v>236</v>
      </c>
      <c r="G40" s="17" t="s">
        <v>295</v>
      </c>
      <c r="H40" s="17">
        <v>10</v>
      </c>
      <c r="I40" s="17" t="s">
        <v>105</v>
      </c>
      <c r="J40" s="17">
        <v>26</v>
      </c>
      <c r="K40" s="17" t="s">
        <v>1503</v>
      </c>
      <c r="L40" s="59">
        <v>11.999999999999998</v>
      </c>
      <c r="M40" s="60">
        <v>11.998635999999999</v>
      </c>
      <c r="N40" s="61">
        <v>3.3829113838146441</v>
      </c>
      <c r="O40" s="60">
        <v>0</v>
      </c>
      <c r="P40" s="61">
        <v>0</v>
      </c>
    </row>
    <row r="41" spans="1:16" ht="51" x14ac:dyDescent="0.25">
      <c r="A41" s="15"/>
      <c r="B41" s="17">
        <v>5003107</v>
      </c>
      <c r="C41" s="17" t="s">
        <v>1743</v>
      </c>
      <c r="D41" s="17">
        <v>3000385</v>
      </c>
      <c r="E41" s="17" t="s">
        <v>1736</v>
      </c>
      <c r="F41" s="17">
        <v>236</v>
      </c>
      <c r="G41" s="17" t="s">
        <v>295</v>
      </c>
      <c r="H41" s="17">
        <v>10</v>
      </c>
      <c r="I41" s="17" t="s">
        <v>105</v>
      </c>
      <c r="J41" s="17">
        <v>10</v>
      </c>
      <c r="K41" s="17" t="s">
        <v>1502</v>
      </c>
      <c r="L41" s="59">
        <v>229.17874800000001</v>
      </c>
      <c r="M41" s="60">
        <v>230.15446700000001</v>
      </c>
      <c r="N41" s="61">
        <v>113.67330676196434</v>
      </c>
      <c r="O41" s="60">
        <v>11955</v>
      </c>
      <c r="P41" s="61">
        <v>0</v>
      </c>
    </row>
    <row r="42" spans="1:16" ht="51" x14ac:dyDescent="0.25">
      <c r="A42" s="15"/>
      <c r="B42" s="17">
        <v>5003107</v>
      </c>
      <c r="C42" s="17" t="s">
        <v>1743</v>
      </c>
      <c r="D42" s="17">
        <v>3000385</v>
      </c>
      <c r="E42" s="17" t="s">
        <v>1736</v>
      </c>
      <c r="F42" s="17">
        <v>236</v>
      </c>
      <c r="G42" s="17" t="s">
        <v>295</v>
      </c>
      <c r="H42" s="17">
        <v>10</v>
      </c>
      <c r="I42" s="17" t="s">
        <v>105</v>
      </c>
      <c r="J42" s="17">
        <v>26</v>
      </c>
      <c r="K42" s="17" t="s">
        <v>1503</v>
      </c>
      <c r="L42" s="59">
        <v>0</v>
      </c>
      <c r="M42" s="60">
        <v>97.867007999999998</v>
      </c>
      <c r="N42" s="61">
        <v>0</v>
      </c>
      <c r="O42" s="60">
        <v>0</v>
      </c>
      <c r="P42" s="61">
        <v>0</v>
      </c>
    </row>
    <row r="43" spans="1:16" ht="51" x14ac:dyDescent="0.25">
      <c r="A43" s="15"/>
      <c r="B43" s="17">
        <v>5003107</v>
      </c>
      <c r="C43" s="17" t="s">
        <v>1743</v>
      </c>
      <c r="D43" s="17">
        <v>3000385</v>
      </c>
      <c r="E43" s="17" t="s">
        <v>1736</v>
      </c>
      <c r="F43" s="17">
        <v>236</v>
      </c>
      <c r="G43" s="17" t="s">
        <v>295</v>
      </c>
      <c r="H43" s="17">
        <v>440</v>
      </c>
      <c r="I43" s="17" t="s">
        <v>201</v>
      </c>
      <c r="J43" s="17">
        <v>440</v>
      </c>
      <c r="K43" s="17" t="s">
        <v>341</v>
      </c>
      <c r="L43" s="59">
        <v>33.085688000000012</v>
      </c>
      <c r="M43" s="60">
        <v>38.577061999999998</v>
      </c>
      <c r="N43" s="61">
        <v>25.474805829377146</v>
      </c>
      <c r="O43" s="60">
        <v>0</v>
      </c>
      <c r="P43" s="61">
        <v>0</v>
      </c>
    </row>
    <row r="44" spans="1:16" ht="51" x14ac:dyDescent="0.25">
      <c r="A44" s="15"/>
      <c r="B44" s="17">
        <v>5003107</v>
      </c>
      <c r="C44" s="17" t="s">
        <v>1743</v>
      </c>
      <c r="D44" s="17">
        <v>3000385</v>
      </c>
      <c r="E44" s="17" t="s">
        <v>1736</v>
      </c>
      <c r="F44" s="17">
        <v>236</v>
      </c>
      <c r="G44" s="17" t="s">
        <v>295</v>
      </c>
      <c r="H44" s="17">
        <v>441</v>
      </c>
      <c r="I44" s="17" t="s">
        <v>202</v>
      </c>
      <c r="J44" s="17">
        <v>441</v>
      </c>
      <c r="K44" s="17" t="s">
        <v>342</v>
      </c>
      <c r="L44" s="59">
        <v>63.102383000000017</v>
      </c>
      <c r="M44" s="60">
        <v>72.924980000000033</v>
      </c>
      <c r="N44" s="61">
        <v>37.488856730662519</v>
      </c>
      <c r="O44" s="60">
        <v>585</v>
      </c>
      <c r="P44" s="61">
        <v>0</v>
      </c>
    </row>
    <row r="45" spans="1:16" ht="51" x14ac:dyDescent="0.25">
      <c r="A45" s="15"/>
      <c r="B45" s="17">
        <v>5003107</v>
      </c>
      <c r="C45" s="17" t="s">
        <v>1743</v>
      </c>
      <c r="D45" s="17">
        <v>3000385</v>
      </c>
      <c r="E45" s="17" t="s">
        <v>1736</v>
      </c>
      <c r="F45" s="17">
        <v>236</v>
      </c>
      <c r="G45" s="17" t="s">
        <v>295</v>
      </c>
      <c r="H45" s="17">
        <v>442</v>
      </c>
      <c r="I45" s="17" t="s">
        <v>203</v>
      </c>
      <c r="J45" s="17">
        <v>442</v>
      </c>
      <c r="K45" s="17" t="s">
        <v>343</v>
      </c>
      <c r="L45" s="59">
        <v>36.719595999999996</v>
      </c>
      <c r="M45" s="60">
        <v>40.760448999999994</v>
      </c>
      <c r="N45" s="61">
        <v>20.00932636638754</v>
      </c>
      <c r="O45" s="60">
        <v>2710</v>
      </c>
      <c r="P45" s="61">
        <v>0</v>
      </c>
    </row>
    <row r="46" spans="1:16" ht="51" x14ac:dyDescent="0.25">
      <c r="A46" s="15"/>
      <c r="B46" s="17">
        <v>5003107</v>
      </c>
      <c r="C46" s="17" t="s">
        <v>1743</v>
      </c>
      <c r="D46" s="17">
        <v>3000385</v>
      </c>
      <c r="E46" s="17" t="s">
        <v>1736</v>
      </c>
      <c r="F46" s="17">
        <v>236</v>
      </c>
      <c r="G46" s="17" t="s">
        <v>295</v>
      </c>
      <c r="H46" s="17">
        <v>443</v>
      </c>
      <c r="I46" s="17" t="s">
        <v>204</v>
      </c>
      <c r="J46" s="17">
        <v>443</v>
      </c>
      <c r="K46" s="17" t="s">
        <v>344</v>
      </c>
      <c r="L46" s="59">
        <v>40.202224999999999</v>
      </c>
      <c r="M46" s="60">
        <v>44.06929300000003</v>
      </c>
      <c r="N46" s="61">
        <v>22.069277163205697</v>
      </c>
      <c r="O46" s="60">
        <v>5435</v>
      </c>
      <c r="P46" s="61">
        <v>0</v>
      </c>
    </row>
    <row r="47" spans="1:16" ht="51" x14ac:dyDescent="0.25">
      <c r="A47" s="15"/>
      <c r="B47" s="17">
        <v>5003107</v>
      </c>
      <c r="C47" s="17" t="s">
        <v>1743</v>
      </c>
      <c r="D47" s="17">
        <v>3000385</v>
      </c>
      <c r="E47" s="17" t="s">
        <v>1736</v>
      </c>
      <c r="F47" s="17">
        <v>236</v>
      </c>
      <c r="G47" s="17" t="s">
        <v>295</v>
      </c>
      <c r="H47" s="17">
        <v>444</v>
      </c>
      <c r="I47" s="17" t="s">
        <v>205</v>
      </c>
      <c r="J47" s="17">
        <v>444</v>
      </c>
      <c r="K47" s="17" t="s">
        <v>345</v>
      </c>
      <c r="L47" s="59">
        <v>43.465281999999981</v>
      </c>
      <c r="M47" s="60">
        <v>51.038434000000009</v>
      </c>
      <c r="N47" s="61">
        <v>23.491578993445728</v>
      </c>
      <c r="O47" s="60">
        <v>4212</v>
      </c>
      <c r="P47" s="61">
        <v>0</v>
      </c>
    </row>
    <row r="48" spans="1:16" ht="51" x14ac:dyDescent="0.25">
      <c r="A48" s="15"/>
      <c r="B48" s="17">
        <v>5003107</v>
      </c>
      <c r="C48" s="17" t="s">
        <v>1743</v>
      </c>
      <c r="D48" s="17">
        <v>3000385</v>
      </c>
      <c r="E48" s="17" t="s">
        <v>1736</v>
      </c>
      <c r="F48" s="17">
        <v>236</v>
      </c>
      <c r="G48" s="17" t="s">
        <v>295</v>
      </c>
      <c r="H48" s="17">
        <v>445</v>
      </c>
      <c r="I48" s="17" t="s">
        <v>206</v>
      </c>
      <c r="J48" s="17">
        <v>445</v>
      </c>
      <c r="K48" s="17" t="s">
        <v>346</v>
      </c>
      <c r="L48" s="59">
        <v>79.521979000000087</v>
      </c>
      <c r="M48" s="60">
        <v>98.733266</v>
      </c>
      <c r="N48" s="61">
        <v>46.579738789627299</v>
      </c>
      <c r="O48" s="60">
        <v>1</v>
      </c>
      <c r="P48" s="61">
        <v>0</v>
      </c>
    </row>
    <row r="49" spans="1:16" ht="51" x14ac:dyDescent="0.25">
      <c r="A49" s="15"/>
      <c r="B49" s="17">
        <v>5003107</v>
      </c>
      <c r="C49" s="17" t="s">
        <v>1743</v>
      </c>
      <c r="D49" s="17">
        <v>3000385</v>
      </c>
      <c r="E49" s="17" t="s">
        <v>1736</v>
      </c>
      <c r="F49" s="17">
        <v>236</v>
      </c>
      <c r="G49" s="17" t="s">
        <v>295</v>
      </c>
      <c r="H49" s="17">
        <v>446</v>
      </c>
      <c r="I49" s="17" t="s">
        <v>207</v>
      </c>
      <c r="J49" s="17">
        <v>446</v>
      </c>
      <c r="K49" s="17" t="s">
        <v>347</v>
      </c>
      <c r="L49" s="59">
        <v>54.498504999999994</v>
      </c>
      <c r="M49" s="60">
        <v>63.624875999999972</v>
      </c>
      <c r="N49" s="61">
        <v>30.032508186995983</v>
      </c>
      <c r="O49" s="60">
        <v>2915</v>
      </c>
      <c r="P49" s="61">
        <v>0</v>
      </c>
    </row>
    <row r="50" spans="1:16" ht="51" x14ac:dyDescent="0.25">
      <c r="A50" s="15"/>
      <c r="B50" s="17">
        <v>5003107</v>
      </c>
      <c r="C50" s="17" t="s">
        <v>1743</v>
      </c>
      <c r="D50" s="17">
        <v>3000385</v>
      </c>
      <c r="E50" s="17" t="s">
        <v>1736</v>
      </c>
      <c r="F50" s="17">
        <v>236</v>
      </c>
      <c r="G50" s="17" t="s">
        <v>295</v>
      </c>
      <c r="H50" s="17">
        <v>447</v>
      </c>
      <c r="I50" s="17" t="s">
        <v>208</v>
      </c>
      <c r="J50" s="17">
        <v>447</v>
      </c>
      <c r="K50" s="17" t="s">
        <v>348</v>
      </c>
      <c r="L50" s="59">
        <v>33.444349000000017</v>
      </c>
      <c r="M50" s="60">
        <v>38.865677000000012</v>
      </c>
      <c r="N50" s="61">
        <v>19.012196094612591</v>
      </c>
      <c r="O50" s="60">
        <v>18</v>
      </c>
      <c r="P50" s="61">
        <v>0</v>
      </c>
    </row>
    <row r="51" spans="1:16" ht="51" x14ac:dyDescent="0.25">
      <c r="A51" s="15"/>
      <c r="B51" s="17">
        <v>5003107</v>
      </c>
      <c r="C51" s="17" t="s">
        <v>1743</v>
      </c>
      <c r="D51" s="17">
        <v>3000385</v>
      </c>
      <c r="E51" s="17" t="s">
        <v>1736</v>
      </c>
      <c r="F51" s="17">
        <v>236</v>
      </c>
      <c r="G51" s="17" t="s">
        <v>295</v>
      </c>
      <c r="H51" s="17">
        <v>448</v>
      </c>
      <c r="I51" s="17" t="s">
        <v>209</v>
      </c>
      <c r="J51" s="17">
        <v>448</v>
      </c>
      <c r="K51" s="17" t="s">
        <v>349</v>
      </c>
      <c r="L51" s="59">
        <v>45.241347000000012</v>
      </c>
      <c r="M51" s="60">
        <v>49.114739000000029</v>
      </c>
      <c r="N51" s="61">
        <v>20.988847111228097</v>
      </c>
      <c r="O51" s="60">
        <v>843</v>
      </c>
      <c r="P51" s="61">
        <v>0</v>
      </c>
    </row>
    <row r="52" spans="1:16" ht="51" x14ac:dyDescent="0.25">
      <c r="A52" s="15"/>
      <c r="B52" s="17">
        <v>5003107</v>
      </c>
      <c r="C52" s="17" t="s">
        <v>1743</v>
      </c>
      <c r="D52" s="17">
        <v>3000385</v>
      </c>
      <c r="E52" s="17" t="s">
        <v>1736</v>
      </c>
      <c r="F52" s="17">
        <v>236</v>
      </c>
      <c r="G52" s="17" t="s">
        <v>295</v>
      </c>
      <c r="H52" s="17">
        <v>449</v>
      </c>
      <c r="I52" s="17" t="s">
        <v>210</v>
      </c>
      <c r="J52" s="17">
        <v>449</v>
      </c>
      <c r="K52" s="17" t="s">
        <v>350</v>
      </c>
      <c r="L52" s="59">
        <v>44.396443000000005</v>
      </c>
      <c r="M52" s="60">
        <v>47.507452000000008</v>
      </c>
      <c r="N52" s="61">
        <v>23.330485733691603</v>
      </c>
      <c r="O52" s="60">
        <v>6805</v>
      </c>
      <c r="P52" s="61">
        <v>0</v>
      </c>
    </row>
    <row r="53" spans="1:16" ht="51" x14ac:dyDescent="0.25">
      <c r="A53" s="15"/>
      <c r="B53" s="17">
        <v>5003107</v>
      </c>
      <c r="C53" s="17" t="s">
        <v>1743</v>
      </c>
      <c r="D53" s="17">
        <v>3000385</v>
      </c>
      <c r="E53" s="17" t="s">
        <v>1736</v>
      </c>
      <c r="F53" s="17">
        <v>236</v>
      </c>
      <c r="G53" s="17" t="s">
        <v>295</v>
      </c>
      <c r="H53" s="17">
        <v>450</v>
      </c>
      <c r="I53" s="17" t="s">
        <v>211</v>
      </c>
      <c r="J53" s="17">
        <v>450</v>
      </c>
      <c r="K53" s="17" t="s">
        <v>351</v>
      </c>
      <c r="L53" s="59">
        <v>46.302064999999999</v>
      </c>
      <c r="M53" s="60">
        <v>54.622502999999988</v>
      </c>
      <c r="N53" s="61">
        <v>26.093188978731632</v>
      </c>
      <c r="O53" s="60">
        <v>0</v>
      </c>
      <c r="P53" s="61">
        <v>0</v>
      </c>
    </row>
    <row r="54" spans="1:16" ht="51" x14ac:dyDescent="0.25">
      <c r="A54" s="15"/>
      <c r="B54" s="17">
        <v>5003107</v>
      </c>
      <c r="C54" s="17" t="s">
        <v>1743</v>
      </c>
      <c r="D54" s="17">
        <v>3000385</v>
      </c>
      <c r="E54" s="17" t="s">
        <v>1736</v>
      </c>
      <c r="F54" s="17">
        <v>236</v>
      </c>
      <c r="G54" s="17" t="s">
        <v>295</v>
      </c>
      <c r="H54" s="17">
        <v>451</v>
      </c>
      <c r="I54" s="17" t="s">
        <v>212</v>
      </c>
      <c r="J54" s="17">
        <v>451</v>
      </c>
      <c r="K54" s="17" t="s">
        <v>352</v>
      </c>
      <c r="L54" s="59">
        <v>71.320408000000029</v>
      </c>
      <c r="M54" s="60">
        <v>80.164089999999987</v>
      </c>
      <c r="N54" s="61">
        <v>37.54684035066748</v>
      </c>
      <c r="O54" s="60">
        <v>80</v>
      </c>
      <c r="P54" s="61">
        <v>0</v>
      </c>
    </row>
    <row r="55" spans="1:16" ht="51" x14ac:dyDescent="0.25">
      <c r="A55" s="15"/>
      <c r="B55" s="17">
        <v>5003107</v>
      </c>
      <c r="C55" s="17" t="s">
        <v>1743</v>
      </c>
      <c r="D55" s="17">
        <v>3000385</v>
      </c>
      <c r="E55" s="17" t="s">
        <v>1736</v>
      </c>
      <c r="F55" s="17">
        <v>236</v>
      </c>
      <c r="G55" s="17" t="s">
        <v>295</v>
      </c>
      <c r="H55" s="17">
        <v>452</v>
      </c>
      <c r="I55" s="17" t="s">
        <v>213</v>
      </c>
      <c r="J55" s="17">
        <v>452</v>
      </c>
      <c r="K55" s="17" t="s">
        <v>353</v>
      </c>
      <c r="L55" s="59">
        <v>34.284351999999998</v>
      </c>
      <c r="M55" s="60">
        <v>40.093745000000034</v>
      </c>
      <c r="N55" s="61">
        <v>21.663104537889012</v>
      </c>
      <c r="O55" s="60">
        <v>0</v>
      </c>
      <c r="P55" s="61">
        <v>0</v>
      </c>
    </row>
    <row r="56" spans="1:16" ht="51" x14ac:dyDescent="0.25">
      <c r="A56" s="15"/>
      <c r="B56" s="17">
        <v>5003107</v>
      </c>
      <c r="C56" s="17" t="s">
        <v>1743</v>
      </c>
      <c r="D56" s="17">
        <v>3000385</v>
      </c>
      <c r="E56" s="17" t="s">
        <v>1736</v>
      </c>
      <c r="F56" s="17">
        <v>236</v>
      </c>
      <c r="G56" s="17" t="s">
        <v>295</v>
      </c>
      <c r="H56" s="17">
        <v>453</v>
      </c>
      <c r="I56" s="17" t="s">
        <v>214</v>
      </c>
      <c r="J56" s="17">
        <v>453</v>
      </c>
      <c r="K56" s="17" t="s">
        <v>354</v>
      </c>
      <c r="L56" s="59">
        <v>82.948196999999979</v>
      </c>
      <c r="M56" s="60">
        <v>89.021793999999971</v>
      </c>
      <c r="N56" s="61">
        <v>47.488353505745181</v>
      </c>
      <c r="O56" s="60">
        <v>0</v>
      </c>
      <c r="P56" s="61">
        <v>0</v>
      </c>
    </row>
    <row r="57" spans="1:16" ht="51" x14ac:dyDescent="0.25">
      <c r="A57" s="15"/>
      <c r="B57" s="17">
        <v>5003107</v>
      </c>
      <c r="C57" s="17" t="s">
        <v>1743</v>
      </c>
      <c r="D57" s="17">
        <v>3000385</v>
      </c>
      <c r="E57" s="17" t="s">
        <v>1736</v>
      </c>
      <c r="F57" s="17">
        <v>236</v>
      </c>
      <c r="G57" s="17" t="s">
        <v>295</v>
      </c>
      <c r="H57" s="17">
        <v>454</v>
      </c>
      <c r="I57" s="17" t="s">
        <v>215</v>
      </c>
      <c r="J57" s="17">
        <v>454</v>
      </c>
      <c r="K57" s="17" t="s">
        <v>355</v>
      </c>
      <c r="L57" s="59">
        <v>7.9517989999999994</v>
      </c>
      <c r="M57" s="60">
        <v>8.601858</v>
      </c>
      <c r="N57" s="61">
        <v>4.2842206232598983</v>
      </c>
      <c r="O57" s="60">
        <v>0</v>
      </c>
      <c r="P57" s="61">
        <v>0</v>
      </c>
    </row>
    <row r="58" spans="1:16" ht="51" x14ac:dyDescent="0.25">
      <c r="A58" s="15"/>
      <c r="B58" s="17">
        <v>5003107</v>
      </c>
      <c r="C58" s="17" t="s">
        <v>1743</v>
      </c>
      <c r="D58" s="17">
        <v>3000385</v>
      </c>
      <c r="E58" s="17" t="s">
        <v>1736</v>
      </c>
      <c r="F58" s="17">
        <v>236</v>
      </c>
      <c r="G58" s="17" t="s">
        <v>295</v>
      </c>
      <c r="H58" s="17">
        <v>455</v>
      </c>
      <c r="I58" s="17" t="s">
        <v>216</v>
      </c>
      <c r="J58" s="17">
        <v>455</v>
      </c>
      <c r="K58" s="17" t="s">
        <v>356</v>
      </c>
      <c r="L58" s="59">
        <v>13.087110000000004</v>
      </c>
      <c r="M58" s="60">
        <v>14.176059000000004</v>
      </c>
      <c r="N58" s="61">
        <v>7.040067237598123</v>
      </c>
      <c r="O58" s="60">
        <v>0</v>
      </c>
      <c r="P58" s="61">
        <v>0</v>
      </c>
    </row>
    <row r="59" spans="1:16" ht="51" x14ac:dyDescent="0.25">
      <c r="A59" s="15"/>
      <c r="B59" s="17">
        <v>5003107</v>
      </c>
      <c r="C59" s="17" t="s">
        <v>1743</v>
      </c>
      <c r="D59" s="17">
        <v>3000385</v>
      </c>
      <c r="E59" s="17" t="s">
        <v>1736</v>
      </c>
      <c r="F59" s="17">
        <v>236</v>
      </c>
      <c r="G59" s="17" t="s">
        <v>295</v>
      </c>
      <c r="H59" s="17">
        <v>456</v>
      </c>
      <c r="I59" s="17" t="s">
        <v>217</v>
      </c>
      <c r="J59" s="17">
        <v>456</v>
      </c>
      <c r="K59" s="17" t="s">
        <v>357</v>
      </c>
      <c r="L59" s="59">
        <v>15.295362000000003</v>
      </c>
      <c r="M59" s="60">
        <v>17.969905000000004</v>
      </c>
      <c r="N59" s="61">
        <v>9.1529186174739152</v>
      </c>
      <c r="O59" s="60">
        <v>0</v>
      </c>
      <c r="P59" s="61">
        <v>0</v>
      </c>
    </row>
    <row r="60" spans="1:16" ht="51" x14ac:dyDescent="0.25">
      <c r="A60" s="15"/>
      <c r="B60" s="17">
        <v>5003107</v>
      </c>
      <c r="C60" s="17" t="s">
        <v>1743</v>
      </c>
      <c r="D60" s="17">
        <v>3000385</v>
      </c>
      <c r="E60" s="17" t="s">
        <v>1736</v>
      </c>
      <c r="F60" s="17">
        <v>236</v>
      </c>
      <c r="G60" s="17" t="s">
        <v>295</v>
      </c>
      <c r="H60" s="17">
        <v>457</v>
      </c>
      <c r="I60" s="17" t="s">
        <v>218</v>
      </c>
      <c r="J60" s="17">
        <v>457</v>
      </c>
      <c r="K60" s="17" t="s">
        <v>358</v>
      </c>
      <c r="L60" s="59">
        <v>68.067558000000005</v>
      </c>
      <c r="M60" s="60">
        <v>76.403495999999976</v>
      </c>
      <c r="N60" s="61">
        <v>44.085042113845702</v>
      </c>
      <c r="O60" s="60">
        <v>0</v>
      </c>
      <c r="P60" s="61">
        <v>0</v>
      </c>
    </row>
    <row r="61" spans="1:16" ht="51" x14ac:dyDescent="0.25">
      <c r="A61" s="15"/>
      <c r="B61" s="17">
        <v>5003107</v>
      </c>
      <c r="C61" s="17" t="s">
        <v>1743</v>
      </c>
      <c r="D61" s="17">
        <v>3000385</v>
      </c>
      <c r="E61" s="17" t="s">
        <v>1736</v>
      </c>
      <c r="F61" s="17">
        <v>236</v>
      </c>
      <c r="G61" s="17" t="s">
        <v>295</v>
      </c>
      <c r="H61" s="17">
        <v>458</v>
      </c>
      <c r="I61" s="17" t="s">
        <v>219</v>
      </c>
      <c r="J61" s="17">
        <v>458</v>
      </c>
      <c r="K61" s="17" t="s">
        <v>359</v>
      </c>
      <c r="L61" s="59">
        <v>79.726657000000031</v>
      </c>
      <c r="M61" s="60">
        <v>91.128377999999998</v>
      </c>
      <c r="N61" s="61">
        <v>42.374600569717586</v>
      </c>
      <c r="O61" s="60">
        <v>0</v>
      </c>
      <c r="P61" s="61">
        <v>0</v>
      </c>
    </row>
    <row r="62" spans="1:16" ht="51" x14ac:dyDescent="0.25">
      <c r="A62" s="15"/>
      <c r="B62" s="17">
        <v>5003107</v>
      </c>
      <c r="C62" s="17" t="s">
        <v>1743</v>
      </c>
      <c r="D62" s="17">
        <v>3000385</v>
      </c>
      <c r="E62" s="17" t="s">
        <v>1736</v>
      </c>
      <c r="F62" s="17">
        <v>236</v>
      </c>
      <c r="G62" s="17" t="s">
        <v>295</v>
      </c>
      <c r="H62" s="17">
        <v>459</v>
      </c>
      <c r="I62" s="17" t="s">
        <v>220</v>
      </c>
      <c r="J62" s="17">
        <v>459</v>
      </c>
      <c r="K62" s="17" t="s">
        <v>360</v>
      </c>
      <c r="L62" s="59">
        <v>46.426703000000003</v>
      </c>
      <c r="M62" s="60">
        <v>53.149381999999989</v>
      </c>
      <c r="N62" s="61">
        <v>28.085568645699823</v>
      </c>
      <c r="O62" s="60">
        <v>31944888</v>
      </c>
      <c r="P62" s="61">
        <v>0</v>
      </c>
    </row>
    <row r="63" spans="1:16" ht="51" x14ac:dyDescent="0.25">
      <c r="A63" s="15"/>
      <c r="B63" s="17">
        <v>5003107</v>
      </c>
      <c r="C63" s="17" t="s">
        <v>1743</v>
      </c>
      <c r="D63" s="17">
        <v>3000385</v>
      </c>
      <c r="E63" s="17" t="s">
        <v>1736</v>
      </c>
      <c r="F63" s="17">
        <v>236</v>
      </c>
      <c r="G63" s="17" t="s">
        <v>295</v>
      </c>
      <c r="H63" s="17">
        <v>460</v>
      </c>
      <c r="I63" s="17" t="s">
        <v>221</v>
      </c>
      <c r="J63" s="17">
        <v>460</v>
      </c>
      <c r="K63" s="17" t="s">
        <v>361</v>
      </c>
      <c r="L63" s="59">
        <v>16.168086000000002</v>
      </c>
      <c r="M63" s="60">
        <v>17.120620000000002</v>
      </c>
      <c r="N63" s="61">
        <v>9.3147646556608379</v>
      </c>
      <c r="O63" s="60">
        <v>0</v>
      </c>
      <c r="P63" s="61">
        <v>0</v>
      </c>
    </row>
    <row r="64" spans="1:16" ht="51" x14ac:dyDescent="0.25">
      <c r="A64" s="15"/>
      <c r="B64" s="17">
        <v>5003107</v>
      </c>
      <c r="C64" s="17" t="s">
        <v>1743</v>
      </c>
      <c r="D64" s="17">
        <v>3000385</v>
      </c>
      <c r="E64" s="17" t="s">
        <v>1736</v>
      </c>
      <c r="F64" s="17">
        <v>236</v>
      </c>
      <c r="G64" s="17" t="s">
        <v>295</v>
      </c>
      <c r="H64" s="17">
        <v>461</v>
      </c>
      <c r="I64" s="17" t="s">
        <v>222</v>
      </c>
      <c r="J64" s="17">
        <v>461</v>
      </c>
      <c r="K64" s="17" t="s">
        <v>362</v>
      </c>
      <c r="L64" s="59">
        <v>23.763749999999998</v>
      </c>
      <c r="M64" s="60">
        <v>25.396809999999999</v>
      </c>
      <c r="N64" s="61">
        <v>18.531350200428278</v>
      </c>
      <c r="O64" s="60">
        <v>0</v>
      </c>
      <c r="P64" s="61">
        <v>0</v>
      </c>
    </row>
    <row r="65" spans="1:16" ht="51" x14ac:dyDescent="0.25">
      <c r="A65" s="15"/>
      <c r="B65" s="17">
        <v>5003107</v>
      </c>
      <c r="C65" s="17" t="s">
        <v>1743</v>
      </c>
      <c r="D65" s="17">
        <v>3000385</v>
      </c>
      <c r="E65" s="17" t="s">
        <v>1736</v>
      </c>
      <c r="F65" s="17">
        <v>236</v>
      </c>
      <c r="G65" s="17" t="s">
        <v>295</v>
      </c>
      <c r="H65" s="17">
        <v>462</v>
      </c>
      <c r="I65" s="17" t="s">
        <v>223</v>
      </c>
      <c r="J65" s="17">
        <v>462</v>
      </c>
      <c r="K65" s="17" t="s">
        <v>363</v>
      </c>
      <c r="L65" s="59">
        <v>27.390340999999996</v>
      </c>
      <c r="M65" s="60">
        <v>31.149529999999999</v>
      </c>
      <c r="N65" s="61">
        <v>25.602447551733349</v>
      </c>
      <c r="O65" s="60">
        <v>0</v>
      </c>
      <c r="P65" s="61">
        <v>0</v>
      </c>
    </row>
    <row r="66" spans="1:16" ht="51" x14ac:dyDescent="0.25">
      <c r="A66" s="15"/>
      <c r="B66" s="17">
        <v>5003107</v>
      </c>
      <c r="C66" s="17" t="s">
        <v>1743</v>
      </c>
      <c r="D66" s="17">
        <v>3000385</v>
      </c>
      <c r="E66" s="17" t="s">
        <v>1736</v>
      </c>
      <c r="F66" s="17">
        <v>236</v>
      </c>
      <c r="G66" s="17" t="s">
        <v>295</v>
      </c>
      <c r="H66" s="17">
        <v>463</v>
      </c>
      <c r="I66" s="17" t="s">
        <v>224</v>
      </c>
      <c r="J66" s="17">
        <v>463</v>
      </c>
      <c r="K66" s="17" t="s">
        <v>364</v>
      </c>
      <c r="L66" s="59">
        <v>47.851121000000006</v>
      </c>
      <c r="M66" s="60">
        <v>51.118381000000021</v>
      </c>
      <c r="N66" s="61">
        <v>24.364368782597012</v>
      </c>
      <c r="O66" s="60">
        <v>0</v>
      </c>
      <c r="P66" s="61">
        <v>0</v>
      </c>
    </row>
    <row r="67" spans="1:16" ht="51" x14ac:dyDescent="0.25">
      <c r="A67" s="15"/>
      <c r="B67" s="17">
        <v>5003107</v>
      </c>
      <c r="C67" s="17" t="s">
        <v>1743</v>
      </c>
      <c r="D67" s="17">
        <v>3000385</v>
      </c>
      <c r="E67" s="17" t="s">
        <v>1736</v>
      </c>
      <c r="F67" s="17">
        <v>236</v>
      </c>
      <c r="G67" s="17" t="s">
        <v>295</v>
      </c>
      <c r="H67" s="17">
        <v>464</v>
      </c>
      <c r="I67" s="17" t="s">
        <v>225</v>
      </c>
      <c r="J67" s="17">
        <v>464</v>
      </c>
      <c r="K67" s="17" t="s">
        <v>365</v>
      </c>
      <c r="L67" s="59">
        <v>31.726780999999995</v>
      </c>
      <c r="M67" s="60">
        <v>34.052671000000004</v>
      </c>
      <c r="N67" s="61">
        <v>16.213613839820027</v>
      </c>
      <c r="O67" s="60">
        <v>0</v>
      </c>
      <c r="P67" s="61">
        <v>0</v>
      </c>
    </row>
    <row r="68" spans="1:16" ht="38.25" x14ac:dyDescent="0.25">
      <c r="A68" s="15"/>
      <c r="B68" s="17">
        <v>5003108</v>
      </c>
      <c r="C68" s="17" t="s">
        <v>1744</v>
      </c>
      <c r="D68" s="17">
        <v>3000385</v>
      </c>
      <c r="E68" s="17" t="s">
        <v>1736</v>
      </c>
      <c r="F68" s="17">
        <v>236</v>
      </c>
      <c r="G68" s="17" t="s">
        <v>295</v>
      </c>
      <c r="H68" s="17">
        <v>10</v>
      </c>
      <c r="I68" s="17" t="s">
        <v>105</v>
      </c>
      <c r="J68" s="17">
        <v>10</v>
      </c>
      <c r="K68" s="17" t="s">
        <v>1502</v>
      </c>
      <c r="L68" s="59">
        <v>477.74523900000003</v>
      </c>
      <c r="M68" s="60">
        <v>481.95930500000003</v>
      </c>
      <c r="N68" s="61">
        <v>237.67846197553445</v>
      </c>
      <c r="O68" s="60">
        <v>2268</v>
      </c>
      <c r="P68" s="61">
        <v>0</v>
      </c>
    </row>
    <row r="69" spans="1:16" ht="51" x14ac:dyDescent="0.25">
      <c r="A69" s="15"/>
      <c r="B69" s="17">
        <v>5003108</v>
      </c>
      <c r="C69" s="17" t="s">
        <v>1744</v>
      </c>
      <c r="D69" s="17">
        <v>3000385</v>
      </c>
      <c r="E69" s="17" t="s">
        <v>1736</v>
      </c>
      <c r="F69" s="17">
        <v>236</v>
      </c>
      <c r="G69" s="17" t="s">
        <v>295</v>
      </c>
      <c r="H69" s="17">
        <v>10</v>
      </c>
      <c r="I69" s="17" t="s">
        <v>105</v>
      </c>
      <c r="J69" s="17">
        <v>26</v>
      </c>
      <c r="K69" s="17" t="s">
        <v>1503</v>
      </c>
      <c r="L69" s="59">
        <v>75</v>
      </c>
      <c r="M69" s="60">
        <v>633.76744499999995</v>
      </c>
      <c r="N69" s="61">
        <v>0</v>
      </c>
      <c r="O69" s="60">
        <v>0</v>
      </c>
      <c r="P69" s="61">
        <v>0</v>
      </c>
    </row>
    <row r="70" spans="1:16" ht="51" x14ac:dyDescent="0.25">
      <c r="A70" s="15"/>
      <c r="B70" s="17">
        <v>5003108</v>
      </c>
      <c r="C70" s="17" t="s">
        <v>1744</v>
      </c>
      <c r="D70" s="17">
        <v>3000385</v>
      </c>
      <c r="E70" s="17" t="s">
        <v>1736</v>
      </c>
      <c r="F70" s="17">
        <v>236</v>
      </c>
      <c r="G70" s="17" t="s">
        <v>295</v>
      </c>
      <c r="H70" s="17">
        <v>440</v>
      </c>
      <c r="I70" s="17" t="s">
        <v>201</v>
      </c>
      <c r="J70" s="17">
        <v>440</v>
      </c>
      <c r="K70" s="17" t="s">
        <v>341</v>
      </c>
      <c r="L70" s="59">
        <v>82.453168000000005</v>
      </c>
      <c r="M70" s="60">
        <v>92.132718999999994</v>
      </c>
      <c r="N70" s="61">
        <v>49.28712606546469</v>
      </c>
      <c r="O70" s="60">
        <v>0</v>
      </c>
      <c r="P70" s="61">
        <v>0</v>
      </c>
    </row>
    <row r="71" spans="1:16" ht="51" x14ac:dyDescent="0.25">
      <c r="A71" s="15"/>
      <c r="B71" s="17">
        <v>5003108</v>
      </c>
      <c r="C71" s="17" t="s">
        <v>1744</v>
      </c>
      <c r="D71" s="17">
        <v>3000385</v>
      </c>
      <c r="E71" s="17" t="s">
        <v>1736</v>
      </c>
      <c r="F71" s="17">
        <v>236</v>
      </c>
      <c r="G71" s="17" t="s">
        <v>295</v>
      </c>
      <c r="H71" s="17">
        <v>441</v>
      </c>
      <c r="I71" s="17" t="s">
        <v>202</v>
      </c>
      <c r="J71" s="17">
        <v>441</v>
      </c>
      <c r="K71" s="17" t="s">
        <v>342</v>
      </c>
      <c r="L71" s="59">
        <v>173.73898600000004</v>
      </c>
      <c r="M71" s="60">
        <v>191.40595900000002</v>
      </c>
      <c r="N71" s="61">
        <v>90.689037206291687</v>
      </c>
      <c r="O71" s="60">
        <v>0</v>
      </c>
      <c r="P71" s="61">
        <v>0</v>
      </c>
    </row>
    <row r="72" spans="1:16" ht="51" x14ac:dyDescent="0.25">
      <c r="A72" s="15"/>
      <c r="B72" s="17">
        <v>5003108</v>
      </c>
      <c r="C72" s="17" t="s">
        <v>1744</v>
      </c>
      <c r="D72" s="17">
        <v>3000385</v>
      </c>
      <c r="E72" s="17" t="s">
        <v>1736</v>
      </c>
      <c r="F72" s="17">
        <v>236</v>
      </c>
      <c r="G72" s="17" t="s">
        <v>295</v>
      </c>
      <c r="H72" s="17">
        <v>442</v>
      </c>
      <c r="I72" s="17" t="s">
        <v>203</v>
      </c>
      <c r="J72" s="17">
        <v>442</v>
      </c>
      <c r="K72" s="17" t="s">
        <v>343</v>
      </c>
      <c r="L72" s="59">
        <v>93.063413000000025</v>
      </c>
      <c r="M72" s="60">
        <v>104.763541</v>
      </c>
      <c r="N72" s="61">
        <v>49.407457655252074</v>
      </c>
      <c r="O72" s="60">
        <v>0</v>
      </c>
      <c r="P72" s="61">
        <v>0</v>
      </c>
    </row>
    <row r="73" spans="1:16" ht="51" x14ac:dyDescent="0.25">
      <c r="A73" s="15"/>
      <c r="B73" s="17">
        <v>5003108</v>
      </c>
      <c r="C73" s="17" t="s">
        <v>1744</v>
      </c>
      <c r="D73" s="17">
        <v>3000385</v>
      </c>
      <c r="E73" s="17" t="s">
        <v>1736</v>
      </c>
      <c r="F73" s="17">
        <v>236</v>
      </c>
      <c r="G73" s="17" t="s">
        <v>295</v>
      </c>
      <c r="H73" s="17">
        <v>443</v>
      </c>
      <c r="I73" s="17" t="s">
        <v>204</v>
      </c>
      <c r="J73" s="17">
        <v>443</v>
      </c>
      <c r="K73" s="17" t="s">
        <v>344</v>
      </c>
      <c r="L73" s="59">
        <v>121.00451200000006</v>
      </c>
      <c r="M73" s="60">
        <v>129.37734100000006</v>
      </c>
      <c r="N73" s="61">
        <v>62.83321679510118</v>
      </c>
      <c r="O73" s="60">
        <v>7551</v>
      </c>
      <c r="P73" s="61">
        <v>0</v>
      </c>
    </row>
    <row r="74" spans="1:16" ht="51" x14ac:dyDescent="0.25">
      <c r="A74" s="15"/>
      <c r="B74" s="17">
        <v>5003108</v>
      </c>
      <c r="C74" s="17" t="s">
        <v>1744</v>
      </c>
      <c r="D74" s="17">
        <v>3000385</v>
      </c>
      <c r="E74" s="17" t="s">
        <v>1736</v>
      </c>
      <c r="F74" s="17">
        <v>236</v>
      </c>
      <c r="G74" s="17" t="s">
        <v>295</v>
      </c>
      <c r="H74" s="17">
        <v>444</v>
      </c>
      <c r="I74" s="17" t="s">
        <v>205</v>
      </c>
      <c r="J74" s="17">
        <v>444</v>
      </c>
      <c r="K74" s="17" t="s">
        <v>345</v>
      </c>
      <c r="L74" s="59">
        <v>143.07586099999992</v>
      </c>
      <c r="M74" s="60">
        <v>162.49586899999983</v>
      </c>
      <c r="N74" s="61">
        <v>77.594373716739938</v>
      </c>
      <c r="O74" s="60">
        <v>3914</v>
      </c>
      <c r="P74" s="61">
        <v>0</v>
      </c>
    </row>
    <row r="75" spans="1:16" ht="51" x14ac:dyDescent="0.25">
      <c r="A75" s="15"/>
      <c r="B75" s="17">
        <v>5003108</v>
      </c>
      <c r="C75" s="17" t="s">
        <v>1744</v>
      </c>
      <c r="D75" s="17">
        <v>3000385</v>
      </c>
      <c r="E75" s="17" t="s">
        <v>1736</v>
      </c>
      <c r="F75" s="17">
        <v>236</v>
      </c>
      <c r="G75" s="17" t="s">
        <v>295</v>
      </c>
      <c r="H75" s="17">
        <v>445</v>
      </c>
      <c r="I75" s="17" t="s">
        <v>206</v>
      </c>
      <c r="J75" s="17">
        <v>445</v>
      </c>
      <c r="K75" s="17" t="s">
        <v>346</v>
      </c>
      <c r="L75" s="59">
        <v>290.28019199999994</v>
      </c>
      <c r="M75" s="60">
        <v>317.64402699999988</v>
      </c>
      <c r="N75" s="61">
        <v>158.92711591464104</v>
      </c>
      <c r="O75" s="60">
        <v>0</v>
      </c>
      <c r="P75" s="61">
        <v>0</v>
      </c>
    </row>
    <row r="76" spans="1:16" ht="51" x14ac:dyDescent="0.25">
      <c r="A76" s="15"/>
      <c r="B76" s="17">
        <v>5003108</v>
      </c>
      <c r="C76" s="17" t="s">
        <v>1744</v>
      </c>
      <c r="D76" s="17">
        <v>3000385</v>
      </c>
      <c r="E76" s="17" t="s">
        <v>1736</v>
      </c>
      <c r="F76" s="17">
        <v>236</v>
      </c>
      <c r="G76" s="17" t="s">
        <v>295</v>
      </c>
      <c r="H76" s="17">
        <v>446</v>
      </c>
      <c r="I76" s="17" t="s">
        <v>207</v>
      </c>
      <c r="J76" s="17">
        <v>446</v>
      </c>
      <c r="K76" s="17" t="s">
        <v>347</v>
      </c>
      <c r="L76" s="59">
        <v>187.54825900000003</v>
      </c>
      <c r="M76" s="60">
        <v>205.52795800000001</v>
      </c>
      <c r="N76" s="61">
        <v>100.8113952386193</v>
      </c>
      <c r="O76" s="60">
        <v>2417</v>
      </c>
      <c r="P76" s="61">
        <v>0</v>
      </c>
    </row>
    <row r="77" spans="1:16" ht="51" x14ac:dyDescent="0.25">
      <c r="A77" s="15"/>
      <c r="B77" s="17">
        <v>5003108</v>
      </c>
      <c r="C77" s="17" t="s">
        <v>1744</v>
      </c>
      <c r="D77" s="17">
        <v>3000385</v>
      </c>
      <c r="E77" s="17" t="s">
        <v>1736</v>
      </c>
      <c r="F77" s="17">
        <v>236</v>
      </c>
      <c r="G77" s="17" t="s">
        <v>295</v>
      </c>
      <c r="H77" s="17">
        <v>447</v>
      </c>
      <c r="I77" s="17" t="s">
        <v>208</v>
      </c>
      <c r="J77" s="17">
        <v>447</v>
      </c>
      <c r="K77" s="17" t="s">
        <v>348</v>
      </c>
      <c r="L77" s="59">
        <v>104.69366600000004</v>
      </c>
      <c r="M77" s="60">
        <v>116.64768700000002</v>
      </c>
      <c r="N77" s="61">
        <v>53.774617122020572</v>
      </c>
      <c r="O77" s="60">
        <v>0</v>
      </c>
      <c r="P77" s="61">
        <v>0</v>
      </c>
    </row>
    <row r="78" spans="1:16" ht="51" x14ac:dyDescent="0.25">
      <c r="A78" s="15"/>
      <c r="B78" s="17">
        <v>5003108</v>
      </c>
      <c r="C78" s="17" t="s">
        <v>1744</v>
      </c>
      <c r="D78" s="17">
        <v>3000385</v>
      </c>
      <c r="E78" s="17" t="s">
        <v>1736</v>
      </c>
      <c r="F78" s="17">
        <v>236</v>
      </c>
      <c r="G78" s="17" t="s">
        <v>295</v>
      </c>
      <c r="H78" s="17">
        <v>448</v>
      </c>
      <c r="I78" s="17" t="s">
        <v>209</v>
      </c>
      <c r="J78" s="17">
        <v>448</v>
      </c>
      <c r="K78" s="17" t="s">
        <v>349</v>
      </c>
      <c r="L78" s="59">
        <v>125.56234199999994</v>
      </c>
      <c r="M78" s="60">
        <v>139.2866040000001</v>
      </c>
      <c r="N78" s="61">
        <v>69.977351609457401</v>
      </c>
      <c r="O78" s="60">
        <v>1524</v>
      </c>
      <c r="P78" s="61">
        <v>0</v>
      </c>
    </row>
    <row r="79" spans="1:16" ht="51" x14ac:dyDescent="0.25">
      <c r="A79" s="15"/>
      <c r="B79" s="17">
        <v>5003108</v>
      </c>
      <c r="C79" s="17" t="s">
        <v>1744</v>
      </c>
      <c r="D79" s="17">
        <v>3000385</v>
      </c>
      <c r="E79" s="17" t="s">
        <v>1736</v>
      </c>
      <c r="F79" s="17">
        <v>236</v>
      </c>
      <c r="G79" s="17" t="s">
        <v>295</v>
      </c>
      <c r="H79" s="17">
        <v>449</v>
      </c>
      <c r="I79" s="17" t="s">
        <v>210</v>
      </c>
      <c r="J79" s="17">
        <v>449</v>
      </c>
      <c r="K79" s="17" t="s">
        <v>350</v>
      </c>
      <c r="L79" s="59">
        <v>84.241574</v>
      </c>
      <c r="M79" s="60">
        <v>89.649891999999994</v>
      </c>
      <c r="N79" s="61">
        <v>47.42555737245857</v>
      </c>
      <c r="O79" s="60">
        <v>4218</v>
      </c>
      <c r="P79" s="61">
        <v>0</v>
      </c>
    </row>
    <row r="80" spans="1:16" ht="51" x14ac:dyDescent="0.25">
      <c r="A80" s="15"/>
      <c r="B80" s="17">
        <v>5003108</v>
      </c>
      <c r="C80" s="17" t="s">
        <v>1744</v>
      </c>
      <c r="D80" s="17">
        <v>3000385</v>
      </c>
      <c r="E80" s="17" t="s">
        <v>1736</v>
      </c>
      <c r="F80" s="17">
        <v>236</v>
      </c>
      <c r="G80" s="17" t="s">
        <v>295</v>
      </c>
      <c r="H80" s="17">
        <v>450</v>
      </c>
      <c r="I80" s="17" t="s">
        <v>211</v>
      </c>
      <c r="J80" s="17">
        <v>450</v>
      </c>
      <c r="K80" s="17" t="s">
        <v>351</v>
      </c>
      <c r="L80" s="59">
        <v>173.48859300000007</v>
      </c>
      <c r="M80" s="60">
        <v>187.29535100000001</v>
      </c>
      <c r="N80" s="61">
        <v>94.811146865598857</v>
      </c>
      <c r="O80" s="60">
        <v>0</v>
      </c>
      <c r="P80" s="61">
        <v>0</v>
      </c>
    </row>
    <row r="81" spans="1:16" ht="51" x14ac:dyDescent="0.25">
      <c r="A81" s="15"/>
      <c r="B81" s="17">
        <v>5003108</v>
      </c>
      <c r="C81" s="17" t="s">
        <v>1744</v>
      </c>
      <c r="D81" s="17">
        <v>3000385</v>
      </c>
      <c r="E81" s="17" t="s">
        <v>1736</v>
      </c>
      <c r="F81" s="17">
        <v>236</v>
      </c>
      <c r="G81" s="17" t="s">
        <v>295</v>
      </c>
      <c r="H81" s="17">
        <v>451</v>
      </c>
      <c r="I81" s="17" t="s">
        <v>212</v>
      </c>
      <c r="J81" s="17">
        <v>451</v>
      </c>
      <c r="K81" s="17" t="s">
        <v>352</v>
      </c>
      <c r="L81" s="59">
        <v>211.24699899999996</v>
      </c>
      <c r="M81" s="60">
        <v>229.97996000000001</v>
      </c>
      <c r="N81" s="61">
        <v>109.5279630079167</v>
      </c>
      <c r="O81" s="60">
        <v>0</v>
      </c>
      <c r="P81" s="61">
        <v>0</v>
      </c>
    </row>
    <row r="82" spans="1:16" ht="51" x14ac:dyDescent="0.25">
      <c r="A82" s="15"/>
      <c r="B82" s="17">
        <v>5003108</v>
      </c>
      <c r="C82" s="17" t="s">
        <v>1744</v>
      </c>
      <c r="D82" s="17">
        <v>3000385</v>
      </c>
      <c r="E82" s="17" t="s">
        <v>1736</v>
      </c>
      <c r="F82" s="17">
        <v>236</v>
      </c>
      <c r="G82" s="17" t="s">
        <v>295</v>
      </c>
      <c r="H82" s="17">
        <v>452</v>
      </c>
      <c r="I82" s="17" t="s">
        <v>213</v>
      </c>
      <c r="J82" s="17">
        <v>452</v>
      </c>
      <c r="K82" s="17" t="s">
        <v>353</v>
      </c>
      <c r="L82" s="59">
        <v>119.10858399999998</v>
      </c>
      <c r="M82" s="60">
        <v>127.56193899999994</v>
      </c>
      <c r="N82" s="61">
        <v>62.503930952778319</v>
      </c>
      <c r="O82" s="60">
        <v>0</v>
      </c>
      <c r="P82" s="61">
        <v>0</v>
      </c>
    </row>
    <row r="83" spans="1:16" ht="51" x14ac:dyDescent="0.25">
      <c r="A83" s="15"/>
      <c r="B83" s="17">
        <v>5003108</v>
      </c>
      <c r="C83" s="17" t="s">
        <v>1744</v>
      </c>
      <c r="D83" s="17">
        <v>3000385</v>
      </c>
      <c r="E83" s="17" t="s">
        <v>1736</v>
      </c>
      <c r="F83" s="17">
        <v>236</v>
      </c>
      <c r="G83" s="17" t="s">
        <v>295</v>
      </c>
      <c r="H83" s="17">
        <v>453</v>
      </c>
      <c r="I83" s="17" t="s">
        <v>214</v>
      </c>
      <c r="J83" s="17">
        <v>453</v>
      </c>
      <c r="K83" s="17" t="s">
        <v>354</v>
      </c>
      <c r="L83" s="59">
        <v>175.59483400000011</v>
      </c>
      <c r="M83" s="60">
        <v>182.39325000000011</v>
      </c>
      <c r="N83" s="61">
        <v>92.425600059097633</v>
      </c>
      <c r="O83" s="60">
        <v>0</v>
      </c>
      <c r="P83" s="61">
        <v>0</v>
      </c>
    </row>
    <row r="84" spans="1:16" ht="51" x14ac:dyDescent="0.25">
      <c r="A84" s="15"/>
      <c r="B84" s="17">
        <v>5003108</v>
      </c>
      <c r="C84" s="17" t="s">
        <v>1744</v>
      </c>
      <c r="D84" s="17">
        <v>3000385</v>
      </c>
      <c r="E84" s="17" t="s">
        <v>1736</v>
      </c>
      <c r="F84" s="17">
        <v>236</v>
      </c>
      <c r="G84" s="17" t="s">
        <v>295</v>
      </c>
      <c r="H84" s="17">
        <v>454</v>
      </c>
      <c r="I84" s="17" t="s">
        <v>215</v>
      </c>
      <c r="J84" s="17">
        <v>454</v>
      </c>
      <c r="K84" s="17" t="s">
        <v>355</v>
      </c>
      <c r="L84" s="59">
        <v>17.497515999999997</v>
      </c>
      <c r="M84" s="60">
        <v>18.765530999999996</v>
      </c>
      <c r="N84" s="61">
        <v>9.515536742284894</v>
      </c>
      <c r="O84" s="60">
        <v>0</v>
      </c>
      <c r="P84" s="61">
        <v>0</v>
      </c>
    </row>
    <row r="85" spans="1:16" ht="51" x14ac:dyDescent="0.25">
      <c r="A85" s="15"/>
      <c r="B85" s="17">
        <v>5003108</v>
      </c>
      <c r="C85" s="17" t="s">
        <v>1744</v>
      </c>
      <c r="D85" s="17">
        <v>3000385</v>
      </c>
      <c r="E85" s="17" t="s">
        <v>1736</v>
      </c>
      <c r="F85" s="17">
        <v>236</v>
      </c>
      <c r="G85" s="17" t="s">
        <v>295</v>
      </c>
      <c r="H85" s="17">
        <v>455</v>
      </c>
      <c r="I85" s="17" t="s">
        <v>216</v>
      </c>
      <c r="J85" s="17">
        <v>455</v>
      </c>
      <c r="K85" s="17" t="s">
        <v>356</v>
      </c>
      <c r="L85" s="59">
        <v>24.539905000000008</v>
      </c>
      <c r="M85" s="60">
        <v>27.373985000000008</v>
      </c>
      <c r="N85" s="61">
        <v>14.570053507060948</v>
      </c>
      <c r="O85" s="60">
        <v>0</v>
      </c>
      <c r="P85" s="61">
        <v>0</v>
      </c>
    </row>
    <row r="86" spans="1:16" ht="51" x14ac:dyDescent="0.25">
      <c r="A86" s="15"/>
      <c r="B86" s="17">
        <v>5003108</v>
      </c>
      <c r="C86" s="17" t="s">
        <v>1744</v>
      </c>
      <c r="D86" s="17">
        <v>3000385</v>
      </c>
      <c r="E86" s="17" t="s">
        <v>1736</v>
      </c>
      <c r="F86" s="17">
        <v>236</v>
      </c>
      <c r="G86" s="17" t="s">
        <v>295</v>
      </c>
      <c r="H86" s="17">
        <v>456</v>
      </c>
      <c r="I86" s="17" t="s">
        <v>217</v>
      </c>
      <c r="J86" s="17">
        <v>456</v>
      </c>
      <c r="K86" s="17" t="s">
        <v>357</v>
      </c>
      <c r="L86" s="59">
        <v>48.115308000000034</v>
      </c>
      <c r="M86" s="60">
        <v>50.881893000000019</v>
      </c>
      <c r="N86" s="61">
        <v>26.690717685676645</v>
      </c>
      <c r="O86" s="60">
        <v>0</v>
      </c>
      <c r="P86" s="61">
        <v>0</v>
      </c>
    </row>
    <row r="87" spans="1:16" ht="51" x14ac:dyDescent="0.25">
      <c r="A87" s="15"/>
      <c r="B87" s="17">
        <v>5003108</v>
      </c>
      <c r="C87" s="17" t="s">
        <v>1744</v>
      </c>
      <c r="D87" s="17">
        <v>3000385</v>
      </c>
      <c r="E87" s="17" t="s">
        <v>1736</v>
      </c>
      <c r="F87" s="17">
        <v>236</v>
      </c>
      <c r="G87" s="17" t="s">
        <v>295</v>
      </c>
      <c r="H87" s="17">
        <v>457</v>
      </c>
      <c r="I87" s="17" t="s">
        <v>218</v>
      </c>
      <c r="J87" s="17">
        <v>457</v>
      </c>
      <c r="K87" s="17" t="s">
        <v>358</v>
      </c>
      <c r="L87" s="59">
        <v>203.46678800000001</v>
      </c>
      <c r="M87" s="60">
        <v>221.44025700000006</v>
      </c>
      <c r="N87" s="61">
        <v>105.97288329526782</v>
      </c>
      <c r="O87" s="60">
        <v>0</v>
      </c>
      <c r="P87" s="61">
        <v>0</v>
      </c>
    </row>
    <row r="88" spans="1:16" ht="51" x14ac:dyDescent="0.25">
      <c r="A88" s="15"/>
      <c r="B88" s="17">
        <v>5003108</v>
      </c>
      <c r="C88" s="17" t="s">
        <v>1744</v>
      </c>
      <c r="D88" s="17">
        <v>3000385</v>
      </c>
      <c r="E88" s="17" t="s">
        <v>1736</v>
      </c>
      <c r="F88" s="17">
        <v>236</v>
      </c>
      <c r="G88" s="17" t="s">
        <v>295</v>
      </c>
      <c r="H88" s="17">
        <v>458</v>
      </c>
      <c r="I88" s="17" t="s">
        <v>219</v>
      </c>
      <c r="J88" s="17">
        <v>458</v>
      </c>
      <c r="K88" s="17" t="s">
        <v>359</v>
      </c>
      <c r="L88" s="59">
        <v>212.22810200000001</v>
      </c>
      <c r="M88" s="60">
        <v>234.51963600000005</v>
      </c>
      <c r="N88" s="61">
        <v>118.63840845576487</v>
      </c>
      <c r="O88" s="60">
        <v>0</v>
      </c>
      <c r="P88" s="61">
        <v>0</v>
      </c>
    </row>
    <row r="89" spans="1:16" ht="51" x14ac:dyDescent="0.25">
      <c r="A89" s="15"/>
      <c r="B89" s="17">
        <v>5003108</v>
      </c>
      <c r="C89" s="17" t="s">
        <v>1744</v>
      </c>
      <c r="D89" s="17">
        <v>3000385</v>
      </c>
      <c r="E89" s="17" t="s">
        <v>1736</v>
      </c>
      <c r="F89" s="17">
        <v>236</v>
      </c>
      <c r="G89" s="17" t="s">
        <v>295</v>
      </c>
      <c r="H89" s="17">
        <v>459</v>
      </c>
      <c r="I89" s="17" t="s">
        <v>220</v>
      </c>
      <c r="J89" s="17">
        <v>459</v>
      </c>
      <c r="K89" s="17" t="s">
        <v>360</v>
      </c>
      <c r="L89" s="59">
        <v>133.04579399999994</v>
      </c>
      <c r="M89" s="60">
        <v>142.198667</v>
      </c>
      <c r="N89" s="61">
        <v>67.323383585899137</v>
      </c>
      <c r="O89" s="60">
        <v>52220443</v>
      </c>
      <c r="P89" s="61">
        <v>0</v>
      </c>
    </row>
    <row r="90" spans="1:16" ht="51" x14ac:dyDescent="0.25">
      <c r="A90" s="15"/>
      <c r="B90" s="17">
        <v>5003108</v>
      </c>
      <c r="C90" s="17" t="s">
        <v>1744</v>
      </c>
      <c r="D90" s="17">
        <v>3000385</v>
      </c>
      <c r="E90" s="17" t="s">
        <v>1736</v>
      </c>
      <c r="F90" s="17">
        <v>236</v>
      </c>
      <c r="G90" s="17" t="s">
        <v>295</v>
      </c>
      <c r="H90" s="17">
        <v>460</v>
      </c>
      <c r="I90" s="17" t="s">
        <v>221</v>
      </c>
      <c r="J90" s="17">
        <v>460</v>
      </c>
      <c r="K90" s="17" t="s">
        <v>361</v>
      </c>
      <c r="L90" s="59">
        <v>33.153257000000011</v>
      </c>
      <c r="M90" s="60">
        <v>36.610388000000007</v>
      </c>
      <c r="N90" s="61">
        <v>18.700659509020625</v>
      </c>
      <c r="O90" s="60">
        <v>0</v>
      </c>
      <c r="P90" s="61">
        <v>0</v>
      </c>
    </row>
    <row r="91" spans="1:16" ht="51" x14ac:dyDescent="0.25">
      <c r="A91" s="15"/>
      <c r="B91" s="17">
        <v>5003108</v>
      </c>
      <c r="C91" s="17" t="s">
        <v>1744</v>
      </c>
      <c r="D91" s="17">
        <v>3000385</v>
      </c>
      <c r="E91" s="17" t="s">
        <v>1736</v>
      </c>
      <c r="F91" s="17">
        <v>236</v>
      </c>
      <c r="G91" s="17" t="s">
        <v>295</v>
      </c>
      <c r="H91" s="17">
        <v>461</v>
      </c>
      <c r="I91" s="17" t="s">
        <v>222</v>
      </c>
      <c r="J91" s="17">
        <v>461</v>
      </c>
      <c r="K91" s="17" t="s">
        <v>362</v>
      </c>
      <c r="L91" s="59">
        <v>32.103372000000007</v>
      </c>
      <c r="M91" s="60">
        <v>34.065271000000003</v>
      </c>
      <c r="N91" s="61">
        <v>19.137792243156582</v>
      </c>
      <c r="O91" s="60">
        <v>0</v>
      </c>
      <c r="P91" s="61">
        <v>0</v>
      </c>
    </row>
    <row r="92" spans="1:16" ht="51" x14ac:dyDescent="0.25">
      <c r="A92" s="15"/>
      <c r="B92" s="17">
        <v>5003108</v>
      </c>
      <c r="C92" s="17" t="s">
        <v>1744</v>
      </c>
      <c r="D92" s="17">
        <v>3000385</v>
      </c>
      <c r="E92" s="17" t="s">
        <v>1736</v>
      </c>
      <c r="F92" s="17">
        <v>236</v>
      </c>
      <c r="G92" s="17" t="s">
        <v>295</v>
      </c>
      <c r="H92" s="17">
        <v>462</v>
      </c>
      <c r="I92" s="17" t="s">
        <v>223</v>
      </c>
      <c r="J92" s="17">
        <v>462</v>
      </c>
      <c r="K92" s="17" t="s">
        <v>363</v>
      </c>
      <c r="L92" s="59">
        <v>64.858964</v>
      </c>
      <c r="M92" s="60">
        <v>71.424067000000008</v>
      </c>
      <c r="N92" s="61">
        <v>34.276003777216829</v>
      </c>
      <c r="O92" s="60">
        <v>0</v>
      </c>
      <c r="P92" s="61">
        <v>0</v>
      </c>
    </row>
    <row r="93" spans="1:16" ht="51" x14ac:dyDescent="0.25">
      <c r="A93" s="15"/>
      <c r="B93" s="17">
        <v>5003108</v>
      </c>
      <c r="C93" s="17" t="s">
        <v>1744</v>
      </c>
      <c r="D93" s="17">
        <v>3000385</v>
      </c>
      <c r="E93" s="17" t="s">
        <v>1736</v>
      </c>
      <c r="F93" s="17">
        <v>236</v>
      </c>
      <c r="G93" s="17" t="s">
        <v>295</v>
      </c>
      <c r="H93" s="17">
        <v>463</v>
      </c>
      <c r="I93" s="17" t="s">
        <v>224</v>
      </c>
      <c r="J93" s="17">
        <v>463</v>
      </c>
      <c r="K93" s="17" t="s">
        <v>364</v>
      </c>
      <c r="L93" s="59">
        <v>115.88100400000002</v>
      </c>
      <c r="M93" s="60">
        <v>121.94356199999999</v>
      </c>
      <c r="N93" s="61">
        <v>61.994289278081851</v>
      </c>
      <c r="O93" s="60">
        <v>0</v>
      </c>
      <c r="P93" s="61">
        <v>0</v>
      </c>
    </row>
    <row r="94" spans="1:16" ht="51" x14ac:dyDescent="0.25">
      <c r="A94" s="15"/>
      <c r="B94" s="17">
        <v>5003108</v>
      </c>
      <c r="C94" s="17" t="s">
        <v>1744</v>
      </c>
      <c r="D94" s="17">
        <v>3000385</v>
      </c>
      <c r="E94" s="17" t="s">
        <v>1736</v>
      </c>
      <c r="F94" s="17">
        <v>236</v>
      </c>
      <c r="G94" s="17" t="s">
        <v>295</v>
      </c>
      <c r="H94" s="17">
        <v>464</v>
      </c>
      <c r="I94" s="17" t="s">
        <v>225</v>
      </c>
      <c r="J94" s="17">
        <v>464</v>
      </c>
      <c r="K94" s="17" t="s">
        <v>365</v>
      </c>
      <c r="L94" s="59">
        <v>60.732803999999994</v>
      </c>
      <c r="M94" s="60">
        <v>63.999235999999996</v>
      </c>
      <c r="N94" s="61">
        <v>31.160780901089311</v>
      </c>
      <c r="O94" s="60">
        <v>0</v>
      </c>
      <c r="P94" s="61">
        <v>0</v>
      </c>
    </row>
    <row r="95" spans="1:16" ht="38.25" x14ac:dyDescent="0.25">
      <c r="A95" s="15"/>
      <c r="B95" s="17">
        <v>5003109</v>
      </c>
      <c r="C95" s="17" t="s">
        <v>1745</v>
      </c>
      <c r="D95" s="17">
        <v>3000385</v>
      </c>
      <c r="E95" s="17" t="s">
        <v>1736</v>
      </c>
      <c r="F95" s="17">
        <v>236</v>
      </c>
      <c r="G95" s="17" t="s">
        <v>295</v>
      </c>
      <c r="H95" s="17">
        <v>10</v>
      </c>
      <c r="I95" s="17" t="s">
        <v>105</v>
      </c>
      <c r="J95" s="17">
        <v>10</v>
      </c>
      <c r="K95" s="17" t="s">
        <v>1502</v>
      </c>
      <c r="L95" s="59">
        <v>511.78089499999999</v>
      </c>
      <c r="M95" s="60">
        <v>570.21157899999992</v>
      </c>
      <c r="N95" s="61">
        <v>260.91203281073831</v>
      </c>
      <c r="O95" s="60">
        <v>8905</v>
      </c>
      <c r="P95" s="61">
        <v>0</v>
      </c>
    </row>
    <row r="96" spans="1:16" ht="51" x14ac:dyDescent="0.25">
      <c r="A96" s="15"/>
      <c r="B96" s="17">
        <v>5003109</v>
      </c>
      <c r="C96" s="17" t="s">
        <v>1745</v>
      </c>
      <c r="D96" s="17">
        <v>3000385</v>
      </c>
      <c r="E96" s="17" t="s">
        <v>1736</v>
      </c>
      <c r="F96" s="17">
        <v>236</v>
      </c>
      <c r="G96" s="17" t="s">
        <v>295</v>
      </c>
      <c r="H96" s="17">
        <v>10</v>
      </c>
      <c r="I96" s="17" t="s">
        <v>105</v>
      </c>
      <c r="J96" s="17">
        <v>26</v>
      </c>
      <c r="K96" s="17" t="s">
        <v>1503</v>
      </c>
      <c r="L96" s="59">
        <v>1289.107207</v>
      </c>
      <c r="M96" s="60">
        <v>163.82508100000001</v>
      </c>
      <c r="N96" s="61">
        <v>25.81949877878651</v>
      </c>
      <c r="O96" s="60">
        <v>0</v>
      </c>
      <c r="P96" s="61">
        <v>0</v>
      </c>
    </row>
    <row r="97" spans="1:16" ht="51" x14ac:dyDescent="0.25">
      <c r="A97" s="15"/>
      <c r="B97" s="17">
        <v>5003109</v>
      </c>
      <c r="C97" s="17" t="s">
        <v>1745</v>
      </c>
      <c r="D97" s="17">
        <v>3000385</v>
      </c>
      <c r="E97" s="17" t="s">
        <v>1736</v>
      </c>
      <c r="F97" s="17">
        <v>236</v>
      </c>
      <c r="G97" s="17" t="s">
        <v>295</v>
      </c>
      <c r="H97" s="17">
        <v>440</v>
      </c>
      <c r="I97" s="17" t="s">
        <v>201</v>
      </c>
      <c r="J97" s="17">
        <v>440</v>
      </c>
      <c r="K97" s="17" t="s">
        <v>341</v>
      </c>
      <c r="L97" s="59">
        <v>57.459706999999987</v>
      </c>
      <c r="M97" s="60">
        <v>71.694928000000033</v>
      </c>
      <c r="N97" s="61">
        <v>27.903883058810607</v>
      </c>
      <c r="O97" s="60">
        <v>0</v>
      </c>
      <c r="P97" s="61">
        <v>0</v>
      </c>
    </row>
    <row r="98" spans="1:16" ht="51" x14ac:dyDescent="0.25">
      <c r="A98" s="15"/>
      <c r="B98" s="17">
        <v>5003109</v>
      </c>
      <c r="C98" s="17" t="s">
        <v>1745</v>
      </c>
      <c r="D98" s="17">
        <v>3000385</v>
      </c>
      <c r="E98" s="17" t="s">
        <v>1736</v>
      </c>
      <c r="F98" s="17">
        <v>236</v>
      </c>
      <c r="G98" s="17" t="s">
        <v>295</v>
      </c>
      <c r="H98" s="17">
        <v>441</v>
      </c>
      <c r="I98" s="17" t="s">
        <v>202</v>
      </c>
      <c r="J98" s="17">
        <v>441</v>
      </c>
      <c r="K98" s="17" t="s">
        <v>342</v>
      </c>
      <c r="L98" s="59">
        <v>146.38553300000007</v>
      </c>
      <c r="M98" s="60">
        <v>171.97572000000011</v>
      </c>
      <c r="N98" s="61">
        <v>82.418283019731462</v>
      </c>
      <c r="O98" s="60">
        <v>0</v>
      </c>
      <c r="P98" s="61">
        <v>0</v>
      </c>
    </row>
    <row r="99" spans="1:16" ht="51" x14ac:dyDescent="0.25">
      <c r="A99" s="15"/>
      <c r="B99" s="17">
        <v>5003109</v>
      </c>
      <c r="C99" s="17" t="s">
        <v>1745</v>
      </c>
      <c r="D99" s="17">
        <v>3000385</v>
      </c>
      <c r="E99" s="17" t="s">
        <v>1736</v>
      </c>
      <c r="F99" s="17">
        <v>236</v>
      </c>
      <c r="G99" s="17" t="s">
        <v>295</v>
      </c>
      <c r="H99" s="17">
        <v>442</v>
      </c>
      <c r="I99" s="17" t="s">
        <v>203</v>
      </c>
      <c r="J99" s="17">
        <v>442</v>
      </c>
      <c r="K99" s="17" t="s">
        <v>343</v>
      </c>
      <c r="L99" s="59">
        <v>70.003602999999998</v>
      </c>
      <c r="M99" s="60">
        <v>84.88942099999997</v>
      </c>
      <c r="N99" s="61">
        <v>39.941945569356903</v>
      </c>
      <c r="O99" s="60">
        <v>0</v>
      </c>
      <c r="P99" s="61">
        <v>0</v>
      </c>
    </row>
    <row r="100" spans="1:16" ht="51" x14ac:dyDescent="0.25">
      <c r="A100" s="15"/>
      <c r="B100" s="17">
        <v>5003109</v>
      </c>
      <c r="C100" s="17" t="s">
        <v>1745</v>
      </c>
      <c r="D100" s="17">
        <v>3000385</v>
      </c>
      <c r="E100" s="17" t="s">
        <v>1736</v>
      </c>
      <c r="F100" s="17">
        <v>236</v>
      </c>
      <c r="G100" s="17" t="s">
        <v>295</v>
      </c>
      <c r="H100" s="17">
        <v>443</v>
      </c>
      <c r="I100" s="17" t="s">
        <v>204</v>
      </c>
      <c r="J100" s="17">
        <v>443</v>
      </c>
      <c r="K100" s="17" t="s">
        <v>344</v>
      </c>
      <c r="L100" s="59">
        <v>113.95614800000001</v>
      </c>
      <c r="M100" s="60">
        <v>140.34207799999996</v>
      </c>
      <c r="N100" s="61">
        <v>63.877848232756151</v>
      </c>
      <c r="O100" s="60">
        <v>2820</v>
      </c>
      <c r="P100" s="61">
        <v>0</v>
      </c>
    </row>
    <row r="101" spans="1:16" ht="51" x14ac:dyDescent="0.25">
      <c r="A101" s="15"/>
      <c r="B101" s="17">
        <v>5003109</v>
      </c>
      <c r="C101" s="17" t="s">
        <v>1745</v>
      </c>
      <c r="D101" s="17">
        <v>3000385</v>
      </c>
      <c r="E101" s="17" t="s">
        <v>1736</v>
      </c>
      <c r="F101" s="17">
        <v>236</v>
      </c>
      <c r="G101" s="17" t="s">
        <v>295</v>
      </c>
      <c r="H101" s="17">
        <v>444</v>
      </c>
      <c r="I101" s="17" t="s">
        <v>205</v>
      </c>
      <c r="J101" s="17">
        <v>444</v>
      </c>
      <c r="K101" s="17" t="s">
        <v>345</v>
      </c>
      <c r="L101" s="59">
        <v>96.537145999999993</v>
      </c>
      <c r="M101" s="60">
        <v>120.83410099999998</v>
      </c>
      <c r="N101" s="61">
        <v>56.668204271205468</v>
      </c>
      <c r="O101" s="60">
        <v>1349</v>
      </c>
      <c r="P101" s="61">
        <v>0</v>
      </c>
    </row>
    <row r="102" spans="1:16" ht="51" x14ac:dyDescent="0.25">
      <c r="A102" s="15"/>
      <c r="B102" s="17">
        <v>5003109</v>
      </c>
      <c r="C102" s="17" t="s">
        <v>1745</v>
      </c>
      <c r="D102" s="17">
        <v>3000385</v>
      </c>
      <c r="E102" s="17" t="s">
        <v>1736</v>
      </c>
      <c r="F102" s="17">
        <v>236</v>
      </c>
      <c r="G102" s="17" t="s">
        <v>295</v>
      </c>
      <c r="H102" s="17">
        <v>445</v>
      </c>
      <c r="I102" s="17" t="s">
        <v>206</v>
      </c>
      <c r="J102" s="17">
        <v>445</v>
      </c>
      <c r="K102" s="17" t="s">
        <v>346</v>
      </c>
      <c r="L102" s="59">
        <v>159.41917699999993</v>
      </c>
      <c r="M102" s="60">
        <v>197.49097499999979</v>
      </c>
      <c r="N102" s="61">
        <v>89.90912808442954</v>
      </c>
      <c r="O102" s="60">
        <v>1</v>
      </c>
      <c r="P102" s="61">
        <v>0</v>
      </c>
    </row>
    <row r="103" spans="1:16" ht="51" x14ac:dyDescent="0.25">
      <c r="A103" s="15"/>
      <c r="B103" s="17">
        <v>5003109</v>
      </c>
      <c r="C103" s="17" t="s">
        <v>1745</v>
      </c>
      <c r="D103" s="17">
        <v>3000385</v>
      </c>
      <c r="E103" s="17" t="s">
        <v>1736</v>
      </c>
      <c r="F103" s="17">
        <v>236</v>
      </c>
      <c r="G103" s="17" t="s">
        <v>295</v>
      </c>
      <c r="H103" s="17">
        <v>446</v>
      </c>
      <c r="I103" s="17" t="s">
        <v>207</v>
      </c>
      <c r="J103" s="17">
        <v>446</v>
      </c>
      <c r="K103" s="17" t="s">
        <v>347</v>
      </c>
      <c r="L103" s="59">
        <v>131.50804599999998</v>
      </c>
      <c r="M103" s="60">
        <v>165.42830499999994</v>
      </c>
      <c r="N103" s="61">
        <v>75.579923132900149</v>
      </c>
      <c r="O103" s="60">
        <v>2899</v>
      </c>
      <c r="P103" s="61">
        <v>0</v>
      </c>
    </row>
    <row r="104" spans="1:16" ht="51" x14ac:dyDescent="0.25">
      <c r="A104" s="15"/>
      <c r="B104" s="17">
        <v>5003109</v>
      </c>
      <c r="C104" s="17" t="s">
        <v>1745</v>
      </c>
      <c r="D104" s="17">
        <v>3000385</v>
      </c>
      <c r="E104" s="17" t="s">
        <v>1736</v>
      </c>
      <c r="F104" s="17">
        <v>236</v>
      </c>
      <c r="G104" s="17" t="s">
        <v>295</v>
      </c>
      <c r="H104" s="17">
        <v>447</v>
      </c>
      <c r="I104" s="17" t="s">
        <v>208</v>
      </c>
      <c r="J104" s="17">
        <v>447</v>
      </c>
      <c r="K104" s="17" t="s">
        <v>348</v>
      </c>
      <c r="L104" s="59">
        <v>70.648872999999995</v>
      </c>
      <c r="M104" s="60">
        <v>94.664433000000074</v>
      </c>
      <c r="N104" s="61">
        <v>44.469633001717739</v>
      </c>
      <c r="O104" s="60">
        <v>0</v>
      </c>
      <c r="P104" s="61">
        <v>0</v>
      </c>
    </row>
    <row r="105" spans="1:16" ht="51" x14ac:dyDescent="0.25">
      <c r="A105" s="15"/>
      <c r="B105" s="17">
        <v>5003109</v>
      </c>
      <c r="C105" s="17" t="s">
        <v>1745</v>
      </c>
      <c r="D105" s="17">
        <v>3000385</v>
      </c>
      <c r="E105" s="17" t="s">
        <v>1736</v>
      </c>
      <c r="F105" s="17">
        <v>236</v>
      </c>
      <c r="G105" s="17" t="s">
        <v>295</v>
      </c>
      <c r="H105" s="17">
        <v>448</v>
      </c>
      <c r="I105" s="17" t="s">
        <v>209</v>
      </c>
      <c r="J105" s="17">
        <v>448</v>
      </c>
      <c r="K105" s="17" t="s">
        <v>349</v>
      </c>
      <c r="L105" s="59">
        <v>69.102497999999997</v>
      </c>
      <c r="M105" s="60">
        <v>85.721953000000127</v>
      </c>
      <c r="N105" s="61">
        <v>41.995765812658647</v>
      </c>
      <c r="O105" s="60">
        <v>717</v>
      </c>
      <c r="P105" s="61">
        <v>0</v>
      </c>
    </row>
    <row r="106" spans="1:16" ht="51" x14ac:dyDescent="0.25">
      <c r="A106" s="15"/>
      <c r="B106" s="17">
        <v>5003109</v>
      </c>
      <c r="C106" s="17" t="s">
        <v>1745</v>
      </c>
      <c r="D106" s="17">
        <v>3000385</v>
      </c>
      <c r="E106" s="17" t="s">
        <v>1736</v>
      </c>
      <c r="F106" s="17">
        <v>236</v>
      </c>
      <c r="G106" s="17" t="s">
        <v>295</v>
      </c>
      <c r="H106" s="17">
        <v>449</v>
      </c>
      <c r="I106" s="17" t="s">
        <v>210</v>
      </c>
      <c r="J106" s="17">
        <v>449</v>
      </c>
      <c r="K106" s="17" t="s">
        <v>350</v>
      </c>
      <c r="L106" s="59">
        <v>76.89173199999999</v>
      </c>
      <c r="M106" s="60">
        <v>86.426653000000044</v>
      </c>
      <c r="N106" s="61">
        <v>44.725126009812811</v>
      </c>
      <c r="O106" s="60">
        <v>1687</v>
      </c>
      <c r="P106" s="61">
        <v>0</v>
      </c>
    </row>
    <row r="107" spans="1:16" ht="51" x14ac:dyDescent="0.25">
      <c r="A107" s="15"/>
      <c r="B107" s="17">
        <v>5003109</v>
      </c>
      <c r="C107" s="17" t="s">
        <v>1745</v>
      </c>
      <c r="D107" s="17">
        <v>3000385</v>
      </c>
      <c r="E107" s="17" t="s">
        <v>1736</v>
      </c>
      <c r="F107" s="17">
        <v>236</v>
      </c>
      <c r="G107" s="17" t="s">
        <v>295</v>
      </c>
      <c r="H107" s="17">
        <v>450</v>
      </c>
      <c r="I107" s="17" t="s">
        <v>211</v>
      </c>
      <c r="J107" s="17">
        <v>450</v>
      </c>
      <c r="K107" s="17" t="s">
        <v>351</v>
      </c>
      <c r="L107" s="59">
        <v>141.79657600000004</v>
      </c>
      <c r="M107" s="60">
        <v>170.07419799999997</v>
      </c>
      <c r="N107" s="61">
        <v>80.493054806021973</v>
      </c>
      <c r="O107" s="60">
        <v>0</v>
      </c>
      <c r="P107" s="61">
        <v>0</v>
      </c>
    </row>
    <row r="108" spans="1:16" ht="51" x14ac:dyDescent="0.25">
      <c r="A108" s="15"/>
      <c r="B108" s="17">
        <v>5003109</v>
      </c>
      <c r="C108" s="17" t="s">
        <v>1745</v>
      </c>
      <c r="D108" s="17">
        <v>3000385</v>
      </c>
      <c r="E108" s="17" t="s">
        <v>1736</v>
      </c>
      <c r="F108" s="17">
        <v>236</v>
      </c>
      <c r="G108" s="17" t="s">
        <v>295</v>
      </c>
      <c r="H108" s="17">
        <v>451</v>
      </c>
      <c r="I108" s="17" t="s">
        <v>212</v>
      </c>
      <c r="J108" s="17">
        <v>451</v>
      </c>
      <c r="K108" s="17" t="s">
        <v>352</v>
      </c>
      <c r="L108" s="59">
        <v>155.57262800000007</v>
      </c>
      <c r="M108" s="60">
        <v>178.92481799999987</v>
      </c>
      <c r="N108" s="61">
        <v>81.958479801251087</v>
      </c>
      <c r="O108" s="60">
        <v>50</v>
      </c>
      <c r="P108" s="61">
        <v>0</v>
      </c>
    </row>
    <row r="109" spans="1:16" ht="51" x14ac:dyDescent="0.25">
      <c r="A109" s="15"/>
      <c r="B109" s="17">
        <v>5003109</v>
      </c>
      <c r="C109" s="17" t="s">
        <v>1745</v>
      </c>
      <c r="D109" s="17">
        <v>3000385</v>
      </c>
      <c r="E109" s="17" t="s">
        <v>1736</v>
      </c>
      <c r="F109" s="17">
        <v>236</v>
      </c>
      <c r="G109" s="17" t="s">
        <v>295</v>
      </c>
      <c r="H109" s="17">
        <v>452</v>
      </c>
      <c r="I109" s="17" t="s">
        <v>213</v>
      </c>
      <c r="J109" s="17">
        <v>452</v>
      </c>
      <c r="K109" s="17" t="s">
        <v>353</v>
      </c>
      <c r="L109" s="59">
        <v>96.021826999999902</v>
      </c>
      <c r="M109" s="60">
        <v>109.12687899999997</v>
      </c>
      <c r="N109" s="61">
        <v>49.554596527872491</v>
      </c>
      <c r="O109" s="60">
        <v>0</v>
      </c>
      <c r="P109" s="61">
        <v>0</v>
      </c>
    </row>
    <row r="110" spans="1:16" ht="51" x14ac:dyDescent="0.25">
      <c r="A110" s="15"/>
      <c r="B110" s="17">
        <v>5003109</v>
      </c>
      <c r="C110" s="17" t="s">
        <v>1745</v>
      </c>
      <c r="D110" s="17">
        <v>3000385</v>
      </c>
      <c r="E110" s="17" t="s">
        <v>1736</v>
      </c>
      <c r="F110" s="17">
        <v>236</v>
      </c>
      <c r="G110" s="17" t="s">
        <v>295</v>
      </c>
      <c r="H110" s="17">
        <v>453</v>
      </c>
      <c r="I110" s="17" t="s">
        <v>214</v>
      </c>
      <c r="J110" s="17">
        <v>453</v>
      </c>
      <c r="K110" s="17" t="s">
        <v>354</v>
      </c>
      <c r="L110" s="59">
        <v>115.584434</v>
      </c>
      <c r="M110" s="60">
        <v>125.80001399999989</v>
      </c>
      <c r="N110" s="61">
        <v>59.01397440371511</v>
      </c>
      <c r="O110" s="60">
        <v>0</v>
      </c>
      <c r="P110" s="61">
        <v>0</v>
      </c>
    </row>
    <row r="111" spans="1:16" ht="51" x14ac:dyDescent="0.25">
      <c r="A111" s="15"/>
      <c r="B111" s="17">
        <v>5003109</v>
      </c>
      <c r="C111" s="17" t="s">
        <v>1745</v>
      </c>
      <c r="D111" s="17">
        <v>3000385</v>
      </c>
      <c r="E111" s="17" t="s">
        <v>1736</v>
      </c>
      <c r="F111" s="17">
        <v>236</v>
      </c>
      <c r="G111" s="17" t="s">
        <v>295</v>
      </c>
      <c r="H111" s="17">
        <v>454</v>
      </c>
      <c r="I111" s="17" t="s">
        <v>215</v>
      </c>
      <c r="J111" s="17">
        <v>454</v>
      </c>
      <c r="K111" s="17" t="s">
        <v>355</v>
      </c>
      <c r="L111" s="59">
        <v>16.180342000000003</v>
      </c>
      <c r="M111" s="60">
        <v>19.486936</v>
      </c>
      <c r="N111" s="61">
        <v>9.5562106037978083</v>
      </c>
      <c r="O111" s="60">
        <v>0</v>
      </c>
      <c r="P111" s="61">
        <v>0</v>
      </c>
    </row>
    <row r="112" spans="1:16" ht="51" x14ac:dyDescent="0.25">
      <c r="A112" s="15"/>
      <c r="B112" s="17">
        <v>5003109</v>
      </c>
      <c r="C112" s="17" t="s">
        <v>1745</v>
      </c>
      <c r="D112" s="17">
        <v>3000385</v>
      </c>
      <c r="E112" s="17" t="s">
        <v>1736</v>
      </c>
      <c r="F112" s="17">
        <v>236</v>
      </c>
      <c r="G112" s="17" t="s">
        <v>295</v>
      </c>
      <c r="H112" s="17">
        <v>455</v>
      </c>
      <c r="I112" s="17" t="s">
        <v>216</v>
      </c>
      <c r="J112" s="17">
        <v>455</v>
      </c>
      <c r="K112" s="17" t="s">
        <v>356</v>
      </c>
      <c r="L112" s="59">
        <v>26.087614000000009</v>
      </c>
      <c r="M112" s="60">
        <v>31.16383200000001</v>
      </c>
      <c r="N112" s="61">
        <v>13.931261305464432</v>
      </c>
      <c r="O112" s="60">
        <v>0</v>
      </c>
      <c r="P112" s="61">
        <v>0</v>
      </c>
    </row>
    <row r="113" spans="1:16" ht="51" x14ac:dyDescent="0.25">
      <c r="A113" s="15"/>
      <c r="B113" s="17">
        <v>5003109</v>
      </c>
      <c r="C113" s="17" t="s">
        <v>1745</v>
      </c>
      <c r="D113" s="17">
        <v>3000385</v>
      </c>
      <c r="E113" s="17" t="s">
        <v>1736</v>
      </c>
      <c r="F113" s="17">
        <v>236</v>
      </c>
      <c r="G113" s="17" t="s">
        <v>295</v>
      </c>
      <c r="H113" s="17">
        <v>456</v>
      </c>
      <c r="I113" s="17" t="s">
        <v>217</v>
      </c>
      <c r="J113" s="17">
        <v>456</v>
      </c>
      <c r="K113" s="17" t="s">
        <v>357</v>
      </c>
      <c r="L113" s="59">
        <v>43.835072000000004</v>
      </c>
      <c r="M113" s="60">
        <v>50.132502999999971</v>
      </c>
      <c r="N113" s="61">
        <v>22.175411992007867</v>
      </c>
      <c r="O113" s="60">
        <v>0</v>
      </c>
      <c r="P113" s="61">
        <v>0</v>
      </c>
    </row>
    <row r="114" spans="1:16" ht="51" x14ac:dyDescent="0.25">
      <c r="A114" s="15"/>
      <c r="B114" s="17">
        <v>5003109</v>
      </c>
      <c r="C114" s="17" t="s">
        <v>1745</v>
      </c>
      <c r="D114" s="17">
        <v>3000385</v>
      </c>
      <c r="E114" s="17" t="s">
        <v>1736</v>
      </c>
      <c r="F114" s="17">
        <v>236</v>
      </c>
      <c r="G114" s="17" t="s">
        <v>295</v>
      </c>
      <c r="H114" s="17">
        <v>457</v>
      </c>
      <c r="I114" s="17" t="s">
        <v>218</v>
      </c>
      <c r="J114" s="17">
        <v>457</v>
      </c>
      <c r="K114" s="17" t="s">
        <v>358</v>
      </c>
      <c r="L114" s="59">
        <v>142.27113599999998</v>
      </c>
      <c r="M114" s="60">
        <v>181.11488200000005</v>
      </c>
      <c r="N114" s="61">
        <v>80.390152462925471</v>
      </c>
      <c r="O114" s="60">
        <v>0</v>
      </c>
      <c r="P114" s="61">
        <v>0</v>
      </c>
    </row>
    <row r="115" spans="1:16" ht="51" x14ac:dyDescent="0.25">
      <c r="A115" s="15"/>
      <c r="B115" s="17">
        <v>5003109</v>
      </c>
      <c r="C115" s="17" t="s">
        <v>1745</v>
      </c>
      <c r="D115" s="17">
        <v>3000385</v>
      </c>
      <c r="E115" s="17" t="s">
        <v>1736</v>
      </c>
      <c r="F115" s="17">
        <v>236</v>
      </c>
      <c r="G115" s="17" t="s">
        <v>295</v>
      </c>
      <c r="H115" s="17">
        <v>458</v>
      </c>
      <c r="I115" s="17" t="s">
        <v>219</v>
      </c>
      <c r="J115" s="17">
        <v>458</v>
      </c>
      <c r="K115" s="17" t="s">
        <v>359</v>
      </c>
      <c r="L115" s="59">
        <v>175.64989000000014</v>
      </c>
      <c r="M115" s="60">
        <v>221.27560699999995</v>
      </c>
      <c r="N115" s="61">
        <v>102.95277417439502</v>
      </c>
      <c r="O115" s="60">
        <v>0</v>
      </c>
      <c r="P115" s="61">
        <v>0</v>
      </c>
    </row>
    <row r="116" spans="1:16" ht="51" x14ac:dyDescent="0.25">
      <c r="A116" s="15"/>
      <c r="B116" s="17">
        <v>5003109</v>
      </c>
      <c r="C116" s="17" t="s">
        <v>1745</v>
      </c>
      <c r="D116" s="17">
        <v>3000385</v>
      </c>
      <c r="E116" s="17" t="s">
        <v>1736</v>
      </c>
      <c r="F116" s="17">
        <v>236</v>
      </c>
      <c r="G116" s="17" t="s">
        <v>295</v>
      </c>
      <c r="H116" s="17">
        <v>459</v>
      </c>
      <c r="I116" s="17" t="s">
        <v>220</v>
      </c>
      <c r="J116" s="17">
        <v>459</v>
      </c>
      <c r="K116" s="17" t="s">
        <v>360</v>
      </c>
      <c r="L116" s="59">
        <v>91.182951999999929</v>
      </c>
      <c r="M116" s="60">
        <v>106.70314799999994</v>
      </c>
      <c r="N116" s="61">
        <v>47.666696196421981</v>
      </c>
      <c r="O116" s="60">
        <v>26327034</v>
      </c>
      <c r="P116" s="61">
        <v>0</v>
      </c>
    </row>
    <row r="117" spans="1:16" ht="51" x14ac:dyDescent="0.25">
      <c r="A117" s="15"/>
      <c r="B117" s="17">
        <v>5003109</v>
      </c>
      <c r="C117" s="17" t="s">
        <v>1745</v>
      </c>
      <c r="D117" s="17">
        <v>3000385</v>
      </c>
      <c r="E117" s="17" t="s">
        <v>1736</v>
      </c>
      <c r="F117" s="17">
        <v>236</v>
      </c>
      <c r="G117" s="17" t="s">
        <v>295</v>
      </c>
      <c r="H117" s="17">
        <v>460</v>
      </c>
      <c r="I117" s="17" t="s">
        <v>221</v>
      </c>
      <c r="J117" s="17">
        <v>460</v>
      </c>
      <c r="K117" s="17" t="s">
        <v>361</v>
      </c>
      <c r="L117" s="59">
        <v>40.500419000000001</v>
      </c>
      <c r="M117" s="60">
        <v>46.747602999999998</v>
      </c>
      <c r="N117" s="61">
        <v>22.884791806951398</v>
      </c>
      <c r="O117" s="60">
        <v>0</v>
      </c>
      <c r="P117" s="61">
        <v>0</v>
      </c>
    </row>
    <row r="118" spans="1:16" ht="51" x14ac:dyDescent="0.25">
      <c r="A118" s="15"/>
      <c r="B118" s="17">
        <v>5003109</v>
      </c>
      <c r="C118" s="17" t="s">
        <v>1745</v>
      </c>
      <c r="D118" s="17">
        <v>3000385</v>
      </c>
      <c r="E118" s="17" t="s">
        <v>1736</v>
      </c>
      <c r="F118" s="17">
        <v>236</v>
      </c>
      <c r="G118" s="17" t="s">
        <v>295</v>
      </c>
      <c r="H118" s="17">
        <v>461</v>
      </c>
      <c r="I118" s="17" t="s">
        <v>222</v>
      </c>
      <c r="J118" s="17">
        <v>461</v>
      </c>
      <c r="K118" s="17" t="s">
        <v>362</v>
      </c>
      <c r="L118" s="59">
        <v>33.016193000000001</v>
      </c>
      <c r="M118" s="60">
        <v>36.668274999999994</v>
      </c>
      <c r="N118" s="61">
        <v>11.566340981284156</v>
      </c>
      <c r="O118" s="60">
        <v>0</v>
      </c>
      <c r="P118" s="61">
        <v>0</v>
      </c>
    </row>
    <row r="119" spans="1:16" ht="51" x14ac:dyDescent="0.25">
      <c r="A119" s="15"/>
      <c r="B119" s="17">
        <v>5003109</v>
      </c>
      <c r="C119" s="17" t="s">
        <v>1745</v>
      </c>
      <c r="D119" s="17">
        <v>3000385</v>
      </c>
      <c r="E119" s="17" t="s">
        <v>1736</v>
      </c>
      <c r="F119" s="17">
        <v>236</v>
      </c>
      <c r="G119" s="17" t="s">
        <v>295</v>
      </c>
      <c r="H119" s="17">
        <v>462</v>
      </c>
      <c r="I119" s="17" t="s">
        <v>223</v>
      </c>
      <c r="J119" s="17">
        <v>462</v>
      </c>
      <c r="K119" s="17" t="s">
        <v>363</v>
      </c>
      <c r="L119" s="59">
        <v>59.627759999999995</v>
      </c>
      <c r="M119" s="60">
        <v>65.211783000000011</v>
      </c>
      <c r="N119" s="61">
        <v>27.613659127528081</v>
      </c>
      <c r="O119" s="60">
        <v>0</v>
      </c>
      <c r="P119" s="61">
        <v>0</v>
      </c>
    </row>
    <row r="120" spans="1:16" ht="51" x14ac:dyDescent="0.25">
      <c r="A120" s="15"/>
      <c r="B120" s="17">
        <v>5003109</v>
      </c>
      <c r="C120" s="17" t="s">
        <v>1745</v>
      </c>
      <c r="D120" s="17">
        <v>3000385</v>
      </c>
      <c r="E120" s="17" t="s">
        <v>1736</v>
      </c>
      <c r="F120" s="17">
        <v>236</v>
      </c>
      <c r="G120" s="17" t="s">
        <v>295</v>
      </c>
      <c r="H120" s="17">
        <v>463</v>
      </c>
      <c r="I120" s="17" t="s">
        <v>224</v>
      </c>
      <c r="J120" s="17">
        <v>463</v>
      </c>
      <c r="K120" s="17" t="s">
        <v>364</v>
      </c>
      <c r="L120" s="59">
        <v>109.63922599999999</v>
      </c>
      <c r="M120" s="60">
        <v>121.87022300000001</v>
      </c>
      <c r="N120" s="61">
        <v>58.347635293001076</v>
      </c>
      <c r="O120" s="60">
        <v>0</v>
      </c>
      <c r="P120" s="61">
        <v>0</v>
      </c>
    </row>
    <row r="121" spans="1:16" ht="51" x14ac:dyDescent="0.25">
      <c r="A121" s="15"/>
      <c r="B121" s="17">
        <v>5003109</v>
      </c>
      <c r="C121" s="17" t="s">
        <v>1745</v>
      </c>
      <c r="D121" s="17">
        <v>3000385</v>
      </c>
      <c r="E121" s="17" t="s">
        <v>1736</v>
      </c>
      <c r="F121" s="17">
        <v>236</v>
      </c>
      <c r="G121" s="17" t="s">
        <v>295</v>
      </c>
      <c r="H121" s="17">
        <v>464</v>
      </c>
      <c r="I121" s="17" t="s">
        <v>225</v>
      </c>
      <c r="J121" s="17">
        <v>464</v>
      </c>
      <c r="K121" s="17" t="s">
        <v>365</v>
      </c>
      <c r="L121" s="59">
        <v>61.998793000000013</v>
      </c>
      <c r="M121" s="60">
        <v>67.272858999999997</v>
      </c>
      <c r="N121" s="61">
        <v>31.478158623795025</v>
      </c>
      <c r="O121" s="60">
        <v>14</v>
      </c>
      <c r="P121" s="61">
        <v>0</v>
      </c>
    </row>
    <row r="122" spans="1:16" ht="51" x14ac:dyDescent="0.25">
      <c r="A122" s="15"/>
      <c r="B122" s="17">
        <v>5003112</v>
      </c>
      <c r="C122" s="17" t="s">
        <v>1748</v>
      </c>
      <c r="D122" s="17">
        <v>3000385</v>
      </c>
      <c r="E122" s="17" t="s">
        <v>1736</v>
      </c>
      <c r="F122" s="17">
        <v>536</v>
      </c>
      <c r="G122" s="17" t="s">
        <v>1494</v>
      </c>
      <c r="H122" s="17">
        <v>10</v>
      </c>
      <c r="I122" s="17" t="s">
        <v>105</v>
      </c>
      <c r="J122" s="17">
        <v>10</v>
      </c>
      <c r="K122" s="17" t="s">
        <v>1502</v>
      </c>
      <c r="L122" s="59">
        <v>36.624569999999999</v>
      </c>
      <c r="M122" s="60">
        <v>536.2969599999999</v>
      </c>
      <c r="N122" s="61">
        <v>358.26149465696653</v>
      </c>
      <c r="O122" s="60">
        <v>2708</v>
      </c>
      <c r="P122" s="61">
        <v>0</v>
      </c>
    </row>
    <row r="123" spans="1:16" ht="51" x14ac:dyDescent="0.25">
      <c r="A123" s="15"/>
      <c r="B123" s="17">
        <v>5003112</v>
      </c>
      <c r="C123" s="17" t="s">
        <v>1748</v>
      </c>
      <c r="D123" s="17">
        <v>3000385</v>
      </c>
      <c r="E123" s="17" t="s">
        <v>1736</v>
      </c>
      <c r="F123" s="17">
        <v>536</v>
      </c>
      <c r="G123" s="17" t="s">
        <v>1494</v>
      </c>
      <c r="H123" s="17">
        <v>10</v>
      </c>
      <c r="I123" s="17" t="s">
        <v>105</v>
      </c>
      <c r="J123" s="17">
        <v>26</v>
      </c>
      <c r="K123" s="17" t="s">
        <v>1503</v>
      </c>
      <c r="L123" s="59">
        <v>270.73363499999999</v>
      </c>
      <c r="M123" s="60">
        <v>59.599279000000003</v>
      </c>
      <c r="N123" s="61">
        <v>17.299353548558429</v>
      </c>
      <c r="O123" s="60">
        <v>0</v>
      </c>
      <c r="P123" s="61">
        <v>0</v>
      </c>
    </row>
    <row r="124" spans="1:16" ht="51" x14ac:dyDescent="0.25">
      <c r="A124" s="15"/>
      <c r="B124" s="17">
        <v>5003112</v>
      </c>
      <c r="C124" s="17" t="s">
        <v>1748</v>
      </c>
      <c r="D124" s="17">
        <v>3000385</v>
      </c>
      <c r="E124" s="17" t="s">
        <v>1736</v>
      </c>
      <c r="F124" s="17">
        <v>536</v>
      </c>
      <c r="G124" s="17" t="s">
        <v>1494</v>
      </c>
      <c r="H124" s="17">
        <v>440</v>
      </c>
      <c r="I124" s="17" t="s">
        <v>201</v>
      </c>
      <c r="J124" s="17">
        <v>440</v>
      </c>
      <c r="K124" s="17" t="s">
        <v>341</v>
      </c>
      <c r="L124" s="59">
        <v>0.26528999999999997</v>
      </c>
      <c r="M124" s="60">
        <v>0.26003999999999999</v>
      </c>
      <c r="N124" s="61">
        <v>0.11727548006456345</v>
      </c>
      <c r="O124" s="60">
        <v>0</v>
      </c>
      <c r="P124" s="61">
        <v>0</v>
      </c>
    </row>
    <row r="125" spans="1:16" ht="51" x14ac:dyDescent="0.25">
      <c r="A125" s="15"/>
      <c r="B125" s="17">
        <v>5003112</v>
      </c>
      <c r="C125" s="17" t="s">
        <v>1748</v>
      </c>
      <c r="D125" s="17">
        <v>3000385</v>
      </c>
      <c r="E125" s="17" t="s">
        <v>1736</v>
      </c>
      <c r="F125" s="17">
        <v>536</v>
      </c>
      <c r="G125" s="17" t="s">
        <v>1494</v>
      </c>
      <c r="H125" s="17">
        <v>441</v>
      </c>
      <c r="I125" s="17" t="s">
        <v>202</v>
      </c>
      <c r="J125" s="17">
        <v>441</v>
      </c>
      <c r="K125" s="17" t="s">
        <v>342</v>
      </c>
      <c r="L125" s="59">
        <v>1.9384249999999994</v>
      </c>
      <c r="M125" s="60">
        <v>2.0118249999999995</v>
      </c>
      <c r="N125" s="61">
        <v>0.94337260563406744</v>
      </c>
      <c r="O125" s="60">
        <v>0</v>
      </c>
      <c r="P125" s="61">
        <v>0</v>
      </c>
    </row>
    <row r="126" spans="1:16" ht="51" x14ac:dyDescent="0.25">
      <c r="A126" s="15"/>
      <c r="B126" s="17">
        <v>5003112</v>
      </c>
      <c r="C126" s="17" t="s">
        <v>1748</v>
      </c>
      <c r="D126" s="17">
        <v>3000385</v>
      </c>
      <c r="E126" s="17" t="s">
        <v>1736</v>
      </c>
      <c r="F126" s="17">
        <v>536</v>
      </c>
      <c r="G126" s="17" t="s">
        <v>1494</v>
      </c>
      <c r="H126" s="17">
        <v>442</v>
      </c>
      <c r="I126" s="17" t="s">
        <v>203</v>
      </c>
      <c r="J126" s="17">
        <v>442</v>
      </c>
      <c r="K126" s="17" t="s">
        <v>343</v>
      </c>
      <c r="L126" s="59">
        <v>0.90180499999999986</v>
      </c>
      <c r="M126" s="60">
        <v>0.90370499999999976</v>
      </c>
      <c r="N126" s="61">
        <v>0.35228980935062282</v>
      </c>
      <c r="O126" s="60">
        <v>0</v>
      </c>
      <c r="P126" s="61">
        <v>0</v>
      </c>
    </row>
    <row r="127" spans="1:16" ht="51" x14ac:dyDescent="0.25">
      <c r="A127" s="15"/>
      <c r="B127" s="17">
        <v>5003112</v>
      </c>
      <c r="C127" s="17" t="s">
        <v>1748</v>
      </c>
      <c r="D127" s="17">
        <v>3000385</v>
      </c>
      <c r="E127" s="17" t="s">
        <v>1736</v>
      </c>
      <c r="F127" s="17">
        <v>536</v>
      </c>
      <c r="G127" s="17" t="s">
        <v>1494</v>
      </c>
      <c r="H127" s="17">
        <v>443</v>
      </c>
      <c r="I127" s="17" t="s">
        <v>204</v>
      </c>
      <c r="J127" s="17">
        <v>443</v>
      </c>
      <c r="K127" s="17" t="s">
        <v>344</v>
      </c>
      <c r="L127" s="59">
        <v>5.0422969999999987</v>
      </c>
      <c r="M127" s="60">
        <v>5.1065959999999997</v>
      </c>
      <c r="N127" s="61">
        <v>2.6440069943182607</v>
      </c>
      <c r="O127" s="60">
        <v>946</v>
      </c>
      <c r="P127" s="61">
        <v>0</v>
      </c>
    </row>
    <row r="128" spans="1:16" ht="51" x14ac:dyDescent="0.25">
      <c r="A128" s="15"/>
      <c r="B128" s="17">
        <v>5003112</v>
      </c>
      <c r="C128" s="17" t="s">
        <v>1748</v>
      </c>
      <c r="D128" s="17">
        <v>3000385</v>
      </c>
      <c r="E128" s="17" t="s">
        <v>1736</v>
      </c>
      <c r="F128" s="17">
        <v>536</v>
      </c>
      <c r="G128" s="17" t="s">
        <v>1494</v>
      </c>
      <c r="H128" s="17">
        <v>444</v>
      </c>
      <c r="I128" s="17" t="s">
        <v>205</v>
      </c>
      <c r="J128" s="17">
        <v>444</v>
      </c>
      <c r="K128" s="17" t="s">
        <v>345</v>
      </c>
      <c r="L128" s="59">
        <v>1.125985</v>
      </c>
      <c r="M128" s="60">
        <v>1.2478760000000002</v>
      </c>
      <c r="N128" s="61">
        <v>0.52897576246323297</v>
      </c>
      <c r="O128" s="60">
        <v>330</v>
      </c>
      <c r="P128" s="61">
        <v>0</v>
      </c>
    </row>
    <row r="129" spans="1:16" ht="51" x14ac:dyDescent="0.25">
      <c r="A129" s="15"/>
      <c r="B129" s="17">
        <v>5003112</v>
      </c>
      <c r="C129" s="17" t="s">
        <v>1748</v>
      </c>
      <c r="D129" s="17">
        <v>3000385</v>
      </c>
      <c r="E129" s="17" t="s">
        <v>1736</v>
      </c>
      <c r="F129" s="17">
        <v>536</v>
      </c>
      <c r="G129" s="17" t="s">
        <v>1494</v>
      </c>
      <c r="H129" s="17">
        <v>445</v>
      </c>
      <c r="I129" s="17" t="s">
        <v>206</v>
      </c>
      <c r="J129" s="17">
        <v>445</v>
      </c>
      <c r="K129" s="17" t="s">
        <v>346</v>
      </c>
      <c r="L129" s="59">
        <v>0.88488799999999923</v>
      </c>
      <c r="M129" s="60">
        <v>0.7767299999999997</v>
      </c>
      <c r="N129" s="61">
        <v>0.40407946414779872</v>
      </c>
      <c r="O129" s="60">
        <v>0.5</v>
      </c>
      <c r="P129" s="61">
        <v>0</v>
      </c>
    </row>
    <row r="130" spans="1:16" ht="51" x14ac:dyDescent="0.25">
      <c r="A130" s="15"/>
      <c r="B130" s="17">
        <v>5003112</v>
      </c>
      <c r="C130" s="17" t="s">
        <v>1748</v>
      </c>
      <c r="D130" s="17">
        <v>3000385</v>
      </c>
      <c r="E130" s="17" t="s">
        <v>1736</v>
      </c>
      <c r="F130" s="17">
        <v>536</v>
      </c>
      <c r="G130" s="17" t="s">
        <v>1494</v>
      </c>
      <c r="H130" s="17">
        <v>446</v>
      </c>
      <c r="I130" s="17" t="s">
        <v>207</v>
      </c>
      <c r="J130" s="17">
        <v>446</v>
      </c>
      <c r="K130" s="17" t="s">
        <v>347</v>
      </c>
      <c r="L130" s="59">
        <v>0.79845599999999983</v>
      </c>
      <c r="M130" s="60">
        <v>0.79845599999999983</v>
      </c>
      <c r="N130" s="61">
        <v>0.37416080269031227</v>
      </c>
      <c r="O130" s="60">
        <v>183</v>
      </c>
      <c r="P130" s="61">
        <v>0</v>
      </c>
    </row>
    <row r="131" spans="1:16" ht="51" x14ac:dyDescent="0.25">
      <c r="A131" s="15"/>
      <c r="B131" s="17">
        <v>5003112</v>
      </c>
      <c r="C131" s="17" t="s">
        <v>1748</v>
      </c>
      <c r="D131" s="17">
        <v>3000385</v>
      </c>
      <c r="E131" s="17" t="s">
        <v>1736</v>
      </c>
      <c r="F131" s="17">
        <v>536</v>
      </c>
      <c r="G131" s="17" t="s">
        <v>1494</v>
      </c>
      <c r="H131" s="17">
        <v>447</v>
      </c>
      <c r="I131" s="17" t="s">
        <v>208</v>
      </c>
      <c r="J131" s="17">
        <v>447</v>
      </c>
      <c r="K131" s="17" t="s">
        <v>348</v>
      </c>
      <c r="L131" s="59">
        <v>0.46414999999999995</v>
      </c>
      <c r="M131" s="60">
        <v>0.66420499999999993</v>
      </c>
      <c r="N131" s="61">
        <v>0.36626331624574959</v>
      </c>
      <c r="O131" s="60">
        <v>150</v>
      </c>
      <c r="P131" s="61">
        <v>0</v>
      </c>
    </row>
    <row r="132" spans="1:16" ht="51" x14ac:dyDescent="0.25">
      <c r="A132" s="15"/>
      <c r="B132" s="17">
        <v>5003112</v>
      </c>
      <c r="C132" s="17" t="s">
        <v>1748</v>
      </c>
      <c r="D132" s="17">
        <v>3000385</v>
      </c>
      <c r="E132" s="17" t="s">
        <v>1736</v>
      </c>
      <c r="F132" s="17">
        <v>536</v>
      </c>
      <c r="G132" s="17" t="s">
        <v>1494</v>
      </c>
      <c r="H132" s="17">
        <v>448</v>
      </c>
      <c r="I132" s="17" t="s">
        <v>209</v>
      </c>
      <c r="J132" s="17">
        <v>448</v>
      </c>
      <c r="K132" s="17" t="s">
        <v>349</v>
      </c>
      <c r="L132" s="59">
        <v>1.4615889999999998</v>
      </c>
      <c r="M132" s="60">
        <v>1.4396110000000002</v>
      </c>
      <c r="N132" s="61">
        <v>0.52514591196086258</v>
      </c>
      <c r="O132" s="60">
        <v>0</v>
      </c>
      <c r="P132" s="61">
        <v>0</v>
      </c>
    </row>
    <row r="133" spans="1:16" ht="51" x14ac:dyDescent="0.25">
      <c r="A133" s="15"/>
      <c r="B133" s="17">
        <v>5003112</v>
      </c>
      <c r="C133" s="17" t="s">
        <v>1748</v>
      </c>
      <c r="D133" s="17">
        <v>3000385</v>
      </c>
      <c r="E133" s="17" t="s">
        <v>1736</v>
      </c>
      <c r="F133" s="17">
        <v>536</v>
      </c>
      <c r="G133" s="17" t="s">
        <v>1494</v>
      </c>
      <c r="H133" s="17">
        <v>449</v>
      </c>
      <c r="I133" s="17" t="s">
        <v>210</v>
      </c>
      <c r="J133" s="17">
        <v>449</v>
      </c>
      <c r="K133" s="17" t="s">
        <v>350</v>
      </c>
      <c r="L133" s="59">
        <v>1.212437</v>
      </c>
      <c r="M133" s="60">
        <v>1.2184279999999998</v>
      </c>
      <c r="N133" s="61">
        <v>0.51922568486770615</v>
      </c>
      <c r="O133" s="60">
        <v>657</v>
      </c>
      <c r="P133" s="61">
        <v>0</v>
      </c>
    </row>
    <row r="134" spans="1:16" ht="51" x14ac:dyDescent="0.25">
      <c r="A134" s="15"/>
      <c r="B134" s="17">
        <v>5003112</v>
      </c>
      <c r="C134" s="17" t="s">
        <v>1748</v>
      </c>
      <c r="D134" s="17">
        <v>3000385</v>
      </c>
      <c r="E134" s="17" t="s">
        <v>1736</v>
      </c>
      <c r="F134" s="17">
        <v>536</v>
      </c>
      <c r="G134" s="17" t="s">
        <v>1494</v>
      </c>
      <c r="H134" s="17">
        <v>450</v>
      </c>
      <c r="I134" s="17" t="s">
        <v>211</v>
      </c>
      <c r="J134" s="17">
        <v>450</v>
      </c>
      <c r="K134" s="17" t="s">
        <v>351</v>
      </c>
      <c r="L134" s="59">
        <v>1.2471249999999998</v>
      </c>
      <c r="M134" s="60">
        <v>1.248837</v>
      </c>
      <c r="N134" s="61">
        <v>0.63184969176654704</v>
      </c>
      <c r="O134" s="60">
        <v>0</v>
      </c>
      <c r="P134" s="61">
        <v>0</v>
      </c>
    </row>
    <row r="135" spans="1:16" ht="51" x14ac:dyDescent="0.25">
      <c r="A135" s="15"/>
      <c r="B135" s="17">
        <v>5003112</v>
      </c>
      <c r="C135" s="17" t="s">
        <v>1748</v>
      </c>
      <c r="D135" s="17">
        <v>3000385</v>
      </c>
      <c r="E135" s="17" t="s">
        <v>1736</v>
      </c>
      <c r="F135" s="17">
        <v>536</v>
      </c>
      <c r="G135" s="17" t="s">
        <v>1494</v>
      </c>
      <c r="H135" s="17">
        <v>451</v>
      </c>
      <c r="I135" s="17" t="s">
        <v>212</v>
      </c>
      <c r="J135" s="17">
        <v>451</v>
      </c>
      <c r="K135" s="17" t="s">
        <v>352</v>
      </c>
      <c r="L135" s="59">
        <v>3.6074219999999984</v>
      </c>
      <c r="M135" s="60">
        <v>3.712412999999998</v>
      </c>
      <c r="N135" s="61">
        <v>1.6368615832907381</v>
      </c>
      <c r="O135" s="60">
        <v>0</v>
      </c>
      <c r="P135" s="61">
        <v>0</v>
      </c>
    </row>
    <row r="136" spans="1:16" ht="51" x14ac:dyDescent="0.25">
      <c r="A136" s="15"/>
      <c r="B136" s="17">
        <v>5003112</v>
      </c>
      <c r="C136" s="17" t="s">
        <v>1748</v>
      </c>
      <c r="D136" s="17">
        <v>3000385</v>
      </c>
      <c r="E136" s="17" t="s">
        <v>1736</v>
      </c>
      <c r="F136" s="17">
        <v>536</v>
      </c>
      <c r="G136" s="17" t="s">
        <v>1494</v>
      </c>
      <c r="H136" s="17">
        <v>452</v>
      </c>
      <c r="I136" s="17" t="s">
        <v>213</v>
      </c>
      <c r="J136" s="17">
        <v>452</v>
      </c>
      <c r="K136" s="17" t="s">
        <v>353</v>
      </c>
      <c r="L136" s="59">
        <v>3.7675879999999968</v>
      </c>
      <c r="M136" s="60">
        <v>3.808713999999997</v>
      </c>
      <c r="N136" s="61">
        <v>1.4887394512770697</v>
      </c>
      <c r="O136" s="60">
        <v>0</v>
      </c>
      <c r="P136" s="61">
        <v>0</v>
      </c>
    </row>
    <row r="137" spans="1:16" ht="51" x14ac:dyDescent="0.25">
      <c r="A137" s="15"/>
      <c r="B137" s="17">
        <v>5003112</v>
      </c>
      <c r="C137" s="17" t="s">
        <v>1748</v>
      </c>
      <c r="D137" s="17">
        <v>3000385</v>
      </c>
      <c r="E137" s="17" t="s">
        <v>1736</v>
      </c>
      <c r="F137" s="17">
        <v>536</v>
      </c>
      <c r="G137" s="17" t="s">
        <v>1494</v>
      </c>
      <c r="H137" s="17">
        <v>453</v>
      </c>
      <c r="I137" s="17" t="s">
        <v>214</v>
      </c>
      <c r="J137" s="17">
        <v>453</v>
      </c>
      <c r="K137" s="17" t="s">
        <v>354</v>
      </c>
      <c r="L137" s="59">
        <v>0.90514000000000006</v>
      </c>
      <c r="M137" s="60">
        <v>0.92185800000000018</v>
      </c>
      <c r="N137" s="61">
        <v>0.33309750996704679</v>
      </c>
      <c r="O137" s="60">
        <v>6</v>
      </c>
      <c r="P137" s="61">
        <v>0</v>
      </c>
    </row>
    <row r="138" spans="1:16" ht="51" x14ac:dyDescent="0.25">
      <c r="A138" s="15"/>
      <c r="B138" s="17">
        <v>5003112</v>
      </c>
      <c r="C138" s="17" t="s">
        <v>1748</v>
      </c>
      <c r="D138" s="17">
        <v>3000385</v>
      </c>
      <c r="E138" s="17" t="s">
        <v>1736</v>
      </c>
      <c r="F138" s="17">
        <v>536</v>
      </c>
      <c r="G138" s="17" t="s">
        <v>1494</v>
      </c>
      <c r="H138" s="17">
        <v>454</v>
      </c>
      <c r="I138" s="17" t="s">
        <v>215</v>
      </c>
      <c r="J138" s="17">
        <v>454</v>
      </c>
      <c r="K138" s="17" t="s">
        <v>355</v>
      </c>
      <c r="L138" s="59">
        <v>0.631158</v>
      </c>
      <c r="M138" s="60">
        <v>0.72931499999999994</v>
      </c>
      <c r="N138" s="61">
        <v>0.3704194249221473</v>
      </c>
      <c r="O138" s="60">
        <v>0</v>
      </c>
      <c r="P138" s="61">
        <v>0</v>
      </c>
    </row>
    <row r="139" spans="1:16" ht="51" x14ac:dyDescent="0.25">
      <c r="A139" s="15"/>
      <c r="B139" s="17">
        <v>5003112</v>
      </c>
      <c r="C139" s="17" t="s">
        <v>1748</v>
      </c>
      <c r="D139" s="17">
        <v>3000385</v>
      </c>
      <c r="E139" s="17" t="s">
        <v>1736</v>
      </c>
      <c r="F139" s="17">
        <v>536</v>
      </c>
      <c r="G139" s="17" t="s">
        <v>1494</v>
      </c>
      <c r="H139" s="17">
        <v>455</v>
      </c>
      <c r="I139" s="17" t="s">
        <v>216</v>
      </c>
      <c r="J139" s="17">
        <v>455</v>
      </c>
      <c r="K139" s="17" t="s">
        <v>356</v>
      </c>
      <c r="L139" s="59">
        <v>0.91268300000000002</v>
      </c>
      <c r="M139" s="60">
        <v>0.85711799999999982</v>
      </c>
      <c r="N139" s="61">
        <v>0.32026924355886877</v>
      </c>
      <c r="O139" s="60">
        <v>0</v>
      </c>
      <c r="P139" s="61">
        <v>0</v>
      </c>
    </row>
    <row r="140" spans="1:16" ht="51" x14ac:dyDescent="0.25">
      <c r="A140" s="15"/>
      <c r="B140" s="17">
        <v>5003112</v>
      </c>
      <c r="C140" s="17" t="s">
        <v>1748</v>
      </c>
      <c r="D140" s="17">
        <v>3000385</v>
      </c>
      <c r="E140" s="17" t="s">
        <v>1736</v>
      </c>
      <c r="F140" s="17">
        <v>536</v>
      </c>
      <c r="G140" s="17" t="s">
        <v>1494</v>
      </c>
      <c r="H140" s="17">
        <v>456</v>
      </c>
      <c r="I140" s="17" t="s">
        <v>217</v>
      </c>
      <c r="J140" s="17">
        <v>456</v>
      </c>
      <c r="K140" s="17" t="s">
        <v>357</v>
      </c>
      <c r="L140" s="59">
        <v>0.51688199999999995</v>
      </c>
      <c r="M140" s="60">
        <v>0.55819900000000011</v>
      </c>
      <c r="N140" s="61">
        <v>0.28434361587278545</v>
      </c>
      <c r="O140" s="60">
        <v>0</v>
      </c>
      <c r="P140" s="61">
        <v>0</v>
      </c>
    </row>
    <row r="141" spans="1:16" ht="51" x14ac:dyDescent="0.25">
      <c r="A141" s="15"/>
      <c r="B141" s="17">
        <v>5003112</v>
      </c>
      <c r="C141" s="17" t="s">
        <v>1748</v>
      </c>
      <c r="D141" s="17">
        <v>3000385</v>
      </c>
      <c r="E141" s="17" t="s">
        <v>1736</v>
      </c>
      <c r="F141" s="17">
        <v>536</v>
      </c>
      <c r="G141" s="17" t="s">
        <v>1494</v>
      </c>
      <c r="H141" s="17">
        <v>457</v>
      </c>
      <c r="I141" s="17" t="s">
        <v>218</v>
      </c>
      <c r="J141" s="17">
        <v>457</v>
      </c>
      <c r="K141" s="17" t="s">
        <v>358</v>
      </c>
      <c r="L141" s="59">
        <v>2.1100319999999977</v>
      </c>
      <c r="M141" s="60">
        <v>2.0771659999999978</v>
      </c>
      <c r="N141" s="61">
        <v>1.2612215180060957</v>
      </c>
      <c r="O141" s="60">
        <v>1</v>
      </c>
      <c r="P141" s="61">
        <v>0</v>
      </c>
    </row>
    <row r="142" spans="1:16" ht="51" x14ac:dyDescent="0.25">
      <c r="A142" s="15"/>
      <c r="B142" s="17">
        <v>5003112</v>
      </c>
      <c r="C142" s="17" t="s">
        <v>1748</v>
      </c>
      <c r="D142" s="17">
        <v>3000385</v>
      </c>
      <c r="E142" s="17" t="s">
        <v>1736</v>
      </c>
      <c r="F142" s="17">
        <v>536</v>
      </c>
      <c r="G142" s="17" t="s">
        <v>1494</v>
      </c>
      <c r="H142" s="17">
        <v>458</v>
      </c>
      <c r="I142" s="17" t="s">
        <v>219</v>
      </c>
      <c r="J142" s="17">
        <v>458</v>
      </c>
      <c r="K142" s="17" t="s">
        <v>359</v>
      </c>
      <c r="L142" s="59">
        <v>1.8589099999999998</v>
      </c>
      <c r="M142" s="60">
        <v>1.922194</v>
      </c>
      <c r="N142" s="61">
        <v>1.3295563153806143</v>
      </c>
      <c r="O142" s="60">
        <v>0</v>
      </c>
      <c r="P142" s="61">
        <v>0</v>
      </c>
    </row>
    <row r="143" spans="1:16" ht="51" x14ac:dyDescent="0.25">
      <c r="A143" s="15"/>
      <c r="B143" s="17">
        <v>5003112</v>
      </c>
      <c r="C143" s="17" t="s">
        <v>1748</v>
      </c>
      <c r="D143" s="17">
        <v>3000385</v>
      </c>
      <c r="E143" s="17" t="s">
        <v>1736</v>
      </c>
      <c r="F143" s="17">
        <v>536</v>
      </c>
      <c r="G143" s="17" t="s">
        <v>1494</v>
      </c>
      <c r="H143" s="17">
        <v>459</v>
      </c>
      <c r="I143" s="17" t="s">
        <v>220</v>
      </c>
      <c r="J143" s="17">
        <v>459</v>
      </c>
      <c r="K143" s="17" t="s">
        <v>360</v>
      </c>
      <c r="L143" s="59">
        <v>0.48713999999999996</v>
      </c>
      <c r="M143" s="60">
        <v>0.50980400000000003</v>
      </c>
      <c r="N143" s="61">
        <v>0.12981283829140011</v>
      </c>
      <c r="O143" s="60">
        <v>58908</v>
      </c>
      <c r="P143" s="61">
        <v>0</v>
      </c>
    </row>
    <row r="144" spans="1:16" ht="51" x14ac:dyDescent="0.25">
      <c r="A144" s="15"/>
      <c r="B144" s="17">
        <v>5003112</v>
      </c>
      <c r="C144" s="17" t="s">
        <v>1748</v>
      </c>
      <c r="D144" s="17">
        <v>3000385</v>
      </c>
      <c r="E144" s="17" t="s">
        <v>1736</v>
      </c>
      <c r="F144" s="17">
        <v>536</v>
      </c>
      <c r="G144" s="17" t="s">
        <v>1494</v>
      </c>
      <c r="H144" s="17">
        <v>460</v>
      </c>
      <c r="I144" s="17" t="s">
        <v>221</v>
      </c>
      <c r="J144" s="17">
        <v>460</v>
      </c>
      <c r="K144" s="17" t="s">
        <v>361</v>
      </c>
      <c r="L144" s="59">
        <v>0.26320699999999997</v>
      </c>
      <c r="M144" s="60">
        <v>0.367593</v>
      </c>
      <c r="N144" s="61">
        <v>0.17686369366128929</v>
      </c>
      <c r="O144" s="60">
        <v>0</v>
      </c>
      <c r="P144" s="61">
        <v>0</v>
      </c>
    </row>
    <row r="145" spans="1:16" ht="51" x14ac:dyDescent="0.25">
      <c r="A145" s="15"/>
      <c r="B145" s="17">
        <v>5003112</v>
      </c>
      <c r="C145" s="17" t="s">
        <v>1748</v>
      </c>
      <c r="D145" s="17">
        <v>3000385</v>
      </c>
      <c r="E145" s="17" t="s">
        <v>1736</v>
      </c>
      <c r="F145" s="17">
        <v>536</v>
      </c>
      <c r="G145" s="17" t="s">
        <v>1494</v>
      </c>
      <c r="H145" s="17">
        <v>461</v>
      </c>
      <c r="I145" s="17" t="s">
        <v>222</v>
      </c>
      <c r="J145" s="17">
        <v>461</v>
      </c>
      <c r="K145" s="17" t="s">
        <v>362</v>
      </c>
      <c r="L145" s="59">
        <v>0.65818300000000007</v>
      </c>
      <c r="M145" s="60">
        <v>0.63008300000000006</v>
      </c>
      <c r="N145" s="61">
        <v>0.29268531999696279</v>
      </c>
      <c r="O145" s="60">
        <v>0</v>
      </c>
      <c r="P145" s="61">
        <v>0</v>
      </c>
    </row>
    <row r="146" spans="1:16" ht="51" x14ac:dyDescent="0.25">
      <c r="A146" s="15"/>
      <c r="B146" s="17">
        <v>5003112</v>
      </c>
      <c r="C146" s="17" t="s">
        <v>1748</v>
      </c>
      <c r="D146" s="17">
        <v>3000385</v>
      </c>
      <c r="E146" s="17" t="s">
        <v>1736</v>
      </c>
      <c r="F146" s="17">
        <v>536</v>
      </c>
      <c r="G146" s="17" t="s">
        <v>1494</v>
      </c>
      <c r="H146" s="17">
        <v>462</v>
      </c>
      <c r="I146" s="17" t="s">
        <v>223</v>
      </c>
      <c r="J146" s="17">
        <v>462</v>
      </c>
      <c r="K146" s="17" t="s">
        <v>363</v>
      </c>
      <c r="L146" s="59">
        <v>0.14496000000000001</v>
      </c>
      <c r="M146" s="60">
        <v>0.18395000000000003</v>
      </c>
      <c r="N146" s="61">
        <v>0.14302899689937476</v>
      </c>
      <c r="O146" s="60">
        <v>48</v>
      </c>
      <c r="P146" s="61">
        <v>0</v>
      </c>
    </row>
    <row r="147" spans="1:16" ht="51" x14ac:dyDescent="0.25">
      <c r="A147" s="15"/>
      <c r="B147" s="17">
        <v>5003112</v>
      </c>
      <c r="C147" s="17" t="s">
        <v>1748</v>
      </c>
      <c r="D147" s="17">
        <v>3000385</v>
      </c>
      <c r="E147" s="17" t="s">
        <v>1736</v>
      </c>
      <c r="F147" s="17">
        <v>536</v>
      </c>
      <c r="G147" s="17" t="s">
        <v>1494</v>
      </c>
      <c r="H147" s="17">
        <v>463</v>
      </c>
      <c r="I147" s="17" t="s">
        <v>224</v>
      </c>
      <c r="J147" s="17">
        <v>463</v>
      </c>
      <c r="K147" s="17" t="s">
        <v>364</v>
      </c>
      <c r="L147" s="59">
        <v>5.0061969999999985</v>
      </c>
      <c r="M147" s="60">
        <v>5.097084999999999</v>
      </c>
      <c r="N147" s="61">
        <v>2.6757785568770487</v>
      </c>
      <c r="O147" s="60">
        <v>0</v>
      </c>
      <c r="P147" s="61">
        <v>0</v>
      </c>
    </row>
    <row r="148" spans="1:16" ht="51" x14ac:dyDescent="0.25">
      <c r="A148" s="15"/>
      <c r="B148" s="17">
        <v>5003112</v>
      </c>
      <c r="C148" s="17" t="s">
        <v>1748</v>
      </c>
      <c r="D148" s="17">
        <v>3000385</v>
      </c>
      <c r="E148" s="17" t="s">
        <v>1736</v>
      </c>
      <c r="F148" s="17">
        <v>536</v>
      </c>
      <c r="G148" s="17" t="s">
        <v>1494</v>
      </c>
      <c r="H148" s="17">
        <v>464</v>
      </c>
      <c r="I148" s="17" t="s">
        <v>225</v>
      </c>
      <c r="J148" s="17">
        <v>464</v>
      </c>
      <c r="K148" s="17" t="s">
        <v>365</v>
      </c>
      <c r="L148" s="59">
        <v>9.2809369999999998</v>
      </c>
      <c r="M148" s="60">
        <v>9.403476999999997</v>
      </c>
      <c r="N148" s="61">
        <v>4.7394045112305321</v>
      </c>
      <c r="O148" s="60">
        <v>41</v>
      </c>
      <c r="P148" s="61">
        <v>0</v>
      </c>
    </row>
    <row r="149" spans="1:16" ht="38.25" x14ac:dyDescent="0.25">
      <c r="A149" s="15"/>
      <c r="B149" s="17">
        <v>5003115</v>
      </c>
      <c r="C149" s="17" t="s">
        <v>1750</v>
      </c>
      <c r="D149" s="17">
        <v>3000386</v>
      </c>
      <c r="E149" s="17" t="s">
        <v>1737</v>
      </c>
      <c r="F149" s="17">
        <v>240</v>
      </c>
      <c r="G149" s="17" t="s">
        <v>1384</v>
      </c>
      <c r="H149" s="17">
        <v>10</v>
      </c>
      <c r="I149" s="17" t="s">
        <v>105</v>
      </c>
      <c r="J149" s="17">
        <v>10</v>
      </c>
      <c r="K149" s="17" t="s">
        <v>1502</v>
      </c>
      <c r="L149" s="59">
        <v>1.8565870000000002</v>
      </c>
      <c r="M149" s="60">
        <v>2.0051130000000001</v>
      </c>
      <c r="N149" s="61">
        <v>1.2306981247893418</v>
      </c>
      <c r="O149" s="60">
        <v>7825</v>
      </c>
      <c r="P149" s="61">
        <v>0</v>
      </c>
    </row>
    <row r="150" spans="1:16" ht="51" x14ac:dyDescent="0.25">
      <c r="A150" s="15"/>
      <c r="B150" s="17">
        <v>5003115</v>
      </c>
      <c r="C150" s="17" t="s">
        <v>1750</v>
      </c>
      <c r="D150" s="17">
        <v>3000386</v>
      </c>
      <c r="E150" s="17" t="s">
        <v>1737</v>
      </c>
      <c r="F150" s="17">
        <v>240</v>
      </c>
      <c r="G150" s="17" t="s">
        <v>1384</v>
      </c>
      <c r="H150" s="17">
        <v>10</v>
      </c>
      <c r="I150" s="17" t="s">
        <v>105</v>
      </c>
      <c r="J150" s="17">
        <v>26</v>
      </c>
      <c r="K150" s="17" t="s">
        <v>1503</v>
      </c>
      <c r="L150" s="59">
        <v>15.613395999999996</v>
      </c>
      <c r="M150" s="60">
        <v>9.572851</v>
      </c>
      <c r="N150" s="61">
        <v>1.8301516291685402</v>
      </c>
      <c r="O150" s="60">
        <v>0</v>
      </c>
      <c r="P150" s="61">
        <v>0</v>
      </c>
    </row>
    <row r="151" spans="1:16" ht="51" x14ac:dyDescent="0.25">
      <c r="A151" s="15"/>
      <c r="B151" s="17">
        <v>5003115</v>
      </c>
      <c r="C151" s="17" t="s">
        <v>1750</v>
      </c>
      <c r="D151" s="17">
        <v>3000386</v>
      </c>
      <c r="E151" s="17" t="s">
        <v>1737</v>
      </c>
      <c r="F151" s="17">
        <v>240</v>
      </c>
      <c r="G151" s="17" t="s">
        <v>1384</v>
      </c>
      <c r="H151" s="17">
        <v>442</v>
      </c>
      <c r="I151" s="17" t="s">
        <v>203</v>
      </c>
      <c r="J151" s="17">
        <v>442</v>
      </c>
      <c r="K151" s="17" t="s">
        <v>343</v>
      </c>
      <c r="L151" s="59">
        <v>3.5999999999999999E-3</v>
      </c>
      <c r="M151" s="60">
        <v>3.5999999999999999E-3</v>
      </c>
      <c r="N151" s="61">
        <v>1.0000000038417056E-3</v>
      </c>
      <c r="O151" s="60">
        <v>0</v>
      </c>
      <c r="P151" s="61">
        <v>0</v>
      </c>
    </row>
    <row r="152" spans="1:16" ht="51" x14ac:dyDescent="0.25">
      <c r="A152" s="15"/>
      <c r="B152" s="17">
        <v>5003115</v>
      </c>
      <c r="C152" s="17" t="s">
        <v>1750</v>
      </c>
      <c r="D152" s="17">
        <v>3000386</v>
      </c>
      <c r="E152" s="17" t="s">
        <v>1737</v>
      </c>
      <c r="F152" s="17">
        <v>240</v>
      </c>
      <c r="G152" s="17" t="s">
        <v>1384</v>
      </c>
      <c r="H152" s="17">
        <v>443</v>
      </c>
      <c r="I152" s="17" t="s">
        <v>204</v>
      </c>
      <c r="J152" s="17">
        <v>443</v>
      </c>
      <c r="K152" s="17" t="s">
        <v>344</v>
      </c>
      <c r="L152" s="59">
        <v>0.73592000000000002</v>
      </c>
      <c r="M152" s="60">
        <v>0.73592000000000002</v>
      </c>
      <c r="N152" s="61">
        <v>0.11599949537776411</v>
      </c>
      <c r="O152" s="60">
        <v>1640</v>
      </c>
      <c r="P152" s="61">
        <v>0</v>
      </c>
    </row>
    <row r="153" spans="1:16" ht="51" x14ac:dyDescent="0.25">
      <c r="A153" s="15"/>
      <c r="B153" s="17">
        <v>5003115</v>
      </c>
      <c r="C153" s="17" t="s">
        <v>1750</v>
      </c>
      <c r="D153" s="17">
        <v>3000386</v>
      </c>
      <c r="E153" s="17" t="s">
        <v>1737</v>
      </c>
      <c r="F153" s="17">
        <v>240</v>
      </c>
      <c r="G153" s="17" t="s">
        <v>1384</v>
      </c>
      <c r="H153" s="17">
        <v>444</v>
      </c>
      <c r="I153" s="17" t="s">
        <v>205</v>
      </c>
      <c r="J153" s="17">
        <v>444</v>
      </c>
      <c r="K153" s="17" t="s">
        <v>345</v>
      </c>
      <c r="L153" s="59">
        <v>0.12921299999999999</v>
      </c>
      <c r="M153" s="60">
        <v>0.14159000000000002</v>
      </c>
      <c r="N153" s="61">
        <v>9.811989868467208E-3</v>
      </c>
      <c r="O153" s="60">
        <v>1233</v>
      </c>
      <c r="P153" s="61">
        <v>0</v>
      </c>
    </row>
    <row r="154" spans="1:16" ht="51" x14ac:dyDescent="0.25">
      <c r="A154" s="15"/>
      <c r="B154" s="17">
        <v>5003115</v>
      </c>
      <c r="C154" s="17" t="s">
        <v>1750</v>
      </c>
      <c r="D154" s="17">
        <v>3000386</v>
      </c>
      <c r="E154" s="17" t="s">
        <v>1737</v>
      </c>
      <c r="F154" s="17">
        <v>240</v>
      </c>
      <c r="G154" s="17" t="s">
        <v>1384</v>
      </c>
      <c r="H154" s="17">
        <v>445</v>
      </c>
      <c r="I154" s="17" t="s">
        <v>206</v>
      </c>
      <c r="J154" s="17">
        <v>445</v>
      </c>
      <c r="K154" s="17" t="s">
        <v>346</v>
      </c>
      <c r="L154" s="59">
        <v>1.8755999999999998E-2</v>
      </c>
      <c r="M154" s="60">
        <v>1.8755999999999998E-2</v>
      </c>
      <c r="N154" s="61">
        <v>3.4190002188552171E-3</v>
      </c>
      <c r="O154" s="60">
        <v>0</v>
      </c>
      <c r="P154" s="61">
        <v>0</v>
      </c>
    </row>
    <row r="155" spans="1:16" ht="51" x14ac:dyDescent="0.25">
      <c r="A155" s="15"/>
      <c r="B155" s="17">
        <v>5003115</v>
      </c>
      <c r="C155" s="17" t="s">
        <v>1750</v>
      </c>
      <c r="D155" s="17">
        <v>3000386</v>
      </c>
      <c r="E155" s="17" t="s">
        <v>1737</v>
      </c>
      <c r="F155" s="17">
        <v>240</v>
      </c>
      <c r="G155" s="17" t="s">
        <v>1384</v>
      </c>
      <c r="H155" s="17">
        <v>446</v>
      </c>
      <c r="I155" s="17" t="s">
        <v>207</v>
      </c>
      <c r="J155" s="17">
        <v>446</v>
      </c>
      <c r="K155" s="17" t="s">
        <v>347</v>
      </c>
      <c r="L155" s="59">
        <v>3.5300999999999999E-2</v>
      </c>
      <c r="M155" s="60">
        <v>3.5300999999999999E-2</v>
      </c>
      <c r="N155" s="61">
        <v>0</v>
      </c>
      <c r="O155" s="60">
        <v>199</v>
      </c>
      <c r="P155" s="61">
        <v>0</v>
      </c>
    </row>
    <row r="156" spans="1:16" ht="51" x14ac:dyDescent="0.25">
      <c r="A156" s="15"/>
      <c r="B156" s="17">
        <v>5003115</v>
      </c>
      <c r="C156" s="17" t="s">
        <v>1750</v>
      </c>
      <c r="D156" s="17">
        <v>3000386</v>
      </c>
      <c r="E156" s="17" t="s">
        <v>1737</v>
      </c>
      <c r="F156" s="17">
        <v>240</v>
      </c>
      <c r="G156" s="17" t="s">
        <v>1384</v>
      </c>
      <c r="H156" s="17">
        <v>448</v>
      </c>
      <c r="I156" s="17" t="s">
        <v>209</v>
      </c>
      <c r="J156" s="17">
        <v>448</v>
      </c>
      <c r="K156" s="17" t="s">
        <v>349</v>
      </c>
      <c r="L156" s="59">
        <v>0.62050000000000005</v>
      </c>
      <c r="M156" s="60">
        <v>0.61850000000000005</v>
      </c>
      <c r="N156" s="61">
        <v>9.9620665307156742E-2</v>
      </c>
      <c r="O156" s="60">
        <v>0</v>
      </c>
      <c r="P156" s="61">
        <v>0</v>
      </c>
    </row>
    <row r="157" spans="1:16" ht="51" x14ac:dyDescent="0.25">
      <c r="A157" s="15"/>
      <c r="B157" s="17">
        <v>5003115</v>
      </c>
      <c r="C157" s="17" t="s">
        <v>1750</v>
      </c>
      <c r="D157" s="17">
        <v>3000386</v>
      </c>
      <c r="E157" s="17" t="s">
        <v>1737</v>
      </c>
      <c r="F157" s="17">
        <v>240</v>
      </c>
      <c r="G157" s="17" t="s">
        <v>1384</v>
      </c>
      <c r="H157" s="17">
        <v>451</v>
      </c>
      <c r="I157" s="17" t="s">
        <v>212</v>
      </c>
      <c r="J157" s="17">
        <v>451</v>
      </c>
      <c r="K157" s="17" t="s">
        <v>352</v>
      </c>
      <c r="L157" s="59">
        <v>0.5804999999999999</v>
      </c>
      <c r="M157" s="60">
        <v>0.58050000000000013</v>
      </c>
      <c r="N157" s="61">
        <v>4.7675660392997088E-2</v>
      </c>
      <c r="O157" s="60">
        <v>0</v>
      </c>
      <c r="P157" s="61">
        <v>0</v>
      </c>
    </row>
    <row r="158" spans="1:16" ht="51" x14ac:dyDescent="0.25">
      <c r="A158" s="15"/>
      <c r="B158" s="17">
        <v>5003115</v>
      </c>
      <c r="C158" s="17" t="s">
        <v>1750</v>
      </c>
      <c r="D158" s="17">
        <v>3000386</v>
      </c>
      <c r="E158" s="17" t="s">
        <v>1737</v>
      </c>
      <c r="F158" s="17">
        <v>240</v>
      </c>
      <c r="G158" s="17" t="s">
        <v>1384</v>
      </c>
      <c r="H158" s="17">
        <v>452</v>
      </c>
      <c r="I158" s="17" t="s">
        <v>213</v>
      </c>
      <c r="J158" s="17">
        <v>452</v>
      </c>
      <c r="K158" s="17" t="s">
        <v>353</v>
      </c>
      <c r="L158" s="59">
        <v>0.10267</v>
      </c>
      <c r="M158" s="60">
        <v>0.12759799999999999</v>
      </c>
      <c r="N158" s="61">
        <v>2.7568549776333384E-2</v>
      </c>
      <c r="O158" s="60">
        <v>0</v>
      </c>
      <c r="P158" s="61">
        <v>0</v>
      </c>
    </row>
    <row r="159" spans="1:16" ht="51" x14ac:dyDescent="0.25">
      <c r="A159" s="15"/>
      <c r="B159" s="17">
        <v>5003115</v>
      </c>
      <c r="C159" s="17" t="s">
        <v>1750</v>
      </c>
      <c r="D159" s="17">
        <v>3000386</v>
      </c>
      <c r="E159" s="17" t="s">
        <v>1737</v>
      </c>
      <c r="F159" s="17">
        <v>240</v>
      </c>
      <c r="G159" s="17" t="s">
        <v>1384</v>
      </c>
      <c r="H159" s="17">
        <v>455</v>
      </c>
      <c r="I159" s="17" t="s">
        <v>216</v>
      </c>
      <c r="J159" s="17">
        <v>455</v>
      </c>
      <c r="K159" s="17" t="s">
        <v>356</v>
      </c>
      <c r="L159" s="59">
        <v>1.6091999999999999E-2</v>
      </c>
      <c r="M159" s="60">
        <v>1.6091999999999999E-2</v>
      </c>
      <c r="N159" s="61">
        <v>0</v>
      </c>
      <c r="O159" s="60">
        <v>0</v>
      </c>
      <c r="P159" s="61">
        <v>0</v>
      </c>
    </row>
    <row r="160" spans="1:16" ht="51" x14ac:dyDescent="0.25">
      <c r="A160" s="15"/>
      <c r="B160" s="17">
        <v>5003115</v>
      </c>
      <c r="C160" s="17" t="s">
        <v>1750</v>
      </c>
      <c r="D160" s="17">
        <v>3000386</v>
      </c>
      <c r="E160" s="17" t="s">
        <v>1737</v>
      </c>
      <c r="F160" s="17">
        <v>240</v>
      </c>
      <c r="G160" s="17" t="s">
        <v>1384</v>
      </c>
      <c r="H160" s="17">
        <v>456</v>
      </c>
      <c r="I160" s="17" t="s">
        <v>217</v>
      </c>
      <c r="J160" s="17">
        <v>456</v>
      </c>
      <c r="K160" s="17" t="s">
        <v>357</v>
      </c>
      <c r="L160" s="59">
        <v>2.5999999999999999E-3</v>
      </c>
      <c r="M160" s="60">
        <v>2.5999999999999999E-3</v>
      </c>
      <c r="N160" s="61">
        <v>1.0799999872688204E-3</v>
      </c>
      <c r="O160" s="60">
        <v>0</v>
      </c>
      <c r="P160" s="61">
        <v>0</v>
      </c>
    </row>
    <row r="161" spans="1:16" ht="51" x14ac:dyDescent="0.25">
      <c r="A161" s="15"/>
      <c r="B161" s="17">
        <v>5003115</v>
      </c>
      <c r="C161" s="17" t="s">
        <v>1750</v>
      </c>
      <c r="D161" s="17">
        <v>3000386</v>
      </c>
      <c r="E161" s="17" t="s">
        <v>1737</v>
      </c>
      <c r="F161" s="17">
        <v>240</v>
      </c>
      <c r="G161" s="17" t="s">
        <v>1384</v>
      </c>
      <c r="H161" s="17">
        <v>457</v>
      </c>
      <c r="I161" s="17" t="s">
        <v>218</v>
      </c>
      <c r="J161" s="17">
        <v>457</v>
      </c>
      <c r="K161" s="17" t="s">
        <v>358</v>
      </c>
      <c r="L161" s="59">
        <v>6.1175999999999994E-2</v>
      </c>
      <c r="M161" s="60">
        <v>8.1876000000000004E-2</v>
      </c>
      <c r="N161" s="61">
        <v>3.1775920419022441E-2</v>
      </c>
      <c r="O161" s="60">
        <v>0</v>
      </c>
      <c r="P161" s="61">
        <v>0</v>
      </c>
    </row>
    <row r="162" spans="1:16" ht="51" x14ac:dyDescent="0.25">
      <c r="A162" s="15"/>
      <c r="B162" s="17">
        <v>5003115</v>
      </c>
      <c r="C162" s="17" t="s">
        <v>1750</v>
      </c>
      <c r="D162" s="17">
        <v>3000386</v>
      </c>
      <c r="E162" s="17" t="s">
        <v>1737</v>
      </c>
      <c r="F162" s="17">
        <v>240</v>
      </c>
      <c r="G162" s="17" t="s">
        <v>1384</v>
      </c>
      <c r="H162" s="17">
        <v>458</v>
      </c>
      <c r="I162" s="17" t="s">
        <v>219</v>
      </c>
      <c r="J162" s="17">
        <v>458</v>
      </c>
      <c r="K162" s="17" t="s">
        <v>359</v>
      </c>
      <c r="L162" s="59">
        <v>0</v>
      </c>
      <c r="M162" s="60">
        <v>1.136E-2</v>
      </c>
      <c r="N162" s="61">
        <v>2.3499999770137947E-4</v>
      </c>
      <c r="O162" s="60">
        <v>90</v>
      </c>
      <c r="P162" s="61">
        <v>0</v>
      </c>
    </row>
    <row r="163" spans="1:16" ht="51" x14ac:dyDescent="0.25">
      <c r="A163" s="15"/>
      <c r="B163" s="17">
        <v>5003115</v>
      </c>
      <c r="C163" s="17" t="s">
        <v>1750</v>
      </c>
      <c r="D163" s="17">
        <v>3000386</v>
      </c>
      <c r="E163" s="17" t="s">
        <v>1737</v>
      </c>
      <c r="F163" s="17">
        <v>240</v>
      </c>
      <c r="G163" s="17" t="s">
        <v>1384</v>
      </c>
      <c r="H163" s="17">
        <v>459</v>
      </c>
      <c r="I163" s="17" t="s">
        <v>220</v>
      </c>
      <c r="J163" s="17">
        <v>459</v>
      </c>
      <c r="K163" s="17" t="s">
        <v>360</v>
      </c>
      <c r="L163" s="59">
        <v>0</v>
      </c>
      <c r="M163" s="60">
        <v>0.212893</v>
      </c>
      <c r="N163" s="61">
        <v>8.7967338415182894E-2</v>
      </c>
      <c r="O163" s="60">
        <v>1164</v>
      </c>
      <c r="P163" s="61">
        <v>0</v>
      </c>
    </row>
    <row r="164" spans="1:16" ht="51" x14ac:dyDescent="0.25">
      <c r="A164" s="15"/>
      <c r="B164" s="17">
        <v>5003115</v>
      </c>
      <c r="C164" s="17" t="s">
        <v>1750</v>
      </c>
      <c r="D164" s="17">
        <v>3000386</v>
      </c>
      <c r="E164" s="17" t="s">
        <v>1737</v>
      </c>
      <c r="F164" s="17">
        <v>240</v>
      </c>
      <c r="G164" s="17" t="s">
        <v>1384</v>
      </c>
      <c r="H164" s="17">
        <v>460</v>
      </c>
      <c r="I164" s="17" t="s">
        <v>221</v>
      </c>
      <c r="J164" s="17">
        <v>460</v>
      </c>
      <c r="K164" s="17" t="s">
        <v>361</v>
      </c>
      <c r="L164" s="59">
        <v>0.12525999999999998</v>
      </c>
      <c r="M164" s="60">
        <v>0.12525999999999998</v>
      </c>
      <c r="N164" s="61">
        <v>1.7999999690800905E-3</v>
      </c>
      <c r="O164" s="60">
        <v>0</v>
      </c>
      <c r="P164" s="61">
        <v>0</v>
      </c>
    </row>
    <row r="165" spans="1:16" ht="51" x14ac:dyDescent="0.25">
      <c r="A165" s="15"/>
      <c r="B165" s="17">
        <v>5003115</v>
      </c>
      <c r="C165" s="17" t="s">
        <v>1750</v>
      </c>
      <c r="D165" s="17">
        <v>3000386</v>
      </c>
      <c r="E165" s="17" t="s">
        <v>1737</v>
      </c>
      <c r="F165" s="17">
        <v>240</v>
      </c>
      <c r="G165" s="17" t="s">
        <v>1384</v>
      </c>
      <c r="H165" s="17">
        <v>461</v>
      </c>
      <c r="I165" s="17" t="s">
        <v>222</v>
      </c>
      <c r="J165" s="17">
        <v>461</v>
      </c>
      <c r="K165" s="17" t="s">
        <v>362</v>
      </c>
      <c r="L165" s="59">
        <v>3.3500000000000002E-2</v>
      </c>
      <c r="M165" s="60">
        <v>3.3500000000000002E-2</v>
      </c>
      <c r="N165" s="61">
        <v>2.329143974930048E-2</v>
      </c>
      <c r="O165" s="60">
        <v>0</v>
      </c>
      <c r="P165" s="61">
        <v>0</v>
      </c>
    </row>
    <row r="166" spans="1:16" ht="51" x14ac:dyDescent="0.25">
      <c r="A166" s="15"/>
      <c r="B166" s="17">
        <v>5003115</v>
      </c>
      <c r="C166" s="17" t="s">
        <v>1750</v>
      </c>
      <c r="D166" s="17">
        <v>3000386</v>
      </c>
      <c r="E166" s="17" t="s">
        <v>1737</v>
      </c>
      <c r="F166" s="17">
        <v>240</v>
      </c>
      <c r="G166" s="17" t="s">
        <v>1384</v>
      </c>
      <c r="H166" s="17">
        <v>463</v>
      </c>
      <c r="I166" s="17" t="s">
        <v>224</v>
      </c>
      <c r="J166" s="17">
        <v>463</v>
      </c>
      <c r="K166" s="17" t="s">
        <v>364</v>
      </c>
      <c r="L166" s="59">
        <v>1.2912E-2</v>
      </c>
      <c r="M166" s="60">
        <v>1.2912E-2</v>
      </c>
      <c r="N166" s="61">
        <v>0</v>
      </c>
      <c r="O166" s="60">
        <v>0</v>
      </c>
      <c r="P166" s="61">
        <v>0</v>
      </c>
    </row>
    <row r="167" spans="1:16" ht="38.25" x14ac:dyDescent="0.25">
      <c r="A167" s="15"/>
      <c r="B167" s="17">
        <v>5003116</v>
      </c>
      <c r="C167" s="17" t="s">
        <v>1751</v>
      </c>
      <c r="D167" s="17">
        <v>3000386</v>
      </c>
      <c r="E167" s="17" t="s">
        <v>1737</v>
      </c>
      <c r="F167" s="17">
        <v>240</v>
      </c>
      <c r="G167" s="17" t="s">
        <v>1384</v>
      </c>
      <c r="H167" s="17">
        <v>10</v>
      </c>
      <c r="I167" s="17" t="s">
        <v>105</v>
      </c>
      <c r="J167" s="17">
        <v>10</v>
      </c>
      <c r="K167" s="17" t="s">
        <v>1502</v>
      </c>
      <c r="L167" s="59">
        <v>2.4723620000000004</v>
      </c>
      <c r="M167" s="60">
        <v>2.4138360000000003</v>
      </c>
      <c r="N167" s="61">
        <v>1.459828216698952</v>
      </c>
      <c r="O167" s="60">
        <v>18150</v>
      </c>
      <c r="P167" s="61">
        <v>0</v>
      </c>
    </row>
    <row r="168" spans="1:16" ht="51" x14ac:dyDescent="0.25">
      <c r="A168" s="15"/>
      <c r="B168" s="17">
        <v>5003116</v>
      </c>
      <c r="C168" s="17" t="s">
        <v>1751</v>
      </c>
      <c r="D168" s="17">
        <v>3000386</v>
      </c>
      <c r="E168" s="17" t="s">
        <v>1737</v>
      </c>
      <c r="F168" s="17">
        <v>240</v>
      </c>
      <c r="G168" s="17" t="s">
        <v>1384</v>
      </c>
      <c r="H168" s="17">
        <v>10</v>
      </c>
      <c r="I168" s="17" t="s">
        <v>105</v>
      </c>
      <c r="J168" s="17">
        <v>26</v>
      </c>
      <c r="K168" s="17" t="s">
        <v>1503</v>
      </c>
      <c r="L168" s="59">
        <v>41.268473999999991</v>
      </c>
      <c r="M168" s="60">
        <v>14.536023</v>
      </c>
      <c r="N168" s="61">
        <v>5.1411397610791028</v>
      </c>
      <c r="O168" s="60">
        <v>0</v>
      </c>
      <c r="P168" s="61">
        <v>0</v>
      </c>
    </row>
    <row r="169" spans="1:16" ht="51" x14ac:dyDescent="0.25">
      <c r="A169" s="15"/>
      <c r="B169" s="17">
        <v>5003116</v>
      </c>
      <c r="C169" s="17" t="s">
        <v>1751</v>
      </c>
      <c r="D169" s="17">
        <v>3000386</v>
      </c>
      <c r="E169" s="17" t="s">
        <v>1737</v>
      </c>
      <c r="F169" s="17">
        <v>240</v>
      </c>
      <c r="G169" s="17" t="s">
        <v>1384</v>
      </c>
      <c r="H169" s="17">
        <v>442</v>
      </c>
      <c r="I169" s="17" t="s">
        <v>203</v>
      </c>
      <c r="J169" s="17">
        <v>442</v>
      </c>
      <c r="K169" s="17" t="s">
        <v>343</v>
      </c>
      <c r="L169" s="59">
        <v>4.0000000000000001E-3</v>
      </c>
      <c r="M169" s="60">
        <v>4.0000000000000001E-3</v>
      </c>
      <c r="N169" s="61">
        <v>0</v>
      </c>
      <c r="O169" s="60">
        <v>0</v>
      </c>
      <c r="P169" s="61">
        <v>0</v>
      </c>
    </row>
    <row r="170" spans="1:16" ht="51" x14ac:dyDescent="0.25">
      <c r="A170" s="15"/>
      <c r="B170" s="17">
        <v>5003116</v>
      </c>
      <c r="C170" s="17" t="s">
        <v>1751</v>
      </c>
      <c r="D170" s="17">
        <v>3000386</v>
      </c>
      <c r="E170" s="17" t="s">
        <v>1737</v>
      </c>
      <c r="F170" s="17">
        <v>240</v>
      </c>
      <c r="G170" s="17" t="s">
        <v>1384</v>
      </c>
      <c r="H170" s="17">
        <v>444</v>
      </c>
      <c r="I170" s="17" t="s">
        <v>205</v>
      </c>
      <c r="J170" s="17">
        <v>444</v>
      </c>
      <c r="K170" s="17" t="s">
        <v>345</v>
      </c>
      <c r="L170" s="59">
        <v>0.17402200000000001</v>
      </c>
      <c r="M170" s="60">
        <v>0.19525599999999996</v>
      </c>
      <c r="N170" s="61">
        <v>2.6525539695285261E-2</v>
      </c>
      <c r="O170" s="60">
        <v>1369</v>
      </c>
      <c r="P170" s="61">
        <v>0</v>
      </c>
    </row>
    <row r="171" spans="1:16" ht="51" x14ac:dyDescent="0.25">
      <c r="A171" s="15"/>
      <c r="B171" s="17">
        <v>5003116</v>
      </c>
      <c r="C171" s="17" t="s">
        <v>1751</v>
      </c>
      <c r="D171" s="17">
        <v>3000386</v>
      </c>
      <c r="E171" s="17" t="s">
        <v>1737</v>
      </c>
      <c r="F171" s="17">
        <v>240</v>
      </c>
      <c r="G171" s="17" t="s">
        <v>1384</v>
      </c>
      <c r="H171" s="17">
        <v>445</v>
      </c>
      <c r="I171" s="17" t="s">
        <v>206</v>
      </c>
      <c r="J171" s="17">
        <v>445</v>
      </c>
      <c r="K171" s="17" t="s">
        <v>346</v>
      </c>
      <c r="L171" s="59">
        <v>3.4819999999999997E-2</v>
      </c>
      <c r="M171" s="60">
        <v>3.4819999999999997E-2</v>
      </c>
      <c r="N171" s="61">
        <v>8.7299998849630356E-3</v>
      </c>
      <c r="O171" s="60">
        <v>0</v>
      </c>
      <c r="P171" s="61">
        <v>0</v>
      </c>
    </row>
    <row r="172" spans="1:16" ht="51" x14ac:dyDescent="0.25">
      <c r="A172" s="15"/>
      <c r="B172" s="17">
        <v>5003116</v>
      </c>
      <c r="C172" s="17" t="s">
        <v>1751</v>
      </c>
      <c r="D172" s="17">
        <v>3000386</v>
      </c>
      <c r="E172" s="17" t="s">
        <v>1737</v>
      </c>
      <c r="F172" s="17">
        <v>240</v>
      </c>
      <c r="G172" s="17" t="s">
        <v>1384</v>
      </c>
      <c r="H172" s="17">
        <v>446</v>
      </c>
      <c r="I172" s="17" t="s">
        <v>207</v>
      </c>
      <c r="J172" s="17">
        <v>446</v>
      </c>
      <c r="K172" s="17" t="s">
        <v>347</v>
      </c>
      <c r="L172" s="59">
        <v>6.4494999999999997E-2</v>
      </c>
      <c r="M172" s="60">
        <v>6.4494999999999997E-2</v>
      </c>
      <c r="N172" s="61">
        <v>1.9999999494757503E-4</v>
      </c>
      <c r="O172" s="60">
        <v>610</v>
      </c>
      <c r="P172" s="61">
        <v>0</v>
      </c>
    </row>
    <row r="173" spans="1:16" ht="51" x14ac:dyDescent="0.25">
      <c r="A173" s="15"/>
      <c r="B173" s="17">
        <v>5003116</v>
      </c>
      <c r="C173" s="17" t="s">
        <v>1751</v>
      </c>
      <c r="D173" s="17">
        <v>3000386</v>
      </c>
      <c r="E173" s="17" t="s">
        <v>1737</v>
      </c>
      <c r="F173" s="17">
        <v>240</v>
      </c>
      <c r="G173" s="17" t="s">
        <v>1384</v>
      </c>
      <c r="H173" s="17">
        <v>448</v>
      </c>
      <c r="I173" s="17" t="s">
        <v>209</v>
      </c>
      <c r="J173" s="17">
        <v>448</v>
      </c>
      <c r="K173" s="17" t="s">
        <v>349</v>
      </c>
      <c r="L173" s="59">
        <v>6.4823000000000006E-2</v>
      </c>
      <c r="M173" s="60">
        <v>6.2823000000000004E-2</v>
      </c>
      <c r="N173" s="61">
        <v>1.7744040465913713E-2</v>
      </c>
      <c r="O173" s="60">
        <v>0</v>
      </c>
      <c r="P173" s="61">
        <v>0</v>
      </c>
    </row>
    <row r="174" spans="1:16" ht="51" x14ac:dyDescent="0.25">
      <c r="A174" s="15"/>
      <c r="B174" s="17">
        <v>5003116</v>
      </c>
      <c r="C174" s="17" t="s">
        <v>1751</v>
      </c>
      <c r="D174" s="17">
        <v>3000386</v>
      </c>
      <c r="E174" s="17" t="s">
        <v>1737</v>
      </c>
      <c r="F174" s="17">
        <v>240</v>
      </c>
      <c r="G174" s="17" t="s">
        <v>1384</v>
      </c>
      <c r="H174" s="17">
        <v>451</v>
      </c>
      <c r="I174" s="17" t="s">
        <v>212</v>
      </c>
      <c r="J174" s="17">
        <v>451</v>
      </c>
      <c r="K174" s="17" t="s">
        <v>352</v>
      </c>
      <c r="L174" s="59">
        <v>0.86059000000000041</v>
      </c>
      <c r="M174" s="60">
        <v>0.86059000000000008</v>
      </c>
      <c r="N174" s="61">
        <v>0.10205627183313482</v>
      </c>
      <c r="O174" s="60">
        <v>0</v>
      </c>
      <c r="P174" s="61">
        <v>0</v>
      </c>
    </row>
    <row r="175" spans="1:16" ht="51" x14ac:dyDescent="0.25">
      <c r="A175" s="15"/>
      <c r="B175" s="17">
        <v>5003116</v>
      </c>
      <c r="C175" s="17" t="s">
        <v>1751</v>
      </c>
      <c r="D175" s="17">
        <v>3000386</v>
      </c>
      <c r="E175" s="17" t="s">
        <v>1737</v>
      </c>
      <c r="F175" s="17">
        <v>240</v>
      </c>
      <c r="G175" s="17" t="s">
        <v>1384</v>
      </c>
      <c r="H175" s="17">
        <v>452</v>
      </c>
      <c r="I175" s="17" t="s">
        <v>213</v>
      </c>
      <c r="J175" s="17">
        <v>452</v>
      </c>
      <c r="K175" s="17" t="s">
        <v>353</v>
      </c>
      <c r="L175" s="59">
        <v>0.26719399999999999</v>
      </c>
      <c r="M175" s="60">
        <v>0.21527000000000002</v>
      </c>
      <c r="N175" s="61">
        <v>5.6736390746664256E-2</v>
      </c>
      <c r="O175" s="60">
        <v>0</v>
      </c>
      <c r="P175" s="61">
        <v>0</v>
      </c>
    </row>
    <row r="176" spans="1:16" ht="51" x14ac:dyDescent="0.25">
      <c r="A176" s="15"/>
      <c r="B176" s="17">
        <v>5003116</v>
      </c>
      <c r="C176" s="17" t="s">
        <v>1751</v>
      </c>
      <c r="D176" s="17">
        <v>3000386</v>
      </c>
      <c r="E176" s="17" t="s">
        <v>1737</v>
      </c>
      <c r="F176" s="17">
        <v>240</v>
      </c>
      <c r="G176" s="17" t="s">
        <v>1384</v>
      </c>
      <c r="H176" s="17">
        <v>455</v>
      </c>
      <c r="I176" s="17" t="s">
        <v>216</v>
      </c>
      <c r="J176" s="17">
        <v>455</v>
      </c>
      <c r="K176" s="17" t="s">
        <v>356</v>
      </c>
      <c r="L176" s="59">
        <v>3.9595999999999999E-2</v>
      </c>
      <c r="M176" s="60">
        <v>3.9596000000000006E-2</v>
      </c>
      <c r="N176" s="61">
        <v>1.396000012755394E-2</v>
      </c>
      <c r="O176" s="60">
        <v>0</v>
      </c>
      <c r="P176" s="61">
        <v>0</v>
      </c>
    </row>
    <row r="177" spans="1:16" ht="51" x14ac:dyDescent="0.25">
      <c r="A177" s="15"/>
      <c r="B177" s="17">
        <v>5003116</v>
      </c>
      <c r="C177" s="17" t="s">
        <v>1751</v>
      </c>
      <c r="D177" s="17">
        <v>3000386</v>
      </c>
      <c r="E177" s="17" t="s">
        <v>1737</v>
      </c>
      <c r="F177" s="17">
        <v>240</v>
      </c>
      <c r="G177" s="17" t="s">
        <v>1384</v>
      </c>
      <c r="H177" s="17">
        <v>456</v>
      </c>
      <c r="I177" s="17" t="s">
        <v>217</v>
      </c>
      <c r="J177" s="17">
        <v>456</v>
      </c>
      <c r="K177" s="17" t="s">
        <v>357</v>
      </c>
      <c r="L177" s="59">
        <v>5.0000000000000001E-3</v>
      </c>
      <c r="M177" s="60">
        <v>5.0000000000000001E-3</v>
      </c>
      <c r="N177" s="61">
        <v>0</v>
      </c>
      <c r="O177" s="60">
        <v>0</v>
      </c>
      <c r="P177" s="61">
        <v>0</v>
      </c>
    </row>
    <row r="178" spans="1:16" ht="51" x14ac:dyDescent="0.25">
      <c r="A178" s="15"/>
      <c r="B178" s="17">
        <v>5003116</v>
      </c>
      <c r="C178" s="17" t="s">
        <v>1751</v>
      </c>
      <c r="D178" s="17">
        <v>3000386</v>
      </c>
      <c r="E178" s="17" t="s">
        <v>1737</v>
      </c>
      <c r="F178" s="17">
        <v>240</v>
      </c>
      <c r="G178" s="17" t="s">
        <v>1384</v>
      </c>
      <c r="H178" s="17">
        <v>457</v>
      </c>
      <c r="I178" s="17" t="s">
        <v>218</v>
      </c>
      <c r="J178" s="17">
        <v>457</v>
      </c>
      <c r="K178" s="17" t="s">
        <v>358</v>
      </c>
      <c r="L178" s="59">
        <v>8.1500000000000017E-2</v>
      </c>
      <c r="M178" s="60">
        <v>0.13307000000000005</v>
      </c>
      <c r="N178" s="61">
        <v>3.8505079035530798E-2</v>
      </c>
      <c r="O178" s="60">
        <v>0</v>
      </c>
      <c r="P178" s="61">
        <v>0</v>
      </c>
    </row>
    <row r="179" spans="1:16" ht="51" x14ac:dyDescent="0.25">
      <c r="A179" s="15"/>
      <c r="B179" s="17">
        <v>5003116</v>
      </c>
      <c r="C179" s="17" t="s">
        <v>1751</v>
      </c>
      <c r="D179" s="17">
        <v>3000386</v>
      </c>
      <c r="E179" s="17" t="s">
        <v>1737</v>
      </c>
      <c r="F179" s="17">
        <v>240</v>
      </c>
      <c r="G179" s="17" t="s">
        <v>1384</v>
      </c>
      <c r="H179" s="17">
        <v>458</v>
      </c>
      <c r="I179" s="17" t="s">
        <v>219</v>
      </c>
      <c r="J179" s="17">
        <v>458</v>
      </c>
      <c r="K179" s="17" t="s">
        <v>359</v>
      </c>
      <c r="L179" s="59">
        <v>0</v>
      </c>
      <c r="M179" s="60">
        <v>1.84E-2</v>
      </c>
      <c r="N179" s="61">
        <v>4.5200000022305176E-4</v>
      </c>
      <c r="O179" s="60">
        <v>300</v>
      </c>
      <c r="P179" s="61">
        <v>0</v>
      </c>
    </row>
    <row r="180" spans="1:16" ht="51" x14ac:dyDescent="0.25">
      <c r="A180" s="15"/>
      <c r="B180" s="17">
        <v>5003116</v>
      </c>
      <c r="C180" s="17" t="s">
        <v>1751</v>
      </c>
      <c r="D180" s="17">
        <v>3000386</v>
      </c>
      <c r="E180" s="17" t="s">
        <v>1737</v>
      </c>
      <c r="F180" s="17">
        <v>240</v>
      </c>
      <c r="G180" s="17" t="s">
        <v>1384</v>
      </c>
      <c r="H180" s="17">
        <v>459</v>
      </c>
      <c r="I180" s="17" t="s">
        <v>220</v>
      </c>
      <c r="J180" s="17">
        <v>459</v>
      </c>
      <c r="K180" s="17" t="s">
        <v>360</v>
      </c>
      <c r="L180" s="59">
        <v>0</v>
      </c>
      <c r="M180" s="60">
        <v>0.19921599999999998</v>
      </c>
      <c r="N180" s="61">
        <v>4.1498999940813519E-2</v>
      </c>
      <c r="O180" s="60">
        <v>1802</v>
      </c>
      <c r="P180" s="61">
        <v>0</v>
      </c>
    </row>
    <row r="181" spans="1:16" ht="51" x14ac:dyDescent="0.25">
      <c r="A181" s="15"/>
      <c r="B181" s="17">
        <v>5003116</v>
      </c>
      <c r="C181" s="17" t="s">
        <v>1751</v>
      </c>
      <c r="D181" s="17">
        <v>3000386</v>
      </c>
      <c r="E181" s="17" t="s">
        <v>1737</v>
      </c>
      <c r="F181" s="17">
        <v>240</v>
      </c>
      <c r="G181" s="17" t="s">
        <v>1384</v>
      </c>
      <c r="H181" s="17">
        <v>460</v>
      </c>
      <c r="I181" s="17" t="s">
        <v>221</v>
      </c>
      <c r="J181" s="17">
        <v>460</v>
      </c>
      <c r="K181" s="17" t="s">
        <v>361</v>
      </c>
      <c r="L181" s="59">
        <v>0.16277</v>
      </c>
      <c r="M181" s="60">
        <v>0.16277</v>
      </c>
      <c r="N181" s="61">
        <v>2.2499999031424522E-3</v>
      </c>
      <c r="O181" s="60">
        <v>0</v>
      </c>
      <c r="P181" s="61">
        <v>0</v>
      </c>
    </row>
    <row r="182" spans="1:16" ht="51" x14ac:dyDescent="0.25">
      <c r="A182" s="15"/>
      <c r="B182" s="17">
        <v>5003116</v>
      </c>
      <c r="C182" s="17" t="s">
        <v>1751</v>
      </c>
      <c r="D182" s="17">
        <v>3000386</v>
      </c>
      <c r="E182" s="17" t="s">
        <v>1737</v>
      </c>
      <c r="F182" s="17">
        <v>240</v>
      </c>
      <c r="G182" s="17" t="s">
        <v>1384</v>
      </c>
      <c r="H182" s="17">
        <v>461</v>
      </c>
      <c r="I182" s="17" t="s">
        <v>222</v>
      </c>
      <c r="J182" s="17">
        <v>461</v>
      </c>
      <c r="K182" s="17" t="s">
        <v>362</v>
      </c>
      <c r="L182" s="59">
        <v>3.6746000000000001E-2</v>
      </c>
      <c r="M182" s="60">
        <v>3.6746000000000001E-2</v>
      </c>
      <c r="N182" s="61">
        <v>2.36936199489719E-2</v>
      </c>
      <c r="O182" s="60">
        <v>0</v>
      </c>
      <c r="P182" s="61">
        <v>0</v>
      </c>
    </row>
    <row r="183" spans="1:16" ht="51" x14ac:dyDescent="0.25">
      <c r="A183" s="15"/>
      <c r="B183" s="17">
        <v>5003116</v>
      </c>
      <c r="C183" s="17" t="s">
        <v>1751</v>
      </c>
      <c r="D183" s="17">
        <v>3000386</v>
      </c>
      <c r="E183" s="17" t="s">
        <v>1737</v>
      </c>
      <c r="F183" s="17">
        <v>240</v>
      </c>
      <c r="G183" s="17" t="s">
        <v>1384</v>
      </c>
      <c r="H183" s="17">
        <v>463</v>
      </c>
      <c r="I183" s="17" t="s">
        <v>224</v>
      </c>
      <c r="J183" s="17">
        <v>463</v>
      </c>
      <c r="K183" s="17" t="s">
        <v>364</v>
      </c>
      <c r="L183" s="59">
        <v>2.6112E-2</v>
      </c>
      <c r="M183" s="60">
        <v>2.6112E-2</v>
      </c>
      <c r="N183" s="61">
        <v>0</v>
      </c>
      <c r="O183" s="60">
        <v>0</v>
      </c>
      <c r="P183" s="61">
        <v>0</v>
      </c>
    </row>
    <row r="184" spans="1:16" ht="38.25" x14ac:dyDescent="0.25">
      <c r="A184" s="15"/>
      <c r="B184" s="17">
        <v>5003117</v>
      </c>
      <c r="C184" s="17" t="s">
        <v>1752</v>
      </c>
      <c r="D184" s="17">
        <v>3000386</v>
      </c>
      <c r="E184" s="17" t="s">
        <v>1737</v>
      </c>
      <c r="F184" s="17">
        <v>240</v>
      </c>
      <c r="G184" s="17" t="s">
        <v>1384</v>
      </c>
      <c r="H184" s="17">
        <v>10</v>
      </c>
      <c r="I184" s="17" t="s">
        <v>105</v>
      </c>
      <c r="J184" s="17">
        <v>10</v>
      </c>
      <c r="K184" s="17" t="s">
        <v>1502</v>
      </c>
      <c r="L184" s="59">
        <v>1.5590810000000002</v>
      </c>
      <c r="M184" s="60">
        <v>1.5590809999999999</v>
      </c>
      <c r="N184" s="61">
        <v>0.73409087797335815</v>
      </c>
      <c r="O184" s="60">
        <v>6995</v>
      </c>
      <c r="P184" s="61">
        <v>0</v>
      </c>
    </row>
    <row r="185" spans="1:16" ht="51" x14ac:dyDescent="0.25">
      <c r="A185" s="15"/>
      <c r="B185" s="17">
        <v>5003117</v>
      </c>
      <c r="C185" s="17" t="s">
        <v>1752</v>
      </c>
      <c r="D185" s="17">
        <v>3000386</v>
      </c>
      <c r="E185" s="17" t="s">
        <v>1737</v>
      </c>
      <c r="F185" s="17">
        <v>240</v>
      </c>
      <c r="G185" s="17" t="s">
        <v>1384</v>
      </c>
      <c r="H185" s="17">
        <v>10</v>
      </c>
      <c r="I185" s="17" t="s">
        <v>105</v>
      </c>
      <c r="J185" s="17">
        <v>26</v>
      </c>
      <c r="K185" s="17" t="s">
        <v>1503</v>
      </c>
      <c r="L185" s="59">
        <v>24.804463999999996</v>
      </c>
      <c r="M185" s="60">
        <v>36.500314000000003</v>
      </c>
      <c r="N185" s="61">
        <v>3.9667032924480736</v>
      </c>
      <c r="O185" s="60">
        <v>0</v>
      </c>
      <c r="P185" s="61">
        <v>0</v>
      </c>
    </row>
    <row r="186" spans="1:16" ht="51" x14ac:dyDescent="0.25">
      <c r="A186" s="15"/>
      <c r="B186" s="17">
        <v>5003117</v>
      </c>
      <c r="C186" s="17" t="s">
        <v>1752</v>
      </c>
      <c r="D186" s="17">
        <v>3000386</v>
      </c>
      <c r="E186" s="17" t="s">
        <v>1737</v>
      </c>
      <c r="F186" s="17">
        <v>240</v>
      </c>
      <c r="G186" s="17" t="s">
        <v>1384</v>
      </c>
      <c r="H186" s="17">
        <v>441</v>
      </c>
      <c r="I186" s="17" t="s">
        <v>202</v>
      </c>
      <c r="J186" s="17">
        <v>441</v>
      </c>
      <c r="K186" s="17" t="s">
        <v>342</v>
      </c>
      <c r="L186" s="59">
        <v>4.5359999999999998E-2</v>
      </c>
      <c r="M186" s="60">
        <v>4.5359999999999998E-2</v>
      </c>
      <c r="N186" s="61">
        <v>2.4672999978065491E-2</v>
      </c>
      <c r="O186" s="60">
        <v>0</v>
      </c>
      <c r="P186" s="61">
        <v>0</v>
      </c>
    </row>
    <row r="187" spans="1:16" ht="51" x14ac:dyDescent="0.25">
      <c r="A187" s="15"/>
      <c r="B187" s="17">
        <v>5003117</v>
      </c>
      <c r="C187" s="17" t="s">
        <v>1752</v>
      </c>
      <c r="D187" s="17">
        <v>3000386</v>
      </c>
      <c r="E187" s="17" t="s">
        <v>1737</v>
      </c>
      <c r="F187" s="17">
        <v>240</v>
      </c>
      <c r="G187" s="17" t="s">
        <v>1384</v>
      </c>
      <c r="H187" s="17">
        <v>442</v>
      </c>
      <c r="I187" s="17" t="s">
        <v>203</v>
      </c>
      <c r="J187" s="17">
        <v>442</v>
      </c>
      <c r="K187" s="17" t="s">
        <v>343</v>
      </c>
      <c r="L187" s="59">
        <v>4.2000000000000006E-3</v>
      </c>
      <c r="M187" s="60">
        <v>4.2000000000000006E-3</v>
      </c>
      <c r="N187" s="61">
        <v>1.609999977517873E-3</v>
      </c>
      <c r="O187" s="60">
        <v>0</v>
      </c>
      <c r="P187" s="61">
        <v>0</v>
      </c>
    </row>
    <row r="188" spans="1:16" ht="51" x14ac:dyDescent="0.25">
      <c r="A188" s="15"/>
      <c r="B188" s="17">
        <v>5003117</v>
      </c>
      <c r="C188" s="17" t="s">
        <v>1752</v>
      </c>
      <c r="D188" s="17">
        <v>3000386</v>
      </c>
      <c r="E188" s="17" t="s">
        <v>1737</v>
      </c>
      <c r="F188" s="17">
        <v>240</v>
      </c>
      <c r="G188" s="17" t="s">
        <v>1384</v>
      </c>
      <c r="H188" s="17">
        <v>444</v>
      </c>
      <c r="I188" s="17" t="s">
        <v>205</v>
      </c>
      <c r="J188" s="17">
        <v>444</v>
      </c>
      <c r="K188" s="17" t="s">
        <v>345</v>
      </c>
      <c r="L188" s="59">
        <v>0.137377</v>
      </c>
      <c r="M188" s="60">
        <v>0.156109</v>
      </c>
      <c r="N188" s="61">
        <v>3.7922580071608536E-2</v>
      </c>
      <c r="O188" s="60">
        <v>1362</v>
      </c>
      <c r="P188" s="61">
        <v>0</v>
      </c>
    </row>
    <row r="189" spans="1:16" ht="51" x14ac:dyDescent="0.25">
      <c r="A189" s="15"/>
      <c r="B189" s="17">
        <v>5003117</v>
      </c>
      <c r="C189" s="17" t="s">
        <v>1752</v>
      </c>
      <c r="D189" s="17">
        <v>3000386</v>
      </c>
      <c r="E189" s="17" t="s">
        <v>1737</v>
      </c>
      <c r="F189" s="17">
        <v>240</v>
      </c>
      <c r="G189" s="17" t="s">
        <v>1384</v>
      </c>
      <c r="H189" s="17">
        <v>445</v>
      </c>
      <c r="I189" s="17" t="s">
        <v>206</v>
      </c>
      <c r="J189" s="17">
        <v>445</v>
      </c>
      <c r="K189" s="17" t="s">
        <v>346</v>
      </c>
      <c r="L189" s="59">
        <v>3.1456000000000005E-2</v>
      </c>
      <c r="M189" s="60">
        <v>3.1456000000000005E-2</v>
      </c>
      <c r="N189" s="61">
        <v>5.1390001899562776E-3</v>
      </c>
      <c r="O189" s="60">
        <v>0</v>
      </c>
      <c r="P189" s="61">
        <v>0</v>
      </c>
    </row>
    <row r="190" spans="1:16" ht="51" x14ac:dyDescent="0.25">
      <c r="A190" s="15"/>
      <c r="B190" s="17">
        <v>5003117</v>
      </c>
      <c r="C190" s="17" t="s">
        <v>1752</v>
      </c>
      <c r="D190" s="17">
        <v>3000386</v>
      </c>
      <c r="E190" s="17" t="s">
        <v>1737</v>
      </c>
      <c r="F190" s="17">
        <v>240</v>
      </c>
      <c r="G190" s="17" t="s">
        <v>1384</v>
      </c>
      <c r="H190" s="17">
        <v>446</v>
      </c>
      <c r="I190" s="17" t="s">
        <v>207</v>
      </c>
      <c r="J190" s="17">
        <v>446</v>
      </c>
      <c r="K190" s="17" t="s">
        <v>347</v>
      </c>
      <c r="L190" s="59">
        <v>4.5221999999999998E-2</v>
      </c>
      <c r="M190" s="60">
        <v>4.5222000000000012E-2</v>
      </c>
      <c r="N190" s="61">
        <v>1.5590000126394443E-2</v>
      </c>
      <c r="O190" s="60">
        <v>316</v>
      </c>
      <c r="P190" s="61">
        <v>0</v>
      </c>
    </row>
    <row r="191" spans="1:16" ht="51" x14ac:dyDescent="0.25">
      <c r="A191" s="15"/>
      <c r="B191" s="17">
        <v>5003117</v>
      </c>
      <c r="C191" s="17" t="s">
        <v>1752</v>
      </c>
      <c r="D191" s="17">
        <v>3000386</v>
      </c>
      <c r="E191" s="17" t="s">
        <v>1737</v>
      </c>
      <c r="F191" s="17">
        <v>240</v>
      </c>
      <c r="G191" s="17" t="s">
        <v>1384</v>
      </c>
      <c r="H191" s="17">
        <v>448</v>
      </c>
      <c r="I191" s="17" t="s">
        <v>209</v>
      </c>
      <c r="J191" s="17">
        <v>448</v>
      </c>
      <c r="K191" s="17" t="s">
        <v>349</v>
      </c>
      <c r="L191" s="59">
        <v>1.24E-2</v>
      </c>
      <c r="M191" s="60">
        <v>1.6400000000000001E-2</v>
      </c>
      <c r="N191" s="61">
        <v>2.3000000510364771E-3</v>
      </c>
      <c r="O191" s="60">
        <v>0</v>
      </c>
      <c r="P191" s="61">
        <v>0</v>
      </c>
    </row>
    <row r="192" spans="1:16" ht="51" x14ac:dyDescent="0.25">
      <c r="A192" s="15"/>
      <c r="B192" s="17">
        <v>5003117</v>
      </c>
      <c r="C192" s="17" t="s">
        <v>1752</v>
      </c>
      <c r="D192" s="17">
        <v>3000386</v>
      </c>
      <c r="E192" s="17" t="s">
        <v>1737</v>
      </c>
      <c r="F192" s="17">
        <v>240</v>
      </c>
      <c r="G192" s="17" t="s">
        <v>1384</v>
      </c>
      <c r="H192" s="17">
        <v>450</v>
      </c>
      <c r="I192" s="17" t="s">
        <v>211</v>
      </c>
      <c r="J192" s="17">
        <v>450</v>
      </c>
      <c r="K192" s="17" t="s">
        <v>351</v>
      </c>
      <c r="L192" s="59">
        <v>0.25431999999999999</v>
      </c>
      <c r="M192" s="60">
        <v>0.25431999999999999</v>
      </c>
      <c r="N192" s="61">
        <v>4.605691134929657E-2</v>
      </c>
      <c r="O192" s="60">
        <v>0</v>
      </c>
      <c r="P192" s="61">
        <v>0</v>
      </c>
    </row>
    <row r="193" spans="1:16" ht="51" x14ac:dyDescent="0.25">
      <c r="A193" s="15"/>
      <c r="B193" s="17">
        <v>5003117</v>
      </c>
      <c r="C193" s="17" t="s">
        <v>1752</v>
      </c>
      <c r="D193" s="17">
        <v>3000386</v>
      </c>
      <c r="E193" s="17" t="s">
        <v>1737</v>
      </c>
      <c r="F193" s="17">
        <v>240</v>
      </c>
      <c r="G193" s="17" t="s">
        <v>1384</v>
      </c>
      <c r="H193" s="17">
        <v>451</v>
      </c>
      <c r="I193" s="17" t="s">
        <v>212</v>
      </c>
      <c r="J193" s="17">
        <v>451</v>
      </c>
      <c r="K193" s="17" t="s">
        <v>352</v>
      </c>
      <c r="L193" s="59">
        <v>0.90371599999999985</v>
      </c>
      <c r="M193" s="60">
        <v>0.90371599999999996</v>
      </c>
      <c r="N193" s="61">
        <v>7.2554570098873228E-2</v>
      </c>
      <c r="O193" s="60">
        <v>0</v>
      </c>
      <c r="P193" s="61">
        <v>0</v>
      </c>
    </row>
    <row r="194" spans="1:16" ht="51" x14ac:dyDescent="0.25">
      <c r="A194" s="15"/>
      <c r="B194" s="17">
        <v>5003117</v>
      </c>
      <c r="C194" s="17" t="s">
        <v>1752</v>
      </c>
      <c r="D194" s="17">
        <v>3000386</v>
      </c>
      <c r="E194" s="17" t="s">
        <v>1737</v>
      </c>
      <c r="F194" s="17">
        <v>240</v>
      </c>
      <c r="G194" s="17" t="s">
        <v>1384</v>
      </c>
      <c r="H194" s="17">
        <v>452</v>
      </c>
      <c r="I194" s="17" t="s">
        <v>213</v>
      </c>
      <c r="J194" s="17">
        <v>452</v>
      </c>
      <c r="K194" s="17" t="s">
        <v>353</v>
      </c>
      <c r="L194" s="59">
        <v>0.21365000000000001</v>
      </c>
      <c r="M194" s="60">
        <v>0.24064599999999997</v>
      </c>
      <c r="N194" s="61">
        <v>4.5368120408966206E-2</v>
      </c>
      <c r="O194" s="60">
        <v>0</v>
      </c>
      <c r="P194" s="61">
        <v>0</v>
      </c>
    </row>
    <row r="195" spans="1:16" ht="51" x14ac:dyDescent="0.25">
      <c r="A195" s="15"/>
      <c r="B195" s="17">
        <v>5003117</v>
      </c>
      <c r="C195" s="17" t="s">
        <v>1752</v>
      </c>
      <c r="D195" s="17">
        <v>3000386</v>
      </c>
      <c r="E195" s="17" t="s">
        <v>1737</v>
      </c>
      <c r="F195" s="17">
        <v>240</v>
      </c>
      <c r="G195" s="17" t="s">
        <v>1384</v>
      </c>
      <c r="H195" s="17">
        <v>453</v>
      </c>
      <c r="I195" s="17" t="s">
        <v>214</v>
      </c>
      <c r="J195" s="17">
        <v>453</v>
      </c>
      <c r="K195" s="17" t="s">
        <v>354</v>
      </c>
      <c r="L195" s="59">
        <v>0.25087999999999999</v>
      </c>
      <c r="M195" s="60">
        <v>0.25087999999999999</v>
      </c>
      <c r="N195" s="61">
        <v>0.1801953220856376</v>
      </c>
      <c r="O195" s="60">
        <v>0</v>
      </c>
      <c r="P195" s="61">
        <v>0</v>
      </c>
    </row>
    <row r="196" spans="1:16" ht="51" x14ac:dyDescent="0.25">
      <c r="A196" s="15"/>
      <c r="B196" s="17">
        <v>5003117</v>
      </c>
      <c r="C196" s="17" t="s">
        <v>1752</v>
      </c>
      <c r="D196" s="17">
        <v>3000386</v>
      </c>
      <c r="E196" s="17" t="s">
        <v>1737</v>
      </c>
      <c r="F196" s="17">
        <v>240</v>
      </c>
      <c r="G196" s="17" t="s">
        <v>1384</v>
      </c>
      <c r="H196" s="17">
        <v>455</v>
      </c>
      <c r="I196" s="17" t="s">
        <v>216</v>
      </c>
      <c r="J196" s="17">
        <v>455</v>
      </c>
      <c r="K196" s="17" t="s">
        <v>356</v>
      </c>
      <c r="L196" s="59">
        <v>4.1952000000000003E-2</v>
      </c>
      <c r="M196" s="60">
        <v>4.1952000000000003E-2</v>
      </c>
      <c r="N196" s="61">
        <v>0</v>
      </c>
      <c r="O196" s="60">
        <v>0</v>
      </c>
      <c r="P196" s="61">
        <v>0</v>
      </c>
    </row>
    <row r="197" spans="1:16" ht="51" x14ac:dyDescent="0.25">
      <c r="A197" s="15"/>
      <c r="B197" s="17">
        <v>5003117</v>
      </c>
      <c r="C197" s="17" t="s">
        <v>1752</v>
      </c>
      <c r="D197" s="17">
        <v>3000386</v>
      </c>
      <c r="E197" s="17" t="s">
        <v>1737</v>
      </c>
      <c r="F197" s="17">
        <v>240</v>
      </c>
      <c r="G197" s="17" t="s">
        <v>1384</v>
      </c>
      <c r="H197" s="17">
        <v>456</v>
      </c>
      <c r="I197" s="17" t="s">
        <v>217</v>
      </c>
      <c r="J197" s="17">
        <v>456</v>
      </c>
      <c r="K197" s="17" t="s">
        <v>357</v>
      </c>
      <c r="L197" s="59">
        <v>1.49E-2</v>
      </c>
      <c r="M197" s="60">
        <v>1.49E-2</v>
      </c>
      <c r="N197" s="61">
        <v>0</v>
      </c>
      <c r="O197" s="60">
        <v>0</v>
      </c>
      <c r="P197" s="61">
        <v>0</v>
      </c>
    </row>
    <row r="198" spans="1:16" ht="51" x14ac:dyDescent="0.25">
      <c r="A198" s="15"/>
      <c r="B198" s="17">
        <v>5003117</v>
      </c>
      <c r="C198" s="17" t="s">
        <v>1752</v>
      </c>
      <c r="D198" s="17">
        <v>3000386</v>
      </c>
      <c r="E198" s="17" t="s">
        <v>1737</v>
      </c>
      <c r="F198" s="17">
        <v>240</v>
      </c>
      <c r="G198" s="17" t="s">
        <v>1384</v>
      </c>
      <c r="H198" s="17">
        <v>457</v>
      </c>
      <c r="I198" s="17" t="s">
        <v>218</v>
      </c>
      <c r="J198" s="17">
        <v>457</v>
      </c>
      <c r="K198" s="17" t="s">
        <v>358</v>
      </c>
      <c r="L198" s="59">
        <v>6.25E-2</v>
      </c>
      <c r="M198" s="60">
        <v>0.10320000000000003</v>
      </c>
      <c r="N198" s="61">
        <v>2.8776998944522347E-2</v>
      </c>
      <c r="O198" s="60">
        <v>0</v>
      </c>
      <c r="P198" s="61">
        <v>0</v>
      </c>
    </row>
    <row r="199" spans="1:16" ht="51" x14ac:dyDescent="0.25">
      <c r="A199" s="15"/>
      <c r="B199" s="17">
        <v>5003117</v>
      </c>
      <c r="C199" s="17" t="s">
        <v>1752</v>
      </c>
      <c r="D199" s="17">
        <v>3000386</v>
      </c>
      <c r="E199" s="17" t="s">
        <v>1737</v>
      </c>
      <c r="F199" s="17">
        <v>240</v>
      </c>
      <c r="G199" s="17" t="s">
        <v>1384</v>
      </c>
      <c r="H199" s="17">
        <v>458</v>
      </c>
      <c r="I199" s="17" t="s">
        <v>219</v>
      </c>
      <c r="J199" s="17">
        <v>458</v>
      </c>
      <c r="K199" s="17" t="s">
        <v>359</v>
      </c>
      <c r="L199" s="59">
        <v>0</v>
      </c>
      <c r="M199" s="60">
        <v>2.6239999999999999E-2</v>
      </c>
      <c r="N199" s="61">
        <v>1.3294999880599789E-3</v>
      </c>
      <c r="O199" s="60">
        <v>282</v>
      </c>
      <c r="P199" s="61">
        <v>0</v>
      </c>
    </row>
    <row r="200" spans="1:16" ht="51" x14ac:dyDescent="0.25">
      <c r="A200" s="15"/>
      <c r="B200" s="17">
        <v>5003117</v>
      </c>
      <c r="C200" s="17" t="s">
        <v>1752</v>
      </c>
      <c r="D200" s="17">
        <v>3000386</v>
      </c>
      <c r="E200" s="17" t="s">
        <v>1737</v>
      </c>
      <c r="F200" s="17">
        <v>240</v>
      </c>
      <c r="G200" s="17" t="s">
        <v>1384</v>
      </c>
      <c r="H200" s="17">
        <v>459</v>
      </c>
      <c r="I200" s="17" t="s">
        <v>220</v>
      </c>
      <c r="J200" s="17">
        <v>459</v>
      </c>
      <c r="K200" s="17" t="s">
        <v>360</v>
      </c>
      <c r="L200" s="59">
        <v>0</v>
      </c>
      <c r="M200" s="60">
        <v>0.30127600000000004</v>
      </c>
      <c r="N200" s="61">
        <v>0.10430699854623526</v>
      </c>
      <c r="O200" s="60">
        <v>2321</v>
      </c>
      <c r="P200" s="61">
        <v>0</v>
      </c>
    </row>
    <row r="201" spans="1:16" ht="51" x14ac:dyDescent="0.25">
      <c r="A201" s="15"/>
      <c r="B201" s="17">
        <v>5003117</v>
      </c>
      <c r="C201" s="17" t="s">
        <v>1752</v>
      </c>
      <c r="D201" s="17">
        <v>3000386</v>
      </c>
      <c r="E201" s="17" t="s">
        <v>1737</v>
      </c>
      <c r="F201" s="17">
        <v>240</v>
      </c>
      <c r="G201" s="17" t="s">
        <v>1384</v>
      </c>
      <c r="H201" s="17">
        <v>460</v>
      </c>
      <c r="I201" s="17" t="s">
        <v>221</v>
      </c>
      <c r="J201" s="17">
        <v>460</v>
      </c>
      <c r="K201" s="17" t="s">
        <v>361</v>
      </c>
      <c r="L201" s="59">
        <v>0.13105199999999997</v>
      </c>
      <c r="M201" s="60">
        <v>0.13105199999999997</v>
      </c>
      <c r="N201" s="61">
        <v>0</v>
      </c>
      <c r="O201" s="60">
        <v>0</v>
      </c>
      <c r="P201" s="61">
        <v>0</v>
      </c>
    </row>
    <row r="202" spans="1:16" ht="51" x14ac:dyDescent="0.25">
      <c r="A202" s="15"/>
      <c r="B202" s="17">
        <v>5003117</v>
      </c>
      <c r="C202" s="17" t="s">
        <v>1752</v>
      </c>
      <c r="D202" s="17">
        <v>3000386</v>
      </c>
      <c r="E202" s="17" t="s">
        <v>1737</v>
      </c>
      <c r="F202" s="17">
        <v>240</v>
      </c>
      <c r="G202" s="17" t="s">
        <v>1384</v>
      </c>
      <c r="H202" s="17">
        <v>461</v>
      </c>
      <c r="I202" s="17" t="s">
        <v>222</v>
      </c>
      <c r="J202" s="17">
        <v>461</v>
      </c>
      <c r="K202" s="17" t="s">
        <v>362</v>
      </c>
      <c r="L202" s="59">
        <v>4.4613E-2</v>
      </c>
      <c r="M202" s="60">
        <v>4.4613E-2</v>
      </c>
      <c r="N202" s="61">
        <v>2.0310000982135534E-3</v>
      </c>
      <c r="O202" s="60">
        <v>0</v>
      </c>
      <c r="P202" s="61">
        <v>0</v>
      </c>
    </row>
    <row r="203" spans="1:16" ht="38.25" x14ac:dyDescent="0.25">
      <c r="A203" s="15"/>
      <c r="B203" s="17">
        <v>5003118</v>
      </c>
      <c r="C203" s="17" t="s">
        <v>1753</v>
      </c>
      <c r="D203" s="17">
        <v>3000386</v>
      </c>
      <c r="E203" s="17" t="s">
        <v>1737</v>
      </c>
      <c r="F203" s="17">
        <v>240</v>
      </c>
      <c r="G203" s="17" t="s">
        <v>1384</v>
      </c>
      <c r="H203" s="17">
        <v>10</v>
      </c>
      <c r="I203" s="17" t="s">
        <v>105</v>
      </c>
      <c r="J203" s="17">
        <v>10</v>
      </c>
      <c r="K203" s="17" t="s">
        <v>1502</v>
      </c>
      <c r="L203" s="59">
        <v>0</v>
      </c>
      <c r="M203" s="60">
        <v>0.283584</v>
      </c>
      <c r="N203" s="61">
        <v>0.1844249963760376</v>
      </c>
      <c r="O203" s="60">
        <v>0</v>
      </c>
      <c r="P203" s="61">
        <v>0</v>
      </c>
    </row>
    <row r="204" spans="1:16" ht="51" x14ac:dyDescent="0.25">
      <c r="A204" s="15"/>
      <c r="B204" s="17">
        <v>5003118</v>
      </c>
      <c r="C204" s="17" t="s">
        <v>1753</v>
      </c>
      <c r="D204" s="17">
        <v>3000386</v>
      </c>
      <c r="E204" s="17" t="s">
        <v>1737</v>
      </c>
      <c r="F204" s="17">
        <v>240</v>
      </c>
      <c r="G204" s="17" t="s">
        <v>1384</v>
      </c>
      <c r="H204" s="17">
        <v>10</v>
      </c>
      <c r="I204" s="17" t="s">
        <v>105</v>
      </c>
      <c r="J204" s="17">
        <v>26</v>
      </c>
      <c r="K204" s="17" t="s">
        <v>1503</v>
      </c>
      <c r="L204" s="59">
        <v>32.475549999999998</v>
      </c>
      <c r="M204" s="60">
        <v>8.1193109999999997</v>
      </c>
      <c r="N204" s="61">
        <v>4.1259215802419931</v>
      </c>
      <c r="O204" s="60">
        <v>0</v>
      </c>
      <c r="P204" s="61">
        <v>0</v>
      </c>
    </row>
    <row r="205" spans="1:16" ht="38.25" x14ac:dyDescent="0.25">
      <c r="A205" s="15"/>
      <c r="B205" s="17">
        <v>5003119</v>
      </c>
      <c r="C205" s="17" t="s">
        <v>1754</v>
      </c>
      <c r="D205" s="17">
        <v>3000386</v>
      </c>
      <c r="E205" s="17" t="s">
        <v>1737</v>
      </c>
      <c r="F205" s="17">
        <v>240</v>
      </c>
      <c r="G205" s="17" t="s">
        <v>1384</v>
      </c>
      <c r="H205" s="17">
        <v>10</v>
      </c>
      <c r="I205" s="17" t="s">
        <v>105</v>
      </c>
      <c r="J205" s="17">
        <v>10</v>
      </c>
      <c r="K205" s="17" t="s">
        <v>1502</v>
      </c>
      <c r="L205" s="59">
        <v>0</v>
      </c>
      <c r="M205" s="60">
        <v>0.71541700000000008</v>
      </c>
      <c r="N205" s="61">
        <v>0.47726401034742594</v>
      </c>
      <c r="O205" s="60">
        <v>0</v>
      </c>
      <c r="P205" s="61">
        <v>0</v>
      </c>
    </row>
    <row r="206" spans="1:16" ht="51" x14ac:dyDescent="0.25">
      <c r="A206" s="15"/>
      <c r="B206" s="17">
        <v>5003119</v>
      </c>
      <c r="C206" s="17" t="s">
        <v>1754</v>
      </c>
      <c r="D206" s="17">
        <v>3000386</v>
      </c>
      <c r="E206" s="17" t="s">
        <v>1737</v>
      </c>
      <c r="F206" s="17">
        <v>240</v>
      </c>
      <c r="G206" s="17" t="s">
        <v>1384</v>
      </c>
      <c r="H206" s="17">
        <v>10</v>
      </c>
      <c r="I206" s="17" t="s">
        <v>105</v>
      </c>
      <c r="J206" s="17">
        <v>26</v>
      </c>
      <c r="K206" s="17" t="s">
        <v>1503</v>
      </c>
      <c r="L206" s="59">
        <v>49.607332</v>
      </c>
      <c r="M206" s="60">
        <v>14.787459</v>
      </c>
      <c r="N206" s="61">
        <v>9.9607422256249265</v>
      </c>
      <c r="O206" s="60">
        <v>0</v>
      </c>
      <c r="P206" s="61">
        <v>0</v>
      </c>
    </row>
    <row r="207" spans="1:16" ht="38.25" x14ac:dyDescent="0.25">
      <c r="A207" s="15"/>
      <c r="B207" s="17">
        <v>5003120</v>
      </c>
      <c r="C207" s="17" t="s">
        <v>1755</v>
      </c>
      <c r="D207" s="17">
        <v>3000386</v>
      </c>
      <c r="E207" s="17" t="s">
        <v>1737</v>
      </c>
      <c r="F207" s="17">
        <v>240</v>
      </c>
      <c r="G207" s="17" t="s">
        <v>1384</v>
      </c>
      <c r="H207" s="17">
        <v>10</v>
      </c>
      <c r="I207" s="17" t="s">
        <v>105</v>
      </c>
      <c r="J207" s="17">
        <v>10</v>
      </c>
      <c r="K207" s="17" t="s">
        <v>1502</v>
      </c>
      <c r="L207" s="59">
        <v>0</v>
      </c>
      <c r="M207" s="60">
        <v>0.66650500000000001</v>
      </c>
      <c r="N207" s="61">
        <v>0.36055999994277954</v>
      </c>
      <c r="O207" s="60">
        <v>0</v>
      </c>
      <c r="P207" s="61">
        <v>0</v>
      </c>
    </row>
    <row r="208" spans="1:16" ht="51" x14ac:dyDescent="0.25">
      <c r="A208" s="15"/>
      <c r="B208" s="17">
        <v>5003120</v>
      </c>
      <c r="C208" s="17" t="s">
        <v>1755</v>
      </c>
      <c r="D208" s="17">
        <v>3000386</v>
      </c>
      <c r="E208" s="17" t="s">
        <v>1737</v>
      </c>
      <c r="F208" s="17">
        <v>240</v>
      </c>
      <c r="G208" s="17" t="s">
        <v>1384</v>
      </c>
      <c r="H208" s="17">
        <v>10</v>
      </c>
      <c r="I208" s="17" t="s">
        <v>105</v>
      </c>
      <c r="J208" s="17">
        <v>26</v>
      </c>
      <c r="K208" s="17" t="s">
        <v>1503</v>
      </c>
      <c r="L208" s="59">
        <v>26.517162000000003</v>
      </c>
      <c r="M208" s="60">
        <v>121.13511800000002</v>
      </c>
      <c r="N208" s="61">
        <v>8.9534356566146016</v>
      </c>
      <c r="O208" s="60">
        <v>0</v>
      </c>
      <c r="P208" s="61">
        <v>0</v>
      </c>
    </row>
    <row r="209" spans="1:16" ht="51" x14ac:dyDescent="0.25">
      <c r="A209" s="15"/>
      <c r="B209" s="17">
        <v>5003124</v>
      </c>
      <c r="C209" s="17" t="s">
        <v>1757</v>
      </c>
      <c r="D209" s="17">
        <v>3000386</v>
      </c>
      <c r="E209" s="17" t="s">
        <v>1737</v>
      </c>
      <c r="F209" s="17">
        <v>236</v>
      </c>
      <c r="G209" s="17" t="s">
        <v>295</v>
      </c>
      <c r="H209" s="17">
        <v>10</v>
      </c>
      <c r="I209" s="17" t="s">
        <v>105</v>
      </c>
      <c r="J209" s="17">
        <v>26</v>
      </c>
      <c r="K209" s="17" t="s">
        <v>1503</v>
      </c>
      <c r="L209" s="59">
        <v>29.460122999999999</v>
      </c>
      <c r="M209" s="60">
        <v>0</v>
      </c>
      <c r="N209" s="61">
        <v>0</v>
      </c>
      <c r="O209" s="60">
        <v>0</v>
      </c>
      <c r="P209" s="61">
        <v>0</v>
      </c>
    </row>
    <row r="210" spans="1:16" ht="51" x14ac:dyDescent="0.25">
      <c r="A210" s="15"/>
      <c r="B210" s="17">
        <v>5003124</v>
      </c>
      <c r="C210" s="17" t="s">
        <v>1757</v>
      </c>
      <c r="D210" s="17">
        <v>3000386</v>
      </c>
      <c r="E210" s="17" t="s">
        <v>1737</v>
      </c>
      <c r="F210" s="17">
        <v>236</v>
      </c>
      <c r="G210" s="17" t="s">
        <v>295</v>
      </c>
      <c r="H210" s="17">
        <v>440</v>
      </c>
      <c r="I210" s="17" t="s">
        <v>201</v>
      </c>
      <c r="J210" s="17">
        <v>440</v>
      </c>
      <c r="K210" s="17" t="s">
        <v>341</v>
      </c>
      <c r="L210" s="59">
        <v>1.6622520000000005</v>
      </c>
      <c r="M210" s="60">
        <v>2.0963279999999997</v>
      </c>
      <c r="N210" s="61">
        <v>0.77436831378145143</v>
      </c>
      <c r="O210" s="60">
        <v>0</v>
      </c>
      <c r="P210" s="61">
        <v>0</v>
      </c>
    </row>
    <row r="211" spans="1:16" ht="51" x14ac:dyDescent="0.25">
      <c r="A211" s="15"/>
      <c r="B211" s="17">
        <v>5003124</v>
      </c>
      <c r="C211" s="17" t="s">
        <v>1757</v>
      </c>
      <c r="D211" s="17">
        <v>3000386</v>
      </c>
      <c r="E211" s="17" t="s">
        <v>1737</v>
      </c>
      <c r="F211" s="17">
        <v>236</v>
      </c>
      <c r="G211" s="17" t="s">
        <v>295</v>
      </c>
      <c r="H211" s="17">
        <v>441</v>
      </c>
      <c r="I211" s="17" t="s">
        <v>202</v>
      </c>
      <c r="J211" s="17">
        <v>441</v>
      </c>
      <c r="K211" s="17" t="s">
        <v>342</v>
      </c>
      <c r="L211" s="59">
        <v>5.4762249999999995</v>
      </c>
      <c r="M211" s="60">
        <v>7.7408779999999977</v>
      </c>
      <c r="N211" s="61">
        <v>2.0515179874528258</v>
      </c>
      <c r="O211" s="60">
        <v>447</v>
      </c>
      <c r="P211" s="61">
        <v>0</v>
      </c>
    </row>
    <row r="212" spans="1:16" ht="51" x14ac:dyDescent="0.25">
      <c r="A212" s="15"/>
      <c r="B212" s="17">
        <v>5003124</v>
      </c>
      <c r="C212" s="17" t="s">
        <v>1757</v>
      </c>
      <c r="D212" s="17">
        <v>3000386</v>
      </c>
      <c r="E212" s="17" t="s">
        <v>1737</v>
      </c>
      <c r="F212" s="17">
        <v>236</v>
      </c>
      <c r="G212" s="17" t="s">
        <v>295</v>
      </c>
      <c r="H212" s="17">
        <v>442</v>
      </c>
      <c r="I212" s="17" t="s">
        <v>203</v>
      </c>
      <c r="J212" s="17">
        <v>442</v>
      </c>
      <c r="K212" s="17" t="s">
        <v>343</v>
      </c>
      <c r="L212" s="59">
        <v>1.1102429999999999</v>
      </c>
      <c r="M212" s="60">
        <v>3.5811519999999999</v>
      </c>
      <c r="N212" s="61">
        <v>0.92458872389397584</v>
      </c>
      <c r="O212" s="60">
        <v>459</v>
      </c>
      <c r="P212" s="61">
        <v>0</v>
      </c>
    </row>
    <row r="213" spans="1:16" ht="51" x14ac:dyDescent="0.25">
      <c r="A213" s="15"/>
      <c r="B213" s="17">
        <v>5003124</v>
      </c>
      <c r="C213" s="17" t="s">
        <v>1757</v>
      </c>
      <c r="D213" s="17">
        <v>3000386</v>
      </c>
      <c r="E213" s="17" t="s">
        <v>1737</v>
      </c>
      <c r="F213" s="17">
        <v>236</v>
      </c>
      <c r="G213" s="17" t="s">
        <v>295</v>
      </c>
      <c r="H213" s="17">
        <v>443</v>
      </c>
      <c r="I213" s="17" t="s">
        <v>204</v>
      </c>
      <c r="J213" s="17">
        <v>443</v>
      </c>
      <c r="K213" s="17" t="s">
        <v>344</v>
      </c>
      <c r="L213" s="59">
        <v>2.3643620000000003</v>
      </c>
      <c r="M213" s="60">
        <v>2.8420269999999994</v>
      </c>
      <c r="N213" s="61">
        <v>1.420378142647678</v>
      </c>
      <c r="O213" s="60">
        <v>1708</v>
      </c>
      <c r="P213" s="61">
        <v>0</v>
      </c>
    </row>
    <row r="214" spans="1:16" ht="51" x14ac:dyDescent="0.25">
      <c r="A214" s="15"/>
      <c r="B214" s="17">
        <v>5003124</v>
      </c>
      <c r="C214" s="17" t="s">
        <v>1757</v>
      </c>
      <c r="D214" s="17">
        <v>3000386</v>
      </c>
      <c r="E214" s="17" t="s">
        <v>1737</v>
      </c>
      <c r="F214" s="17">
        <v>236</v>
      </c>
      <c r="G214" s="17" t="s">
        <v>295</v>
      </c>
      <c r="H214" s="17">
        <v>444</v>
      </c>
      <c r="I214" s="17" t="s">
        <v>205</v>
      </c>
      <c r="J214" s="17">
        <v>444</v>
      </c>
      <c r="K214" s="17" t="s">
        <v>345</v>
      </c>
      <c r="L214" s="59">
        <v>2.9100000000000001E-2</v>
      </c>
      <c r="M214" s="60">
        <v>0.94944700000000004</v>
      </c>
      <c r="N214" s="61">
        <v>7.0883869462704752E-2</v>
      </c>
      <c r="O214" s="60">
        <v>298</v>
      </c>
      <c r="P214" s="61">
        <v>0</v>
      </c>
    </row>
    <row r="215" spans="1:16" ht="51" x14ac:dyDescent="0.25">
      <c r="A215" s="15"/>
      <c r="B215" s="17">
        <v>5003124</v>
      </c>
      <c r="C215" s="17" t="s">
        <v>1757</v>
      </c>
      <c r="D215" s="17">
        <v>3000386</v>
      </c>
      <c r="E215" s="17" t="s">
        <v>1737</v>
      </c>
      <c r="F215" s="17">
        <v>236</v>
      </c>
      <c r="G215" s="17" t="s">
        <v>295</v>
      </c>
      <c r="H215" s="17">
        <v>445</v>
      </c>
      <c r="I215" s="17" t="s">
        <v>206</v>
      </c>
      <c r="J215" s="17">
        <v>445</v>
      </c>
      <c r="K215" s="17" t="s">
        <v>346</v>
      </c>
      <c r="L215" s="59">
        <v>5.594981999999999</v>
      </c>
      <c r="M215" s="60">
        <v>8.9596970000000002</v>
      </c>
      <c r="N215" s="61">
        <v>3.1461960922824801</v>
      </c>
      <c r="O215" s="60">
        <v>1399</v>
      </c>
      <c r="P215" s="61">
        <v>0</v>
      </c>
    </row>
    <row r="216" spans="1:16" ht="51" x14ac:dyDescent="0.25">
      <c r="A216" s="15"/>
      <c r="B216" s="17">
        <v>5003124</v>
      </c>
      <c r="C216" s="17" t="s">
        <v>1757</v>
      </c>
      <c r="D216" s="17">
        <v>3000386</v>
      </c>
      <c r="E216" s="17" t="s">
        <v>1737</v>
      </c>
      <c r="F216" s="17">
        <v>236</v>
      </c>
      <c r="G216" s="17" t="s">
        <v>295</v>
      </c>
      <c r="H216" s="17">
        <v>446</v>
      </c>
      <c r="I216" s="17" t="s">
        <v>207</v>
      </c>
      <c r="J216" s="17">
        <v>446</v>
      </c>
      <c r="K216" s="17" t="s">
        <v>347</v>
      </c>
      <c r="L216" s="59">
        <v>0.17733199999999999</v>
      </c>
      <c r="M216" s="60">
        <v>1.2690259999999995</v>
      </c>
      <c r="N216" s="61">
        <v>0.46942648204276338</v>
      </c>
      <c r="O216" s="60">
        <v>308</v>
      </c>
      <c r="P216" s="61">
        <v>0</v>
      </c>
    </row>
    <row r="217" spans="1:16" ht="51" x14ac:dyDescent="0.25">
      <c r="A217" s="15"/>
      <c r="B217" s="17">
        <v>5003124</v>
      </c>
      <c r="C217" s="17" t="s">
        <v>1757</v>
      </c>
      <c r="D217" s="17">
        <v>3000386</v>
      </c>
      <c r="E217" s="17" t="s">
        <v>1737</v>
      </c>
      <c r="F217" s="17">
        <v>236</v>
      </c>
      <c r="G217" s="17" t="s">
        <v>295</v>
      </c>
      <c r="H217" s="17">
        <v>447</v>
      </c>
      <c r="I217" s="17" t="s">
        <v>208</v>
      </c>
      <c r="J217" s="17">
        <v>447</v>
      </c>
      <c r="K217" s="17" t="s">
        <v>348</v>
      </c>
      <c r="L217" s="59">
        <v>2.7411240000000001</v>
      </c>
      <c r="M217" s="60">
        <v>1.9695849999999999</v>
      </c>
      <c r="N217" s="61">
        <v>0.85164242316386662</v>
      </c>
      <c r="O217" s="60">
        <v>1130</v>
      </c>
      <c r="P217" s="61">
        <v>0</v>
      </c>
    </row>
    <row r="218" spans="1:16" ht="51" x14ac:dyDescent="0.25">
      <c r="A218" s="15"/>
      <c r="B218" s="17">
        <v>5003124</v>
      </c>
      <c r="C218" s="17" t="s">
        <v>1757</v>
      </c>
      <c r="D218" s="17">
        <v>3000386</v>
      </c>
      <c r="E218" s="17" t="s">
        <v>1737</v>
      </c>
      <c r="F218" s="17">
        <v>236</v>
      </c>
      <c r="G218" s="17" t="s">
        <v>295</v>
      </c>
      <c r="H218" s="17">
        <v>448</v>
      </c>
      <c r="I218" s="17" t="s">
        <v>209</v>
      </c>
      <c r="J218" s="17">
        <v>448</v>
      </c>
      <c r="K218" s="17" t="s">
        <v>349</v>
      </c>
      <c r="L218" s="59">
        <v>6.3431439999999997</v>
      </c>
      <c r="M218" s="60">
        <v>7.2744999999999989</v>
      </c>
      <c r="N218" s="61">
        <v>3.0140491360070882</v>
      </c>
      <c r="O218" s="60">
        <v>0</v>
      </c>
      <c r="P218" s="61">
        <v>0</v>
      </c>
    </row>
    <row r="219" spans="1:16" ht="51" x14ac:dyDescent="0.25">
      <c r="A219" s="15"/>
      <c r="B219" s="17">
        <v>5003124</v>
      </c>
      <c r="C219" s="17" t="s">
        <v>1757</v>
      </c>
      <c r="D219" s="17">
        <v>3000386</v>
      </c>
      <c r="E219" s="17" t="s">
        <v>1737</v>
      </c>
      <c r="F219" s="17">
        <v>236</v>
      </c>
      <c r="G219" s="17" t="s">
        <v>295</v>
      </c>
      <c r="H219" s="17">
        <v>449</v>
      </c>
      <c r="I219" s="17" t="s">
        <v>210</v>
      </c>
      <c r="J219" s="17">
        <v>449</v>
      </c>
      <c r="K219" s="17" t="s">
        <v>350</v>
      </c>
      <c r="L219" s="59">
        <v>1.822389</v>
      </c>
      <c r="M219" s="60">
        <v>2.1161449999999991</v>
      </c>
      <c r="N219" s="61">
        <v>0.7283601876697503</v>
      </c>
      <c r="O219" s="60">
        <v>1386</v>
      </c>
      <c r="P219" s="61">
        <v>0</v>
      </c>
    </row>
    <row r="220" spans="1:16" ht="51" x14ac:dyDescent="0.25">
      <c r="A220" s="15"/>
      <c r="B220" s="17">
        <v>5003124</v>
      </c>
      <c r="C220" s="17" t="s">
        <v>1757</v>
      </c>
      <c r="D220" s="17">
        <v>3000386</v>
      </c>
      <c r="E220" s="17" t="s">
        <v>1737</v>
      </c>
      <c r="F220" s="17">
        <v>236</v>
      </c>
      <c r="G220" s="17" t="s">
        <v>295</v>
      </c>
      <c r="H220" s="17">
        <v>450</v>
      </c>
      <c r="I220" s="17" t="s">
        <v>211</v>
      </c>
      <c r="J220" s="17">
        <v>450</v>
      </c>
      <c r="K220" s="17" t="s">
        <v>351</v>
      </c>
      <c r="L220" s="59">
        <v>3.0097630000000004</v>
      </c>
      <c r="M220" s="60">
        <v>3.3957449999999998</v>
      </c>
      <c r="N220" s="61">
        <v>1.4881779400311643</v>
      </c>
      <c r="O220" s="60">
        <v>0</v>
      </c>
      <c r="P220" s="61">
        <v>0</v>
      </c>
    </row>
    <row r="221" spans="1:16" ht="51" x14ac:dyDescent="0.25">
      <c r="A221" s="15"/>
      <c r="B221" s="17">
        <v>5003124</v>
      </c>
      <c r="C221" s="17" t="s">
        <v>1757</v>
      </c>
      <c r="D221" s="17">
        <v>3000386</v>
      </c>
      <c r="E221" s="17" t="s">
        <v>1737</v>
      </c>
      <c r="F221" s="17">
        <v>236</v>
      </c>
      <c r="G221" s="17" t="s">
        <v>295</v>
      </c>
      <c r="H221" s="17">
        <v>451</v>
      </c>
      <c r="I221" s="17" t="s">
        <v>212</v>
      </c>
      <c r="J221" s="17">
        <v>451</v>
      </c>
      <c r="K221" s="17" t="s">
        <v>352</v>
      </c>
      <c r="L221" s="59">
        <v>4.3306550000000001</v>
      </c>
      <c r="M221" s="60">
        <v>5.160768</v>
      </c>
      <c r="N221" s="61">
        <v>1.7216766582496348</v>
      </c>
      <c r="O221" s="60">
        <v>36</v>
      </c>
      <c r="P221" s="61">
        <v>0</v>
      </c>
    </row>
    <row r="222" spans="1:16" ht="51" x14ac:dyDescent="0.25">
      <c r="A222" s="15"/>
      <c r="B222" s="17">
        <v>5003124</v>
      </c>
      <c r="C222" s="17" t="s">
        <v>1757</v>
      </c>
      <c r="D222" s="17">
        <v>3000386</v>
      </c>
      <c r="E222" s="17" t="s">
        <v>1737</v>
      </c>
      <c r="F222" s="17">
        <v>236</v>
      </c>
      <c r="G222" s="17" t="s">
        <v>295</v>
      </c>
      <c r="H222" s="17">
        <v>452</v>
      </c>
      <c r="I222" s="17" t="s">
        <v>213</v>
      </c>
      <c r="J222" s="17">
        <v>452</v>
      </c>
      <c r="K222" s="17" t="s">
        <v>353</v>
      </c>
      <c r="L222" s="59">
        <v>1.9670110000000001</v>
      </c>
      <c r="M222" s="60">
        <v>1.8944669999999999</v>
      </c>
      <c r="N222" s="61">
        <v>0.76126045314595103</v>
      </c>
      <c r="O222" s="60">
        <v>0</v>
      </c>
      <c r="P222" s="61">
        <v>0</v>
      </c>
    </row>
    <row r="223" spans="1:16" ht="51" x14ac:dyDescent="0.25">
      <c r="A223" s="15"/>
      <c r="B223" s="17">
        <v>5003124</v>
      </c>
      <c r="C223" s="17" t="s">
        <v>1757</v>
      </c>
      <c r="D223" s="17">
        <v>3000386</v>
      </c>
      <c r="E223" s="17" t="s">
        <v>1737</v>
      </c>
      <c r="F223" s="17">
        <v>236</v>
      </c>
      <c r="G223" s="17" t="s">
        <v>295</v>
      </c>
      <c r="H223" s="17">
        <v>453</v>
      </c>
      <c r="I223" s="17" t="s">
        <v>214</v>
      </c>
      <c r="J223" s="17">
        <v>453</v>
      </c>
      <c r="K223" s="17" t="s">
        <v>354</v>
      </c>
      <c r="L223" s="59">
        <v>3.8359049999999995</v>
      </c>
      <c r="M223" s="60">
        <v>3.9993889999999994</v>
      </c>
      <c r="N223" s="61">
        <v>1.978422815191152</v>
      </c>
      <c r="O223" s="60">
        <v>0</v>
      </c>
      <c r="P223" s="61">
        <v>0</v>
      </c>
    </row>
    <row r="224" spans="1:16" ht="51" x14ac:dyDescent="0.25">
      <c r="A224" s="15"/>
      <c r="B224" s="17">
        <v>5003124</v>
      </c>
      <c r="C224" s="17" t="s">
        <v>1757</v>
      </c>
      <c r="D224" s="17">
        <v>3000386</v>
      </c>
      <c r="E224" s="17" t="s">
        <v>1737</v>
      </c>
      <c r="F224" s="17">
        <v>236</v>
      </c>
      <c r="G224" s="17" t="s">
        <v>295</v>
      </c>
      <c r="H224" s="17">
        <v>454</v>
      </c>
      <c r="I224" s="17" t="s">
        <v>215</v>
      </c>
      <c r="J224" s="17">
        <v>454</v>
      </c>
      <c r="K224" s="17" t="s">
        <v>355</v>
      </c>
      <c r="L224" s="59">
        <v>1.0836300000000001</v>
      </c>
      <c r="M224" s="60">
        <v>1.26149</v>
      </c>
      <c r="N224" s="61">
        <v>0.54636998666683212</v>
      </c>
      <c r="O224" s="60">
        <v>0</v>
      </c>
      <c r="P224" s="61">
        <v>0</v>
      </c>
    </row>
    <row r="225" spans="1:16" ht="51" x14ac:dyDescent="0.25">
      <c r="A225" s="15"/>
      <c r="B225" s="17">
        <v>5003124</v>
      </c>
      <c r="C225" s="17" t="s">
        <v>1757</v>
      </c>
      <c r="D225" s="17">
        <v>3000386</v>
      </c>
      <c r="E225" s="17" t="s">
        <v>1737</v>
      </c>
      <c r="F225" s="17">
        <v>236</v>
      </c>
      <c r="G225" s="17" t="s">
        <v>295</v>
      </c>
      <c r="H225" s="17">
        <v>455</v>
      </c>
      <c r="I225" s="17" t="s">
        <v>216</v>
      </c>
      <c r="J225" s="17">
        <v>455</v>
      </c>
      <c r="K225" s="17" t="s">
        <v>356</v>
      </c>
      <c r="L225" s="59">
        <v>1.3209209999999998</v>
      </c>
      <c r="M225" s="60">
        <v>1.4066159999999999</v>
      </c>
      <c r="N225" s="61">
        <v>0.55371969999396242</v>
      </c>
      <c r="O225" s="60">
        <v>0</v>
      </c>
      <c r="P225" s="61">
        <v>0</v>
      </c>
    </row>
    <row r="226" spans="1:16" ht="51" x14ac:dyDescent="0.25">
      <c r="A226" s="15"/>
      <c r="B226" s="17">
        <v>5003124</v>
      </c>
      <c r="C226" s="17" t="s">
        <v>1757</v>
      </c>
      <c r="D226" s="17">
        <v>3000386</v>
      </c>
      <c r="E226" s="17" t="s">
        <v>1737</v>
      </c>
      <c r="F226" s="17">
        <v>236</v>
      </c>
      <c r="G226" s="17" t="s">
        <v>295</v>
      </c>
      <c r="H226" s="17">
        <v>456</v>
      </c>
      <c r="I226" s="17" t="s">
        <v>217</v>
      </c>
      <c r="J226" s="17">
        <v>456</v>
      </c>
      <c r="K226" s="17" t="s">
        <v>357</v>
      </c>
      <c r="L226" s="59">
        <v>1.5940909999999999</v>
      </c>
      <c r="M226" s="60">
        <v>2.037366</v>
      </c>
      <c r="N226" s="61">
        <v>0.94935058616101742</v>
      </c>
      <c r="O226" s="60">
        <v>0</v>
      </c>
      <c r="P226" s="61">
        <v>0</v>
      </c>
    </row>
    <row r="227" spans="1:16" ht="51" x14ac:dyDescent="0.25">
      <c r="A227" s="15"/>
      <c r="B227" s="17">
        <v>5003124</v>
      </c>
      <c r="C227" s="17" t="s">
        <v>1757</v>
      </c>
      <c r="D227" s="17">
        <v>3000386</v>
      </c>
      <c r="E227" s="17" t="s">
        <v>1737</v>
      </c>
      <c r="F227" s="17">
        <v>236</v>
      </c>
      <c r="G227" s="17" t="s">
        <v>295</v>
      </c>
      <c r="H227" s="17">
        <v>457</v>
      </c>
      <c r="I227" s="17" t="s">
        <v>218</v>
      </c>
      <c r="J227" s="17">
        <v>457</v>
      </c>
      <c r="K227" s="17" t="s">
        <v>358</v>
      </c>
      <c r="L227" s="59">
        <v>3.1375260000000003</v>
      </c>
      <c r="M227" s="60">
        <v>4.225026999999999</v>
      </c>
      <c r="N227" s="61">
        <v>1.7652754200389609</v>
      </c>
      <c r="O227" s="60">
        <v>114</v>
      </c>
      <c r="P227" s="61">
        <v>0</v>
      </c>
    </row>
    <row r="228" spans="1:16" ht="51" x14ac:dyDescent="0.25">
      <c r="A228" s="15"/>
      <c r="B228" s="17">
        <v>5003124</v>
      </c>
      <c r="C228" s="17" t="s">
        <v>1757</v>
      </c>
      <c r="D228" s="17">
        <v>3000386</v>
      </c>
      <c r="E228" s="17" t="s">
        <v>1737</v>
      </c>
      <c r="F228" s="17">
        <v>236</v>
      </c>
      <c r="G228" s="17" t="s">
        <v>295</v>
      </c>
      <c r="H228" s="17">
        <v>458</v>
      </c>
      <c r="I228" s="17" t="s">
        <v>219</v>
      </c>
      <c r="J228" s="17">
        <v>458</v>
      </c>
      <c r="K228" s="17" t="s">
        <v>359</v>
      </c>
      <c r="L228" s="59">
        <v>2.3529949999999995</v>
      </c>
      <c r="M228" s="60">
        <v>5.8083849999999995</v>
      </c>
      <c r="N228" s="61">
        <v>1.8010713839303207</v>
      </c>
      <c r="O228" s="60">
        <v>328.14299999922514</v>
      </c>
      <c r="P228" s="61">
        <v>0</v>
      </c>
    </row>
    <row r="229" spans="1:16" ht="51" x14ac:dyDescent="0.25">
      <c r="A229" s="15"/>
      <c r="B229" s="17">
        <v>5003124</v>
      </c>
      <c r="C229" s="17" t="s">
        <v>1757</v>
      </c>
      <c r="D229" s="17">
        <v>3000386</v>
      </c>
      <c r="E229" s="17" t="s">
        <v>1737</v>
      </c>
      <c r="F229" s="17">
        <v>236</v>
      </c>
      <c r="G229" s="17" t="s">
        <v>295</v>
      </c>
      <c r="H229" s="17">
        <v>459</v>
      </c>
      <c r="I229" s="17" t="s">
        <v>220</v>
      </c>
      <c r="J229" s="17">
        <v>459</v>
      </c>
      <c r="K229" s="17" t="s">
        <v>360</v>
      </c>
      <c r="L229" s="59">
        <v>4.5573490000000003</v>
      </c>
      <c r="M229" s="60">
        <v>8.748088000000001</v>
      </c>
      <c r="N229" s="61">
        <v>2.6820461712959514</v>
      </c>
      <c r="O229" s="60">
        <v>1550725</v>
      </c>
      <c r="P229" s="61">
        <v>0</v>
      </c>
    </row>
    <row r="230" spans="1:16" ht="51" x14ac:dyDescent="0.25">
      <c r="A230" s="15"/>
      <c r="B230" s="17">
        <v>5003124</v>
      </c>
      <c r="C230" s="17" t="s">
        <v>1757</v>
      </c>
      <c r="D230" s="17">
        <v>3000386</v>
      </c>
      <c r="E230" s="17" t="s">
        <v>1737</v>
      </c>
      <c r="F230" s="17">
        <v>236</v>
      </c>
      <c r="G230" s="17" t="s">
        <v>295</v>
      </c>
      <c r="H230" s="17">
        <v>460</v>
      </c>
      <c r="I230" s="17" t="s">
        <v>221</v>
      </c>
      <c r="J230" s="17">
        <v>460</v>
      </c>
      <c r="K230" s="17" t="s">
        <v>361</v>
      </c>
      <c r="L230" s="59">
        <v>1.6406809999999998</v>
      </c>
      <c r="M230" s="60">
        <v>1.7055429999999998</v>
      </c>
      <c r="N230" s="61">
        <v>0.65959619404748082</v>
      </c>
      <c r="O230" s="60">
        <v>0</v>
      </c>
      <c r="P230" s="61">
        <v>0</v>
      </c>
    </row>
    <row r="231" spans="1:16" ht="51" x14ac:dyDescent="0.25">
      <c r="A231" s="15"/>
      <c r="B231" s="17">
        <v>5003124</v>
      </c>
      <c r="C231" s="17" t="s">
        <v>1757</v>
      </c>
      <c r="D231" s="17">
        <v>3000386</v>
      </c>
      <c r="E231" s="17" t="s">
        <v>1737</v>
      </c>
      <c r="F231" s="17">
        <v>236</v>
      </c>
      <c r="G231" s="17" t="s">
        <v>295</v>
      </c>
      <c r="H231" s="17">
        <v>461</v>
      </c>
      <c r="I231" s="17" t="s">
        <v>222</v>
      </c>
      <c r="J231" s="17">
        <v>461</v>
      </c>
      <c r="K231" s="17" t="s">
        <v>362</v>
      </c>
      <c r="L231" s="59">
        <v>0.39042200000000005</v>
      </c>
      <c r="M231" s="60">
        <v>0.54465900000000012</v>
      </c>
      <c r="N231" s="61">
        <v>0.24780017099692486</v>
      </c>
      <c r="O231" s="60">
        <v>0</v>
      </c>
      <c r="P231" s="61">
        <v>0</v>
      </c>
    </row>
    <row r="232" spans="1:16" ht="51" x14ac:dyDescent="0.25">
      <c r="A232" s="15"/>
      <c r="B232" s="17">
        <v>5003124</v>
      </c>
      <c r="C232" s="17" t="s">
        <v>1757</v>
      </c>
      <c r="D232" s="17">
        <v>3000386</v>
      </c>
      <c r="E232" s="17" t="s">
        <v>1737</v>
      </c>
      <c r="F232" s="17">
        <v>236</v>
      </c>
      <c r="G232" s="17" t="s">
        <v>295</v>
      </c>
      <c r="H232" s="17">
        <v>462</v>
      </c>
      <c r="I232" s="17" t="s">
        <v>223</v>
      </c>
      <c r="J232" s="17">
        <v>462</v>
      </c>
      <c r="K232" s="17" t="s">
        <v>363</v>
      </c>
      <c r="L232" s="59">
        <v>0.41189500000000001</v>
      </c>
      <c r="M232" s="60">
        <v>1.7046219999999999</v>
      </c>
      <c r="N232" s="61">
        <v>0.64491601916233776</v>
      </c>
      <c r="O232" s="60">
        <v>210</v>
      </c>
      <c r="P232" s="61">
        <v>0</v>
      </c>
    </row>
    <row r="233" spans="1:16" ht="51" x14ac:dyDescent="0.25">
      <c r="A233" s="15"/>
      <c r="B233" s="17">
        <v>5003124</v>
      </c>
      <c r="C233" s="17" t="s">
        <v>1757</v>
      </c>
      <c r="D233" s="17">
        <v>3000386</v>
      </c>
      <c r="E233" s="17" t="s">
        <v>1737</v>
      </c>
      <c r="F233" s="17">
        <v>236</v>
      </c>
      <c r="G233" s="17" t="s">
        <v>295</v>
      </c>
      <c r="H233" s="17">
        <v>463</v>
      </c>
      <c r="I233" s="17" t="s">
        <v>224</v>
      </c>
      <c r="J233" s="17">
        <v>463</v>
      </c>
      <c r="K233" s="17" t="s">
        <v>364</v>
      </c>
      <c r="L233" s="59">
        <v>4.7811440000000003</v>
      </c>
      <c r="M233" s="60">
        <v>5.5297099999999988</v>
      </c>
      <c r="N233" s="61">
        <v>2.0227573031806969</v>
      </c>
      <c r="O233" s="60">
        <v>0</v>
      </c>
      <c r="P233" s="61">
        <v>0</v>
      </c>
    </row>
    <row r="234" spans="1:16" ht="51" x14ac:dyDescent="0.25">
      <c r="A234" s="15"/>
      <c r="B234" s="17">
        <v>5003124</v>
      </c>
      <c r="C234" s="17" t="s">
        <v>1757</v>
      </c>
      <c r="D234" s="17">
        <v>3000386</v>
      </c>
      <c r="E234" s="17" t="s">
        <v>1737</v>
      </c>
      <c r="F234" s="17">
        <v>236</v>
      </c>
      <c r="G234" s="17" t="s">
        <v>295</v>
      </c>
      <c r="H234" s="17">
        <v>464</v>
      </c>
      <c r="I234" s="17" t="s">
        <v>225</v>
      </c>
      <c r="J234" s="17">
        <v>464</v>
      </c>
      <c r="K234" s="17" t="s">
        <v>365</v>
      </c>
      <c r="L234" s="59">
        <v>2.2462299999999997</v>
      </c>
      <c r="M234" s="60">
        <v>2.7395799999999997</v>
      </c>
      <c r="N234" s="61">
        <v>0.96773988218046725</v>
      </c>
      <c r="O234" s="60">
        <v>0</v>
      </c>
      <c r="P234" s="61">
        <v>0</v>
      </c>
    </row>
    <row r="235" spans="1:16" ht="51" x14ac:dyDescent="0.25">
      <c r="A235" s="15"/>
      <c r="B235" s="17">
        <v>5003127</v>
      </c>
      <c r="C235" s="17" t="s">
        <v>1760</v>
      </c>
      <c r="D235" s="17">
        <v>3000386</v>
      </c>
      <c r="E235" s="17" t="s">
        <v>1737</v>
      </c>
      <c r="F235" s="17">
        <v>240</v>
      </c>
      <c r="G235" s="17" t="s">
        <v>1384</v>
      </c>
      <c r="H235" s="17">
        <v>10</v>
      </c>
      <c r="I235" s="17" t="s">
        <v>105</v>
      </c>
      <c r="J235" s="17">
        <v>26</v>
      </c>
      <c r="K235" s="17" t="s">
        <v>1503</v>
      </c>
      <c r="L235" s="59">
        <v>32.207091000000005</v>
      </c>
      <c r="M235" s="60">
        <v>20.274094999999999</v>
      </c>
      <c r="N235" s="61">
        <v>4.8741007708013058</v>
      </c>
      <c r="O235" s="60">
        <v>0</v>
      </c>
      <c r="P235" s="61">
        <v>0</v>
      </c>
    </row>
    <row r="236" spans="1:16" ht="51" x14ac:dyDescent="0.25">
      <c r="A236" s="15"/>
      <c r="B236" s="17">
        <v>5003127</v>
      </c>
      <c r="C236" s="17" t="s">
        <v>1760</v>
      </c>
      <c r="D236" s="17">
        <v>3000386</v>
      </c>
      <c r="E236" s="17" t="s">
        <v>1737</v>
      </c>
      <c r="F236" s="17">
        <v>240</v>
      </c>
      <c r="G236" s="17" t="s">
        <v>1384</v>
      </c>
      <c r="H236" s="17">
        <v>440</v>
      </c>
      <c r="I236" s="17" t="s">
        <v>201</v>
      </c>
      <c r="J236" s="17">
        <v>440</v>
      </c>
      <c r="K236" s="17" t="s">
        <v>341</v>
      </c>
      <c r="L236" s="59">
        <v>0.829287</v>
      </c>
      <c r="M236" s="60">
        <v>0.91440999999999995</v>
      </c>
      <c r="N236" s="61">
        <v>0.22174046319560148</v>
      </c>
      <c r="O236" s="60">
        <v>0</v>
      </c>
      <c r="P236" s="61">
        <v>0</v>
      </c>
    </row>
    <row r="237" spans="1:16" ht="51" x14ac:dyDescent="0.25">
      <c r="A237" s="15"/>
      <c r="B237" s="17">
        <v>5003127</v>
      </c>
      <c r="C237" s="17" t="s">
        <v>1760</v>
      </c>
      <c r="D237" s="17">
        <v>3000386</v>
      </c>
      <c r="E237" s="17" t="s">
        <v>1737</v>
      </c>
      <c r="F237" s="17">
        <v>240</v>
      </c>
      <c r="G237" s="17" t="s">
        <v>1384</v>
      </c>
      <c r="H237" s="17">
        <v>441</v>
      </c>
      <c r="I237" s="17" t="s">
        <v>202</v>
      </c>
      <c r="J237" s="17">
        <v>441</v>
      </c>
      <c r="K237" s="17" t="s">
        <v>342</v>
      </c>
      <c r="L237" s="59">
        <v>0.54610000000000003</v>
      </c>
      <c r="M237" s="60">
        <v>0.93222099999999997</v>
      </c>
      <c r="N237" s="61">
        <v>6.4706399949500337E-2</v>
      </c>
      <c r="O237" s="60">
        <v>0</v>
      </c>
      <c r="P237" s="61">
        <v>0</v>
      </c>
    </row>
    <row r="238" spans="1:16" ht="51" x14ac:dyDescent="0.25">
      <c r="A238" s="15"/>
      <c r="B238" s="17">
        <v>5003127</v>
      </c>
      <c r="C238" s="17" t="s">
        <v>1760</v>
      </c>
      <c r="D238" s="17">
        <v>3000386</v>
      </c>
      <c r="E238" s="17" t="s">
        <v>1737</v>
      </c>
      <c r="F238" s="17">
        <v>240</v>
      </c>
      <c r="G238" s="17" t="s">
        <v>1384</v>
      </c>
      <c r="H238" s="17">
        <v>442</v>
      </c>
      <c r="I238" s="17" t="s">
        <v>203</v>
      </c>
      <c r="J238" s="17">
        <v>442</v>
      </c>
      <c r="K238" s="17" t="s">
        <v>343</v>
      </c>
      <c r="L238" s="59">
        <v>0.43703999999999998</v>
      </c>
      <c r="M238" s="60">
        <v>1.370625</v>
      </c>
      <c r="N238" s="61">
        <v>0.20939854325843044</v>
      </c>
      <c r="O238" s="60">
        <v>0</v>
      </c>
      <c r="P238" s="61">
        <v>0</v>
      </c>
    </row>
    <row r="239" spans="1:16" ht="51" x14ac:dyDescent="0.25">
      <c r="A239" s="15"/>
      <c r="B239" s="17">
        <v>5003127</v>
      </c>
      <c r="C239" s="17" t="s">
        <v>1760</v>
      </c>
      <c r="D239" s="17">
        <v>3000386</v>
      </c>
      <c r="E239" s="17" t="s">
        <v>1737</v>
      </c>
      <c r="F239" s="17">
        <v>240</v>
      </c>
      <c r="G239" s="17" t="s">
        <v>1384</v>
      </c>
      <c r="H239" s="17">
        <v>443</v>
      </c>
      <c r="I239" s="17" t="s">
        <v>204</v>
      </c>
      <c r="J239" s="17">
        <v>443</v>
      </c>
      <c r="K239" s="17" t="s">
        <v>344</v>
      </c>
      <c r="L239" s="59">
        <v>0.52788000000000002</v>
      </c>
      <c r="M239" s="60">
        <v>0.53107199999999999</v>
      </c>
      <c r="N239" s="61">
        <v>0.221065036021173</v>
      </c>
      <c r="O239" s="60">
        <v>20</v>
      </c>
      <c r="P239" s="61">
        <v>0</v>
      </c>
    </row>
    <row r="240" spans="1:16" ht="51" x14ac:dyDescent="0.25">
      <c r="A240" s="15"/>
      <c r="B240" s="17">
        <v>5003127</v>
      </c>
      <c r="C240" s="17" t="s">
        <v>1760</v>
      </c>
      <c r="D240" s="17">
        <v>3000386</v>
      </c>
      <c r="E240" s="17" t="s">
        <v>1737</v>
      </c>
      <c r="F240" s="17">
        <v>240</v>
      </c>
      <c r="G240" s="17" t="s">
        <v>1384</v>
      </c>
      <c r="H240" s="17">
        <v>444</v>
      </c>
      <c r="I240" s="17" t="s">
        <v>205</v>
      </c>
      <c r="J240" s="17">
        <v>444</v>
      </c>
      <c r="K240" s="17" t="s">
        <v>345</v>
      </c>
      <c r="L240" s="59">
        <v>0</v>
      </c>
      <c r="M240" s="60">
        <v>0.75374400000000008</v>
      </c>
      <c r="N240" s="61">
        <v>0.12722054054029286</v>
      </c>
      <c r="O240" s="60">
        <v>77</v>
      </c>
      <c r="P240" s="61">
        <v>0</v>
      </c>
    </row>
    <row r="241" spans="1:16" ht="51" x14ac:dyDescent="0.25">
      <c r="A241" s="15"/>
      <c r="B241" s="17">
        <v>5003127</v>
      </c>
      <c r="C241" s="17" t="s">
        <v>1760</v>
      </c>
      <c r="D241" s="17">
        <v>3000386</v>
      </c>
      <c r="E241" s="17" t="s">
        <v>1737</v>
      </c>
      <c r="F241" s="17">
        <v>240</v>
      </c>
      <c r="G241" s="17" t="s">
        <v>1384</v>
      </c>
      <c r="H241" s="17">
        <v>445</v>
      </c>
      <c r="I241" s="17" t="s">
        <v>206</v>
      </c>
      <c r="J241" s="17">
        <v>445</v>
      </c>
      <c r="K241" s="17" t="s">
        <v>346</v>
      </c>
      <c r="L241" s="59">
        <v>0.91357699999999997</v>
      </c>
      <c r="M241" s="60">
        <v>1.3752119999999999</v>
      </c>
      <c r="N241" s="61">
        <v>0.39931435859034536</v>
      </c>
      <c r="O241" s="60">
        <v>0</v>
      </c>
      <c r="P241" s="61">
        <v>0</v>
      </c>
    </row>
    <row r="242" spans="1:16" ht="51" x14ac:dyDescent="0.25">
      <c r="A242" s="15"/>
      <c r="B242" s="17">
        <v>5003127</v>
      </c>
      <c r="C242" s="17" t="s">
        <v>1760</v>
      </c>
      <c r="D242" s="17">
        <v>3000386</v>
      </c>
      <c r="E242" s="17" t="s">
        <v>1737</v>
      </c>
      <c r="F242" s="17">
        <v>240</v>
      </c>
      <c r="G242" s="17" t="s">
        <v>1384</v>
      </c>
      <c r="H242" s="17">
        <v>446</v>
      </c>
      <c r="I242" s="17" t="s">
        <v>207</v>
      </c>
      <c r="J242" s="17">
        <v>446</v>
      </c>
      <c r="K242" s="17" t="s">
        <v>347</v>
      </c>
      <c r="L242" s="59">
        <v>0.38155699999999998</v>
      </c>
      <c r="M242" s="60">
        <v>0.863097</v>
      </c>
      <c r="N242" s="61">
        <v>8.67463426257018E-2</v>
      </c>
      <c r="O242" s="60">
        <v>0</v>
      </c>
      <c r="P242" s="61">
        <v>0</v>
      </c>
    </row>
    <row r="243" spans="1:16" ht="51" x14ac:dyDescent="0.25">
      <c r="A243" s="15"/>
      <c r="B243" s="17">
        <v>5003127</v>
      </c>
      <c r="C243" s="17" t="s">
        <v>1760</v>
      </c>
      <c r="D243" s="17">
        <v>3000386</v>
      </c>
      <c r="E243" s="17" t="s">
        <v>1737</v>
      </c>
      <c r="F243" s="17">
        <v>240</v>
      </c>
      <c r="G243" s="17" t="s">
        <v>1384</v>
      </c>
      <c r="H243" s="17">
        <v>447</v>
      </c>
      <c r="I243" s="17" t="s">
        <v>208</v>
      </c>
      <c r="J243" s="17">
        <v>447</v>
      </c>
      <c r="K243" s="17" t="s">
        <v>348</v>
      </c>
      <c r="L243" s="59">
        <v>1.0199839999999996</v>
      </c>
      <c r="M243" s="60">
        <v>1.307264</v>
      </c>
      <c r="N243" s="61">
        <v>0.28360675042495131</v>
      </c>
      <c r="O243" s="60">
        <v>0</v>
      </c>
      <c r="P243" s="61">
        <v>0</v>
      </c>
    </row>
    <row r="244" spans="1:16" ht="51" x14ac:dyDescent="0.25">
      <c r="A244" s="15"/>
      <c r="B244" s="17">
        <v>5003127</v>
      </c>
      <c r="C244" s="17" t="s">
        <v>1760</v>
      </c>
      <c r="D244" s="17">
        <v>3000386</v>
      </c>
      <c r="E244" s="17" t="s">
        <v>1737</v>
      </c>
      <c r="F244" s="17">
        <v>240</v>
      </c>
      <c r="G244" s="17" t="s">
        <v>1384</v>
      </c>
      <c r="H244" s="17">
        <v>448</v>
      </c>
      <c r="I244" s="17" t="s">
        <v>209</v>
      </c>
      <c r="J244" s="17">
        <v>448</v>
      </c>
      <c r="K244" s="17" t="s">
        <v>349</v>
      </c>
      <c r="L244" s="59">
        <v>0</v>
      </c>
      <c r="M244" s="60">
        <v>0.235619</v>
      </c>
      <c r="N244" s="61">
        <v>0</v>
      </c>
      <c r="O244" s="60">
        <v>35</v>
      </c>
      <c r="P244" s="61">
        <v>0</v>
      </c>
    </row>
    <row r="245" spans="1:16" ht="51" x14ac:dyDescent="0.25">
      <c r="A245" s="15"/>
      <c r="B245" s="17">
        <v>5003127</v>
      </c>
      <c r="C245" s="17" t="s">
        <v>1760</v>
      </c>
      <c r="D245" s="17">
        <v>3000386</v>
      </c>
      <c r="E245" s="17" t="s">
        <v>1737</v>
      </c>
      <c r="F245" s="17">
        <v>240</v>
      </c>
      <c r="G245" s="17" t="s">
        <v>1384</v>
      </c>
      <c r="H245" s="17">
        <v>449</v>
      </c>
      <c r="I245" s="17" t="s">
        <v>210</v>
      </c>
      <c r="J245" s="17">
        <v>449</v>
      </c>
      <c r="K245" s="17" t="s">
        <v>350</v>
      </c>
      <c r="L245" s="59">
        <v>0.27660499999999999</v>
      </c>
      <c r="M245" s="60">
        <v>0.37068000000000012</v>
      </c>
      <c r="N245" s="61">
        <v>4.0315400518011302E-2</v>
      </c>
      <c r="O245" s="60">
        <v>462</v>
      </c>
      <c r="P245" s="61">
        <v>0</v>
      </c>
    </row>
    <row r="246" spans="1:16" ht="51" x14ac:dyDescent="0.25">
      <c r="A246" s="15"/>
      <c r="B246" s="17">
        <v>5003127</v>
      </c>
      <c r="C246" s="17" t="s">
        <v>1760</v>
      </c>
      <c r="D246" s="17">
        <v>3000386</v>
      </c>
      <c r="E246" s="17" t="s">
        <v>1737</v>
      </c>
      <c r="F246" s="17">
        <v>240</v>
      </c>
      <c r="G246" s="17" t="s">
        <v>1384</v>
      </c>
      <c r="H246" s="17">
        <v>450</v>
      </c>
      <c r="I246" s="17" t="s">
        <v>211</v>
      </c>
      <c r="J246" s="17">
        <v>450</v>
      </c>
      <c r="K246" s="17" t="s">
        <v>351</v>
      </c>
      <c r="L246" s="59">
        <v>0.59400000000000008</v>
      </c>
      <c r="M246" s="60">
        <v>0.68223199999999995</v>
      </c>
      <c r="N246" s="61">
        <v>0.21956599690020084</v>
      </c>
      <c r="O246" s="60">
        <v>0</v>
      </c>
      <c r="P246" s="61">
        <v>0</v>
      </c>
    </row>
    <row r="247" spans="1:16" ht="51" x14ac:dyDescent="0.25">
      <c r="A247" s="15"/>
      <c r="B247" s="17">
        <v>5003127</v>
      </c>
      <c r="C247" s="17" t="s">
        <v>1760</v>
      </c>
      <c r="D247" s="17">
        <v>3000386</v>
      </c>
      <c r="E247" s="17" t="s">
        <v>1737</v>
      </c>
      <c r="F247" s="17">
        <v>240</v>
      </c>
      <c r="G247" s="17" t="s">
        <v>1384</v>
      </c>
      <c r="H247" s="17">
        <v>451</v>
      </c>
      <c r="I247" s="17" t="s">
        <v>212</v>
      </c>
      <c r="J247" s="17">
        <v>451</v>
      </c>
      <c r="K247" s="17" t="s">
        <v>352</v>
      </c>
      <c r="L247" s="59">
        <v>0</v>
      </c>
      <c r="M247" s="60">
        <v>0.48652800000000002</v>
      </c>
      <c r="N247" s="61">
        <v>6.6321849109954201E-2</v>
      </c>
      <c r="O247" s="60">
        <v>27</v>
      </c>
      <c r="P247" s="61">
        <v>0</v>
      </c>
    </row>
    <row r="248" spans="1:16" ht="51" x14ac:dyDescent="0.25">
      <c r="A248" s="15"/>
      <c r="B248" s="17">
        <v>5003127</v>
      </c>
      <c r="C248" s="17" t="s">
        <v>1760</v>
      </c>
      <c r="D248" s="17">
        <v>3000386</v>
      </c>
      <c r="E248" s="17" t="s">
        <v>1737</v>
      </c>
      <c r="F248" s="17">
        <v>240</v>
      </c>
      <c r="G248" s="17" t="s">
        <v>1384</v>
      </c>
      <c r="H248" s="17">
        <v>452</v>
      </c>
      <c r="I248" s="17" t="s">
        <v>213</v>
      </c>
      <c r="J248" s="17">
        <v>452</v>
      </c>
      <c r="K248" s="17" t="s">
        <v>353</v>
      </c>
      <c r="L248" s="59">
        <v>0</v>
      </c>
      <c r="M248" s="60">
        <v>0.7050829999999999</v>
      </c>
      <c r="N248" s="61">
        <v>8.0838379624765366E-2</v>
      </c>
      <c r="O248" s="60">
        <v>0</v>
      </c>
      <c r="P248" s="61">
        <v>0</v>
      </c>
    </row>
    <row r="249" spans="1:16" ht="51" x14ac:dyDescent="0.25">
      <c r="A249" s="15"/>
      <c r="B249" s="17">
        <v>5003127</v>
      </c>
      <c r="C249" s="17" t="s">
        <v>1760</v>
      </c>
      <c r="D249" s="17">
        <v>3000386</v>
      </c>
      <c r="E249" s="17" t="s">
        <v>1737</v>
      </c>
      <c r="F249" s="17">
        <v>240</v>
      </c>
      <c r="G249" s="17" t="s">
        <v>1384</v>
      </c>
      <c r="H249" s="17">
        <v>453</v>
      </c>
      <c r="I249" s="17" t="s">
        <v>214</v>
      </c>
      <c r="J249" s="17">
        <v>453</v>
      </c>
      <c r="K249" s="17" t="s">
        <v>354</v>
      </c>
      <c r="L249" s="59">
        <v>1.385394</v>
      </c>
      <c r="M249" s="60">
        <v>1.3844089999999998</v>
      </c>
      <c r="N249" s="61">
        <v>0.59003921151452232</v>
      </c>
      <c r="O249" s="60">
        <v>0</v>
      </c>
      <c r="P249" s="61">
        <v>0</v>
      </c>
    </row>
    <row r="250" spans="1:16" ht="51" x14ac:dyDescent="0.25">
      <c r="A250" s="15"/>
      <c r="B250" s="17">
        <v>5003127</v>
      </c>
      <c r="C250" s="17" t="s">
        <v>1760</v>
      </c>
      <c r="D250" s="17">
        <v>3000386</v>
      </c>
      <c r="E250" s="17" t="s">
        <v>1737</v>
      </c>
      <c r="F250" s="17">
        <v>240</v>
      </c>
      <c r="G250" s="17" t="s">
        <v>1384</v>
      </c>
      <c r="H250" s="17">
        <v>454</v>
      </c>
      <c r="I250" s="17" t="s">
        <v>215</v>
      </c>
      <c r="J250" s="17">
        <v>454</v>
      </c>
      <c r="K250" s="17" t="s">
        <v>355</v>
      </c>
      <c r="L250" s="59">
        <v>0.62753900000000007</v>
      </c>
      <c r="M250" s="60">
        <v>0.58147399999999994</v>
      </c>
      <c r="N250" s="61">
        <v>0.19691793140373193</v>
      </c>
      <c r="O250" s="60">
        <v>0</v>
      </c>
      <c r="P250" s="61">
        <v>0</v>
      </c>
    </row>
    <row r="251" spans="1:16" ht="51" x14ac:dyDescent="0.25">
      <c r="A251" s="15"/>
      <c r="B251" s="17">
        <v>5003127</v>
      </c>
      <c r="C251" s="17" t="s">
        <v>1760</v>
      </c>
      <c r="D251" s="17">
        <v>3000386</v>
      </c>
      <c r="E251" s="17" t="s">
        <v>1737</v>
      </c>
      <c r="F251" s="17">
        <v>240</v>
      </c>
      <c r="G251" s="17" t="s">
        <v>1384</v>
      </c>
      <c r="H251" s="17">
        <v>455</v>
      </c>
      <c r="I251" s="17" t="s">
        <v>216</v>
      </c>
      <c r="J251" s="17">
        <v>455</v>
      </c>
      <c r="K251" s="17" t="s">
        <v>356</v>
      </c>
      <c r="L251" s="59">
        <v>0.14024400000000001</v>
      </c>
      <c r="M251" s="60">
        <v>0.340119</v>
      </c>
      <c r="N251" s="61">
        <v>5.6034920620732009E-2</v>
      </c>
      <c r="O251" s="60">
        <v>0</v>
      </c>
      <c r="P251" s="61">
        <v>0</v>
      </c>
    </row>
    <row r="252" spans="1:16" ht="51" x14ac:dyDescent="0.25">
      <c r="A252" s="15"/>
      <c r="B252" s="17">
        <v>5003127</v>
      </c>
      <c r="C252" s="17" t="s">
        <v>1760</v>
      </c>
      <c r="D252" s="17">
        <v>3000386</v>
      </c>
      <c r="E252" s="17" t="s">
        <v>1737</v>
      </c>
      <c r="F252" s="17">
        <v>240</v>
      </c>
      <c r="G252" s="17" t="s">
        <v>1384</v>
      </c>
      <c r="H252" s="17">
        <v>456</v>
      </c>
      <c r="I252" s="17" t="s">
        <v>217</v>
      </c>
      <c r="J252" s="17">
        <v>456</v>
      </c>
      <c r="K252" s="17" t="s">
        <v>357</v>
      </c>
      <c r="L252" s="59">
        <v>0.31944800000000001</v>
      </c>
      <c r="M252" s="60">
        <v>0.43591199999999997</v>
      </c>
      <c r="N252" s="61">
        <v>0.14967867045197636</v>
      </c>
      <c r="O252" s="60">
        <v>0</v>
      </c>
      <c r="P252" s="61">
        <v>0</v>
      </c>
    </row>
    <row r="253" spans="1:16" ht="51" x14ac:dyDescent="0.25">
      <c r="A253" s="15"/>
      <c r="B253" s="17">
        <v>5003127</v>
      </c>
      <c r="C253" s="17" t="s">
        <v>1760</v>
      </c>
      <c r="D253" s="17">
        <v>3000386</v>
      </c>
      <c r="E253" s="17" t="s">
        <v>1737</v>
      </c>
      <c r="F253" s="17">
        <v>240</v>
      </c>
      <c r="G253" s="17" t="s">
        <v>1384</v>
      </c>
      <c r="H253" s="17">
        <v>457</v>
      </c>
      <c r="I253" s="17" t="s">
        <v>218</v>
      </c>
      <c r="J253" s="17">
        <v>457</v>
      </c>
      <c r="K253" s="17" t="s">
        <v>358</v>
      </c>
      <c r="L253" s="59">
        <v>0.35950400000000005</v>
      </c>
      <c r="M253" s="60">
        <v>0.53219400000000006</v>
      </c>
      <c r="N253" s="61">
        <v>0.14514455524476944</v>
      </c>
      <c r="O253" s="60">
        <v>0</v>
      </c>
      <c r="P253" s="61">
        <v>0</v>
      </c>
    </row>
    <row r="254" spans="1:16" ht="51" x14ac:dyDescent="0.25">
      <c r="A254" s="15"/>
      <c r="B254" s="17">
        <v>5003127</v>
      </c>
      <c r="C254" s="17" t="s">
        <v>1760</v>
      </c>
      <c r="D254" s="17">
        <v>3000386</v>
      </c>
      <c r="E254" s="17" t="s">
        <v>1737</v>
      </c>
      <c r="F254" s="17">
        <v>240</v>
      </c>
      <c r="G254" s="17" t="s">
        <v>1384</v>
      </c>
      <c r="H254" s="17">
        <v>458</v>
      </c>
      <c r="I254" s="17" t="s">
        <v>219</v>
      </c>
      <c r="J254" s="17">
        <v>458</v>
      </c>
      <c r="K254" s="17" t="s">
        <v>359</v>
      </c>
      <c r="L254" s="59">
        <v>0.86941199999999996</v>
      </c>
      <c r="M254" s="60">
        <v>1.8248979999999999</v>
      </c>
      <c r="N254" s="61">
        <v>0.35342996688268613</v>
      </c>
      <c r="O254" s="60">
        <v>0</v>
      </c>
      <c r="P254" s="61">
        <v>0</v>
      </c>
    </row>
    <row r="255" spans="1:16" ht="51" x14ac:dyDescent="0.25">
      <c r="A255" s="15"/>
      <c r="B255" s="17">
        <v>5003127</v>
      </c>
      <c r="C255" s="17" t="s">
        <v>1760</v>
      </c>
      <c r="D255" s="17">
        <v>3000386</v>
      </c>
      <c r="E255" s="17" t="s">
        <v>1737</v>
      </c>
      <c r="F255" s="17">
        <v>240</v>
      </c>
      <c r="G255" s="17" t="s">
        <v>1384</v>
      </c>
      <c r="H255" s="17">
        <v>459</v>
      </c>
      <c r="I255" s="17" t="s">
        <v>220</v>
      </c>
      <c r="J255" s="17">
        <v>459</v>
      </c>
      <c r="K255" s="17" t="s">
        <v>360</v>
      </c>
      <c r="L255" s="59">
        <v>0.71019100000000002</v>
      </c>
      <c r="M255" s="60">
        <v>1.4771829999999999</v>
      </c>
      <c r="N255" s="61">
        <v>0.23464298946782947</v>
      </c>
      <c r="O255" s="60">
        <v>0</v>
      </c>
      <c r="P255" s="61">
        <v>0</v>
      </c>
    </row>
    <row r="256" spans="1:16" ht="51" x14ac:dyDescent="0.25">
      <c r="A256" s="15"/>
      <c r="B256" s="17">
        <v>5003127</v>
      </c>
      <c r="C256" s="17" t="s">
        <v>1760</v>
      </c>
      <c r="D256" s="17">
        <v>3000386</v>
      </c>
      <c r="E256" s="17" t="s">
        <v>1737</v>
      </c>
      <c r="F256" s="17">
        <v>240</v>
      </c>
      <c r="G256" s="17" t="s">
        <v>1384</v>
      </c>
      <c r="H256" s="17">
        <v>460</v>
      </c>
      <c r="I256" s="17" t="s">
        <v>221</v>
      </c>
      <c r="J256" s="17">
        <v>460</v>
      </c>
      <c r="K256" s="17" t="s">
        <v>361</v>
      </c>
      <c r="L256" s="59">
        <v>0.39795800000000009</v>
      </c>
      <c r="M256" s="60">
        <v>0.40693800000000008</v>
      </c>
      <c r="N256" s="61">
        <v>9.9515721827629022E-2</v>
      </c>
      <c r="O256" s="60">
        <v>0</v>
      </c>
      <c r="P256" s="61">
        <v>0</v>
      </c>
    </row>
    <row r="257" spans="1:16" ht="51" x14ac:dyDescent="0.25">
      <c r="A257" s="15"/>
      <c r="B257" s="17">
        <v>5003127</v>
      </c>
      <c r="C257" s="17" t="s">
        <v>1760</v>
      </c>
      <c r="D257" s="17">
        <v>3000386</v>
      </c>
      <c r="E257" s="17" t="s">
        <v>1737</v>
      </c>
      <c r="F257" s="17">
        <v>240</v>
      </c>
      <c r="G257" s="17" t="s">
        <v>1384</v>
      </c>
      <c r="H257" s="17">
        <v>461</v>
      </c>
      <c r="I257" s="17" t="s">
        <v>222</v>
      </c>
      <c r="J257" s="17">
        <v>461</v>
      </c>
      <c r="K257" s="17" t="s">
        <v>362</v>
      </c>
      <c r="L257" s="59">
        <v>0</v>
      </c>
      <c r="M257" s="60">
        <v>1.9597E-2</v>
      </c>
      <c r="N257" s="61">
        <v>1.5200000256299973E-2</v>
      </c>
      <c r="O257" s="60">
        <v>0.5</v>
      </c>
      <c r="P257" s="61">
        <v>0</v>
      </c>
    </row>
    <row r="258" spans="1:16" ht="51" x14ac:dyDescent="0.25">
      <c r="A258" s="15"/>
      <c r="B258" s="17">
        <v>5003127</v>
      </c>
      <c r="C258" s="17" t="s">
        <v>1760</v>
      </c>
      <c r="D258" s="17">
        <v>3000386</v>
      </c>
      <c r="E258" s="17" t="s">
        <v>1737</v>
      </c>
      <c r="F258" s="17">
        <v>240</v>
      </c>
      <c r="G258" s="17" t="s">
        <v>1384</v>
      </c>
      <c r="H258" s="17">
        <v>462</v>
      </c>
      <c r="I258" s="17" t="s">
        <v>223</v>
      </c>
      <c r="J258" s="17">
        <v>462</v>
      </c>
      <c r="K258" s="17" t="s">
        <v>363</v>
      </c>
      <c r="L258" s="59">
        <v>0</v>
      </c>
      <c r="M258" s="60">
        <v>0.29964500000000005</v>
      </c>
      <c r="N258" s="61">
        <v>1.9475000823149458E-2</v>
      </c>
      <c r="O258" s="60">
        <v>14</v>
      </c>
      <c r="P258" s="61">
        <v>0</v>
      </c>
    </row>
    <row r="259" spans="1:16" ht="51" x14ac:dyDescent="0.25">
      <c r="A259" s="15"/>
      <c r="B259" s="17">
        <v>5003127</v>
      </c>
      <c r="C259" s="17" t="s">
        <v>1760</v>
      </c>
      <c r="D259" s="17">
        <v>3000386</v>
      </c>
      <c r="E259" s="17" t="s">
        <v>1737</v>
      </c>
      <c r="F259" s="17">
        <v>240</v>
      </c>
      <c r="G259" s="17" t="s">
        <v>1384</v>
      </c>
      <c r="H259" s="17">
        <v>463</v>
      </c>
      <c r="I259" s="17" t="s">
        <v>224</v>
      </c>
      <c r="J259" s="17">
        <v>463</v>
      </c>
      <c r="K259" s="17" t="s">
        <v>364</v>
      </c>
      <c r="L259" s="59">
        <v>0</v>
      </c>
      <c r="M259" s="60">
        <v>0.13512100000000002</v>
      </c>
      <c r="N259" s="61">
        <v>0</v>
      </c>
      <c r="O259" s="60">
        <v>91</v>
      </c>
      <c r="P259" s="61">
        <v>0</v>
      </c>
    </row>
    <row r="260" spans="1:16" ht="51" x14ac:dyDescent="0.25">
      <c r="A260" s="15"/>
      <c r="B260" s="17">
        <v>5003127</v>
      </c>
      <c r="C260" s="17" t="s">
        <v>1760</v>
      </c>
      <c r="D260" s="17">
        <v>3000386</v>
      </c>
      <c r="E260" s="17" t="s">
        <v>1737</v>
      </c>
      <c r="F260" s="17">
        <v>240</v>
      </c>
      <c r="G260" s="17" t="s">
        <v>1384</v>
      </c>
      <c r="H260" s="17">
        <v>464</v>
      </c>
      <c r="I260" s="17" t="s">
        <v>225</v>
      </c>
      <c r="J260" s="17">
        <v>464</v>
      </c>
      <c r="K260" s="17" t="s">
        <v>365</v>
      </c>
      <c r="L260" s="59">
        <v>0</v>
      </c>
      <c r="M260" s="60">
        <v>0.10244200000000002</v>
      </c>
      <c r="N260" s="61">
        <v>0</v>
      </c>
      <c r="O260" s="60">
        <v>8</v>
      </c>
      <c r="P260" s="61">
        <v>0</v>
      </c>
    </row>
    <row r="261" spans="1:16" ht="51" x14ac:dyDescent="0.25">
      <c r="A261" s="15"/>
      <c r="B261" s="17">
        <v>5003128</v>
      </c>
      <c r="C261" s="17" t="s">
        <v>1761</v>
      </c>
      <c r="D261" s="17">
        <v>3000386</v>
      </c>
      <c r="E261" s="17" t="s">
        <v>1737</v>
      </c>
      <c r="F261" s="17">
        <v>200</v>
      </c>
      <c r="G261" s="17" t="s">
        <v>1787</v>
      </c>
      <c r="H261" s="17">
        <v>10</v>
      </c>
      <c r="I261" s="17" t="s">
        <v>105</v>
      </c>
      <c r="J261" s="17">
        <v>26</v>
      </c>
      <c r="K261" s="17" t="s">
        <v>1503</v>
      </c>
      <c r="L261" s="59">
        <v>5.5700569999999985</v>
      </c>
      <c r="M261" s="60">
        <v>6.1395629999999999</v>
      </c>
      <c r="N261" s="61">
        <v>1.404577475739643</v>
      </c>
      <c r="O261" s="60">
        <v>0</v>
      </c>
      <c r="P261" s="61">
        <v>0</v>
      </c>
    </row>
    <row r="262" spans="1:16" ht="51" x14ac:dyDescent="0.25">
      <c r="A262" s="15"/>
      <c r="B262" s="17">
        <v>5003129</v>
      </c>
      <c r="C262" s="17" t="s">
        <v>1766</v>
      </c>
      <c r="D262" s="17">
        <v>3000387</v>
      </c>
      <c r="E262" s="17" t="s">
        <v>1738</v>
      </c>
      <c r="F262" s="17">
        <v>408</v>
      </c>
      <c r="G262" s="17" t="s">
        <v>977</v>
      </c>
      <c r="H262" s="17">
        <v>10</v>
      </c>
      <c r="I262" s="17" t="s">
        <v>105</v>
      </c>
      <c r="J262" s="17">
        <v>10</v>
      </c>
      <c r="K262" s="17" t="s">
        <v>1502</v>
      </c>
      <c r="L262" s="59">
        <v>23.088917999999993</v>
      </c>
      <c r="M262" s="60">
        <v>25.707488999999999</v>
      </c>
      <c r="N262" s="61">
        <v>4.9038533240382094</v>
      </c>
      <c r="O262" s="60">
        <v>122993</v>
      </c>
      <c r="P262" s="61">
        <v>0</v>
      </c>
    </row>
    <row r="263" spans="1:16" ht="51" x14ac:dyDescent="0.25">
      <c r="A263" s="15"/>
      <c r="B263" s="17">
        <v>5003129</v>
      </c>
      <c r="C263" s="17" t="s">
        <v>1766</v>
      </c>
      <c r="D263" s="17">
        <v>3000387</v>
      </c>
      <c r="E263" s="17" t="s">
        <v>1738</v>
      </c>
      <c r="F263" s="17">
        <v>408</v>
      </c>
      <c r="G263" s="17" t="s">
        <v>977</v>
      </c>
      <c r="H263" s="17">
        <v>10</v>
      </c>
      <c r="I263" s="17" t="s">
        <v>105</v>
      </c>
      <c r="J263" s="17">
        <v>26</v>
      </c>
      <c r="K263" s="17" t="s">
        <v>1503</v>
      </c>
      <c r="L263" s="59">
        <v>1.2202519999999999</v>
      </c>
      <c r="M263" s="60">
        <v>1.2361629999999999</v>
      </c>
      <c r="N263" s="61">
        <v>0.72780722379684448</v>
      </c>
      <c r="O263" s="60">
        <v>0</v>
      </c>
      <c r="P263" s="61">
        <v>0</v>
      </c>
    </row>
    <row r="264" spans="1:16" ht="51" x14ac:dyDescent="0.25">
      <c r="A264" s="15"/>
      <c r="B264" s="17">
        <v>5003129</v>
      </c>
      <c r="C264" s="17" t="s">
        <v>1766</v>
      </c>
      <c r="D264" s="17">
        <v>3000387</v>
      </c>
      <c r="E264" s="17" t="s">
        <v>1738</v>
      </c>
      <c r="F264" s="17">
        <v>408</v>
      </c>
      <c r="G264" s="17" t="s">
        <v>977</v>
      </c>
      <c r="H264" s="17">
        <v>440</v>
      </c>
      <c r="I264" s="17" t="s">
        <v>201</v>
      </c>
      <c r="J264" s="17">
        <v>440</v>
      </c>
      <c r="K264" s="17" t="s">
        <v>341</v>
      </c>
      <c r="L264" s="59">
        <v>0.23658599999999999</v>
      </c>
      <c r="M264" s="60">
        <v>0.27044599999999996</v>
      </c>
      <c r="N264" s="61">
        <v>0.19742300035431981</v>
      </c>
      <c r="O264" s="60">
        <v>0</v>
      </c>
      <c r="P264" s="61">
        <v>0</v>
      </c>
    </row>
    <row r="265" spans="1:16" ht="51" x14ac:dyDescent="0.25">
      <c r="A265" s="15"/>
      <c r="B265" s="17">
        <v>5003129</v>
      </c>
      <c r="C265" s="17" t="s">
        <v>1766</v>
      </c>
      <c r="D265" s="17">
        <v>3000387</v>
      </c>
      <c r="E265" s="17" t="s">
        <v>1738</v>
      </c>
      <c r="F265" s="17">
        <v>408</v>
      </c>
      <c r="G265" s="17" t="s">
        <v>977</v>
      </c>
      <c r="H265" s="17">
        <v>441</v>
      </c>
      <c r="I265" s="17" t="s">
        <v>202</v>
      </c>
      <c r="J265" s="17">
        <v>441</v>
      </c>
      <c r="K265" s="17" t="s">
        <v>342</v>
      </c>
      <c r="L265" s="59">
        <v>2.9161000000000003E-2</v>
      </c>
      <c r="M265" s="60">
        <v>0.32071800000000006</v>
      </c>
      <c r="N265" s="61">
        <v>1.948499983700458E-2</v>
      </c>
      <c r="O265" s="60">
        <v>983</v>
      </c>
      <c r="P265" s="61">
        <v>0</v>
      </c>
    </row>
    <row r="266" spans="1:16" ht="51" x14ac:dyDescent="0.25">
      <c r="A266" s="15"/>
      <c r="B266" s="17">
        <v>5003129</v>
      </c>
      <c r="C266" s="17" t="s">
        <v>1766</v>
      </c>
      <c r="D266" s="17">
        <v>3000387</v>
      </c>
      <c r="E266" s="17" t="s">
        <v>1738</v>
      </c>
      <c r="F266" s="17">
        <v>408</v>
      </c>
      <c r="G266" s="17" t="s">
        <v>977</v>
      </c>
      <c r="H266" s="17">
        <v>442</v>
      </c>
      <c r="I266" s="17" t="s">
        <v>203</v>
      </c>
      <c r="J266" s="17">
        <v>442</v>
      </c>
      <c r="K266" s="17" t="s">
        <v>343</v>
      </c>
      <c r="L266" s="59">
        <v>0.17707800000000001</v>
      </c>
      <c r="M266" s="60">
        <v>0.241006</v>
      </c>
      <c r="N266" s="61">
        <v>4.6901000197976828E-2</v>
      </c>
      <c r="O266" s="60">
        <v>0</v>
      </c>
      <c r="P266" s="61">
        <v>0</v>
      </c>
    </row>
    <row r="267" spans="1:16" ht="51" x14ac:dyDescent="0.25">
      <c r="A267" s="15"/>
      <c r="B267" s="17">
        <v>5003129</v>
      </c>
      <c r="C267" s="17" t="s">
        <v>1766</v>
      </c>
      <c r="D267" s="17">
        <v>3000387</v>
      </c>
      <c r="E267" s="17" t="s">
        <v>1738</v>
      </c>
      <c r="F267" s="17">
        <v>408</v>
      </c>
      <c r="G267" s="17" t="s">
        <v>977</v>
      </c>
      <c r="H267" s="17">
        <v>443</v>
      </c>
      <c r="I267" s="17" t="s">
        <v>204</v>
      </c>
      <c r="J267" s="17">
        <v>443</v>
      </c>
      <c r="K267" s="17" t="s">
        <v>344</v>
      </c>
      <c r="L267" s="59">
        <v>1.8460000000000001E-2</v>
      </c>
      <c r="M267" s="60">
        <v>3.8459999999999994E-2</v>
      </c>
      <c r="N267" s="61">
        <v>1.68487299233675E-2</v>
      </c>
      <c r="O267" s="60">
        <v>19800</v>
      </c>
      <c r="P267" s="61">
        <v>0</v>
      </c>
    </row>
    <row r="268" spans="1:16" ht="51" x14ac:dyDescent="0.25">
      <c r="A268" s="15"/>
      <c r="B268" s="17">
        <v>5003129</v>
      </c>
      <c r="C268" s="17" t="s">
        <v>1766</v>
      </c>
      <c r="D268" s="17">
        <v>3000387</v>
      </c>
      <c r="E268" s="17" t="s">
        <v>1738</v>
      </c>
      <c r="F268" s="17">
        <v>408</v>
      </c>
      <c r="G268" s="17" t="s">
        <v>977</v>
      </c>
      <c r="H268" s="17">
        <v>444</v>
      </c>
      <c r="I268" s="17" t="s">
        <v>205</v>
      </c>
      <c r="J268" s="17">
        <v>444</v>
      </c>
      <c r="K268" s="17" t="s">
        <v>345</v>
      </c>
      <c r="L268" s="59">
        <v>0.29039099999999995</v>
      </c>
      <c r="M268" s="60">
        <v>0.29368700000000003</v>
      </c>
      <c r="N268" s="61">
        <v>0.20353846298530698</v>
      </c>
      <c r="O268" s="60">
        <v>20235</v>
      </c>
      <c r="P268" s="61">
        <v>0</v>
      </c>
    </row>
    <row r="269" spans="1:16" ht="51" x14ac:dyDescent="0.25">
      <c r="A269" s="15"/>
      <c r="B269" s="17">
        <v>5003129</v>
      </c>
      <c r="C269" s="17" t="s">
        <v>1766</v>
      </c>
      <c r="D269" s="17">
        <v>3000387</v>
      </c>
      <c r="E269" s="17" t="s">
        <v>1738</v>
      </c>
      <c r="F269" s="17">
        <v>408</v>
      </c>
      <c r="G269" s="17" t="s">
        <v>977</v>
      </c>
      <c r="H269" s="17">
        <v>445</v>
      </c>
      <c r="I269" s="17" t="s">
        <v>206</v>
      </c>
      <c r="J269" s="17">
        <v>445</v>
      </c>
      <c r="K269" s="17" t="s">
        <v>346</v>
      </c>
      <c r="L269" s="59">
        <v>4.4310999999999996E-2</v>
      </c>
      <c r="M269" s="60">
        <v>6.0178999999999996E-2</v>
      </c>
      <c r="N269" s="61">
        <v>5.006399896228686E-2</v>
      </c>
      <c r="O269" s="60">
        <v>0</v>
      </c>
      <c r="P269" s="61">
        <v>0</v>
      </c>
    </row>
    <row r="270" spans="1:16" ht="51" x14ac:dyDescent="0.25">
      <c r="A270" s="15"/>
      <c r="B270" s="17">
        <v>5003129</v>
      </c>
      <c r="C270" s="17" t="s">
        <v>1766</v>
      </c>
      <c r="D270" s="17">
        <v>3000387</v>
      </c>
      <c r="E270" s="17" t="s">
        <v>1738</v>
      </c>
      <c r="F270" s="17">
        <v>408</v>
      </c>
      <c r="G270" s="17" t="s">
        <v>977</v>
      </c>
      <c r="H270" s="17">
        <v>446</v>
      </c>
      <c r="I270" s="17" t="s">
        <v>207</v>
      </c>
      <c r="J270" s="17">
        <v>446</v>
      </c>
      <c r="K270" s="17" t="s">
        <v>347</v>
      </c>
      <c r="L270" s="59">
        <v>0.18213400000000002</v>
      </c>
      <c r="M270" s="60">
        <v>0.16313400000000003</v>
      </c>
      <c r="N270" s="61">
        <v>4.7391000669449568E-2</v>
      </c>
      <c r="O270" s="60">
        <v>5079</v>
      </c>
      <c r="P270" s="61">
        <v>0</v>
      </c>
    </row>
    <row r="271" spans="1:16" ht="51" x14ac:dyDescent="0.25">
      <c r="A271" s="15"/>
      <c r="B271" s="17">
        <v>5003129</v>
      </c>
      <c r="C271" s="17" t="s">
        <v>1766</v>
      </c>
      <c r="D271" s="17">
        <v>3000387</v>
      </c>
      <c r="E271" s="17" t="s">
        <v>1738</v>
      </c>
      <c r="F271" s="17">
        <v>408</v>
      </c>
      <c r="G271" s="17" t="s">
        <v>977</v>
      </c>
      <c r="H271" s="17">
        <v>447</v>
      </c>
      <c r="I271" s="17" t="s">
        <v>208</v>
      </c>
      <c r="J271" s="17">
        <v>447</v>
      </c>
      <c r="K271" s="17" t="s">
        <v>348</v>
      </c>
      <c r="L271" s="59">
        <v>0.34713499999999997</v>
      </c>
      <c r="M271" s="60">
        <v>0.31518999999999997</v>
      </c>
      <c r="N271" s="61">
        <v>0.11542999930679798</v>
      </c>
      <c r="O271" s="60">
        <v>1000</v>
      </c>
      <c r="P271" s="61">
        <v>0</v>
      </c>
    </row>
    <row r="272" spans="1:16" ht="51" x14ac:dyDescent="0.25">
      <c r="A272" s="15"/>
      <c r="B272" s="17">
        <v>5003129</v>
      </c>
      <c r="C272" s="17" t="s">
        <v>1766</v>
      </c>
      <c r="D272" s="17">
        <v>3000387</v>
      </c>
      <c r="E272" s="17" t="s">
        <v>1738</v>
      </c>
      <c r="F272" s="17">
        <v>408</v>
      </c>
      <c r="G272" s="17" t="s">
        <v>977</v>
      </c>
      <c r="H272" s="17">
        <v>448</v>
      </c>
      <c r="I272" s="17" t="s">
        <v>209</v>
      </c>
      <c r="J272" s="17">
        <v>448</v>
      </c>
      <c r="K272" s="17" t="s">
        <v>349</v>
      </c>
      <c r="L272" s="59">
        <v>0.24992600000000001</v>
      </c>
      <c r="M272" s="60">
        <v>1.1197879999999998</v>
      </c>
      <c r="N272" s="61">
        <v>0.2444509484921582</v>
      </c>
      <c r="O272" s="60">
        <v>27105</v>
      </c>
      <c r="P272" s="61">
        <v>0</v>
      </c>
    </row>
    <row r="273" spans="1:16" ht="51" x14ac:dyDescent="0.25">
      <c r="A273" s="15"/>
      <c r="B273" s="17">
        <v>5003129</v>
      </c>
      <c r="C273" s="17" t="s">
        <v>1766</v>
      </c>
      <c r="D273" s="17">
        <v>3000387</v>
      </c>
      <c r="E273" s="17" t="s">
        <v>1738</v>
      </c>
      <c r="F273" s="17">
        <v>408</v>
      </c>
      <c r="G273" s="17" t="s">
        <v>977</v>
      </c>
      <c r="H273" s="17">
        <v>449</v>
      </c>
      <c r="I273" s="17" t="s">
        <v>210</v>
      </c>
      <c r="J273" s="17">
        <v>449</v>
      </c>
      <c r="K273" s="17" t="s">
        <v>350</v>
      </c>
      <c r="L273" s="59">
        <v>0.134851</v>
      </c>
      <c r="M273" s="60">
        <v>0.134851</v>
      </c>
      <c r="N273" s="61">
        <v>5.2515999297611415E-2</v>
      </c>
      <c r="O273" s="60">
        <v>68507</v>
      </c>
      <c r="P273" s="61">
        <v>0</v>
      </c>
    </row>
    <row r="274" spans="1:16" ht="51" x14ac:dyDescent="0.25">
      <c r="A274" s="15"/>
      <c r="B274" s="17">
        <v>5003129</v>
      </c>
      <c r="C274" s="17" t="s">
        <v>1766</v>
      </c>
      <c r="D274" s="17">
        <v>3000387</v>
      </c>
      <c r="E274" s="17" t="s">
        <v>1738</v>
      </c>
      <c r="F274" s="17">
        <v>408</v>
      </c>
      <c r="G274" s="17" t="s">
        <v>977</v>
      </c>
      <c r="H274" s="17">
        <v>450</v>
      </c>
      <c r="I274" s="17" t="s">
        <v>211</v>
      </c>
      <c r="J274" s="17">
        <v>450</v>
      </c>
      <c r="K274" s="17" t="s">
        <v>351</v>
      </c>
      <c r="L274" s="59">
        <v>5.8583000000000003E-2</v>
      </c>
      <c r="M274" s="60">
        <v>6.1082999999999998E-2</v>
      </c>
      <c r="N274" s="61">
        <v>2.5803000666201115E-2</v>
      </c>
      <c r="O274" s="60">
        <v>0</v>
      </c>
      <c r="P274" s="61">
        <v>0</v>
      </c>
    </row>
    <row r="275" spans="1:16" ht="51" x14ac:dyDescent="0.25">
      <c r="A275" s="15"/>
      <c r="B275" s="17">
        <v>5003129</v>
      </c>
      <c r="C275" s="17" t="s">
        <v>1766</v>
      </c>
      <c r="D275" s="17">
        <v>3000387</v>
      </c>
      <c r="E275" s="17" t="s">
        <v>1738</v>
      </c>
      <c r="F275" s="17">
        <v>408</v>
      </c>
      <c r="G275" s="17" t="s">
        <v>977</v>
      </c>
      <c r="H275" s="17">
        <v>451</v>
      </c>
      <c r="I275" s="17" t="s">
        <v>212</v>
      </c>
      <c r="J275" s="17">
        <v>451</v>
      </c>
      <c r="K275" s="17" t="s">
        <v>352</v>
      </c>
      <c r="L275" s="59">
        <v>5.7453000000000004E-2</v>
      </c>
      <c r="M275" s="60">
        <v>0.13392799999999999</v>
      </c>
      <c r="N275" s="61">
        <v>6.5134497475810349E-2</v>
      </c>
      <c r="O275" s="60">
        <v>0</v>
      </c>
      <c r="P275" s="61">
        <v>0</v>
      </c>
    </row>
    <row r="276" spans="1:16" ht="51" x14ac:dyDescent="0.25">
      <c r="A276" s="15"/>
      <c r="B276" s="17">
        <v>5003129</v>
      </c>
      <c r="C276" s="17" t="s">
        <v>1766</v>
      </c>
      <c r="D276" s="17">
        <v>3000387</v>
      </c>
      <c r="E276" s="17" t="s">
        <v>1738</v>
      </c>
      <c r="F276" s="17">
        <v>408</v>
      </c>
      <c r="G276" s="17" t="s">
        <v>977</v>
      </c>
      <c r="H276" s="17">
        <v>452</v>
      </c>
      <c r="I276" s="17" t="s">
        <v>213</v>
      </c>
      <c r="J276" s="17">
        <v>452</v>
      </c>
      <c r="K276" s="17" t="s">
        <v>353</v>
      </c>
      <c r="L276" s="59">
        <v>1.8317E-2</v>
      </c>
      <c r="M276" s="60">
        <v>1.8317E-2</v>
      </c>
      <c r="N276" s="61">
        <v>4.0199999348260462E-3</v>
      </c>
      <c r="O276" s="60">
        <v>0</v>
      </c>
      <c r="P276" s="61">
        <v>0</v>
      </c>
    </row>
    <row r="277" spans="1:16" ht="51" x14ac:dyDescent="0.25">
      <c r="A277" s="15"/>
      <c r="B277" s="17">
        <v>5003129</v>
      </c>
      <c r="C277" s="17" t="s">
        <v>1766</v>
      </c>
      <c r="D277" s="17">
        <v>3000387</v>
      </c>
      <c r="E277" s="17" t="s">
        <v>1738</v>
      </c>
      <c r="F277" s="17">
        <v>408</v>
      </c>
      <c r="G277" s="17" t="s">
        <v>977</v>
      </c>
      <c r="H277" s="17">
        <v>453</v>
      </c>
      <c r="I277" s="17" t="s">
        <v>214</v>
      </c>
      <c r="J277" s="17">
        <v>453</v>
      </c>
      <c r="K277" s="17" t="s">
        <v>354</v>
      </c>
      <c r="L277" s="59">
        <v>0.41986899999999999</v>
      </c>
      <c r="M277" s="60">
        <v>0.41216000000000003</v>
      </c>
      <c r="N277" s="61">
        <v>0.36629915470257401</v>
      </c>
      <c r="O277" s="60">
        <v>0</v>
      </c>
      <c r="P277" s="61">
        <v>0</v>
      </c>
    </row>
    <row r="278" spans="1:16" ht="51" x14ac:dyDescent="0.25">
      <c r="A278" s="15"/>
      <c r="B278" s="17">
        <v>5003129</v>
      </c>
      <c r="C278" s="17" t="s">
        <v>1766</v>
      </c>
      <c r="D278" s="17">
        <v>3000387</v>
      </c>
      <c r="E278" s="17" t="s">
        <v>1738</v>
      </c>
      <c r="F278" s="17">
        <v>408</v>
      </c>
      <c r="G278" s="17" t="s">
        <v>977</v>
      </c>
      <c r="H278" s="17">
        <v>454</v>
      </c>
      <c r="I278" s="17" t="s">
        <v>215</v>
      </c>
      <c r="J278" s="17">
        <v>454</v>
      </c>
      <c r="K278" s="17" t="s">
        <v>355</v>
      </c>
      <c r="L278" s="59">
        <v>7.9906000000000005E-2</v>
      </c>
      <c r="M278" s="60">
        <v>7.9906000000000005E-2</v>
      </c>
      <c r="N278" s="61">
        <v>7.7815200202167034E-2</v>
      </c>
      <c r="O278" s="60">
        <v>0</v>
      </c>
      <c r="P278" s="61">
        <v>0</v>
      </c>
    </row>
    <row r="279" spans="1:16" ht="51" x14ac:dyDescent="0.25">
      <c r="A279" s="15"/>
      <c r="B279" s="17">
        <v>5003129</v>
      </c>
      <c r="C279" s="17" t="s">
        <v>1766</v>
      </c>
      <c r="D279" s="17">
        <v>3000387</v>
      </c>
      <c r="E279" s="17" t="s">
        <v>1738</v>
      </c>
      <c r="F279" s="17">
        <v>408</v>
      </c>
      <c r="G279" s="17" t="s">
        <v>977</v>
      </c>
      <c r="H279" s="17">
        <v>455</v>
      </c>
      <c r="I279" s="17" t="s">
        <v>216</v>
      </c>
      <c r="J279" s="17">
        <v>455</v>
      </c>
      <c r="K279" s="17" t="s">
        <v>356</v>
      </c>
      <c r="L279" s="59">
        <v>0.18165399999999998</v>
      </c>
      <c r="M279" s="60">
        <v>0.17457</v>
      </c>
      <c r="N279" s="61">
        <v>1.4595000073313713E-2</v>
      </c>
      <c r="O279" s="60">
        <v>0</v>
      </c>
      <c r="P279" s="61">
        <v>0</v>
      </c>
    </row>
    <row r="280" spans="1:16" ht="51" x14ac:dyDescent="0.25">
      <c r="A280" s="15"/>
      <c r="B280" s="17">
        <v>5003129</v>
      </c>
      <c r="C280" s="17" t="s">
        <v>1766</v>
      </c>
      <c r="D280" s="17">
        <v>3000387</v>
      </c>
      <c r="E280" s="17" t="s">
        <v>1738</v>
      </c>
      <c r="F280" s="17">
        <v>408</v>
      </c>
      <c r="G280" s="17" t="s">
        <v>977</v>
      </c>
      <c r="H280" s="17">
        <v>456</v>
      </c>
      <c r="I280" s="17" t="s">
        <v>217</v>
      </c>
      <c r="J280" s="17">
        <v>456</v>
      </c>
      <c r="K280" s="17" t="s">
        <v>357</v>
      </c>
      <c r="L280" s="59">
        <v>0.33353100000000002</v>
      </c>
      <c r="M280" s="60">
        <v>0.31054300000000001</v>
      </c>
      <c r="N280" s="61">
        <v>7.038000226020813E-2</v>
      </c>
      <c r="O280" s="60">
        <v>0</v>
      </c>
      <c r="P280" s="61">
        <v>0</v>
      </c>
    </row>
    <row r="281" spans="1:16" ht="51" x14ac:dyDescent="0.25">
      <c r="A281" s="15"/>
      <c r="B281" s="17">
        <v>5003129</v>
      </c>
      <c r="C281" s="17" t="s">
        <v>1766</v>
      </c>
      <c r="D281" s="17">
        <v>3000387</v>
      </c>
      <c r="E281" s="17" t="s">
        <v>1738</v>
      </c>
      <c r="F281" s="17">
        <v>408</v>
      </c>
      <c r="G281" s="17" t="s">
        <v>977</v>
      </c>
      <c r="H281" s="17">
        <v>457</v>
      </c>
      <c r="I281" s="17" t="s">
        <v>218</v>
      </c>
      <c r="J281" s="17">
        <v>457</v>
      </c>
      <c r="K281" s="17" t="s">
        <v>358</v>
      </c>
      <c r="L281" s="59">
        <v>5.6003999999999991E-2</v>
      </c>
      <c r="M281" s="60">
        <v>7.6552999999999996E-2</v>
      </c>
      <c r="N281" s="61">
        <v>7.0729551822296344E-2</v>
      </c>
      <c r="O281" s="60">
        <v>0</v>
      </c>
      <c r="P281" s="61">
        <v>0</v>
      </c>
    </row>
    <row r="282" spans="1:16" ht="51" x14ac:dyDescent="0.25">
      <c r="A282" s="15"/>
      <c r="B282" s="17">
        <v>5003129</v>
      </c>
      <c r="C282" s="17" t="s">
        <v>1766</v>
      </c>
      <c r="D282" s="17">
        <v>3000387</v>
      </c>
      <c r="E282" s="17" t="s">
        <v>1738</v>
      </c>
      <c r="F282" s="17">
        <v>408</v>
      </c>
      <c r="G282" s="17" t="s">
        <v>977</v>
      </c>
      <c r="H282" s="17">
        <v>458</v>
      </c>
      <c r="I282" s="17" t="s">
        <v>219</v>
      </c>
      <c r="J282" s="17">
        <v>458</v>
      </c>
      <c r="K282" s="17" t="s">
        <v>359</v>
      </c>
      <c r="L282" s="59">
        <v>9.9905000000000008E-2</v>
      </c>
      <c r="M282" s="60">
        <v>0.120243</v>
      </c>
      <c r="N282" s="61">
        <v>0.10269379895180464</v>
      </c>
      <c r="O282" s="60">
        <v>0</v>
      </c>
      <c r="P282" s="61">
        <v>0</v>
      </c>
    </row>
    <row r="283" spans="1:16" ht="51" x14ac:dyDescent="0.25">
      <c r="A283" s="15"/>
      <c r="B283" s="17">
        <v>5003129</v>
      </c>
      <c r="C283" s="17" t="s">
        <v>1766</v>
      </c>
      <c r="D283" s="17">
        <v>3000387</v>
      </c>
      <c r="E283" s="17" t="s">
        <v>1738</v>
      </c>
      <c r="F283" s="17">
        <v>408</v>
      </c>
      <c r="G283" s="17" t="s">
        <v>977</v>
      </c>
      <c r="H283" s="17">
        <v>459</v>
      </c>
      <c r="I283" s="17" t="s">
        <v>220</v>
      </c>
      <c r="J283" s="17">
        <v>459</v>
      </c>
      <c r="K283" s="17" t="s">
        <v>360</v>
      </c>
      <c r="L283" s="59">
        <v>0.44889000000000007</v>
      </c>
      <c r="M283" s="60">
        <v>0.44344500000000003</v>
      </c>
      <c r="N283" s="61">
        <v>0.19558900152333081</v>
      </c>
      <c r="O283" s="60">
        <v>15000</v>
      </c>
      <c r="P283" s="61">
        <v>0</v>
      </c>
    </row>
    <row r="284" spans="1:16" ht="51" x14ac:dyDescent="0.25">
      <c r="A284" s="15"/>
      <c r="B284" s="17">
        <v>5003129</v>
      </c>
      <c r="C284" s="17" t="s">
        <v>1766</v>
      </c>
      <c r="D284" s="17">
        <v>3000387</v>
      </c>
      <c r="E284" s="17" t="s">
        <v>1738</v>
      </c>
      <c r="F284" s="17">
        <v>408</v>
      </c>
      <c r="G284" s="17" t="s">
        <v>977</v>
      </c>
      <c r="H284" s="17">
        <v>460</v>
      </c>
      <c r="I284" s="17" t="s">
        <v>221</v>
      </c>
      <c r="J284" s="17">
        <v>460</v>
      </c>
      <c r="K284" s="17" t="s">
        <v>361</v>
      </c>
      <c r="L284" s="59">
        <v>6.5527000000000002E-2</v>
      </c>
      <c r="M284" s="60">
        <v>6.3338000000000005E-2</v>
      </c>
      <c r="N284" s="61">
        <v>2.8113159583881497E-2</v>
      </c>
      <c r="O284" s="60">
        <v>0</v>
      </c>
      <c r="P284" s="61">
        <v>0</v>
      </c>
    </row>
    <row r="285" spans="1:16" ht="51" x14ac:dyDescent="0.25">
      <c r="A285" s="15"/>
      <c r="B285" s="17">
        <v>5003129</v>
      </c>
      <c r="C285" s="17" t="s">
        <v>1766</v>
      </c>
      <c r="D285" s="17">
        <v>3000387</v>
      </c>
      <c r="E285" s="17" t="s">
        <v>1738</v>
      </c>
      <c r="F285" s="17">
        <v>408</v>
      </c>
      <c r="G285" s="17" t="s">
        <v>977</v>
      </c>
      <c r="H285" s="17">
        <v>461</v>
      </c>
      <c r="I285" s="17" t="s">
        <v>222</v>
      </c>
      <c r="J285" s="17">
        <v>461</v>
      </c>
      <c r="K285" s="17" t="s">
        <v>362</v>
      </c>
      <c r="L285" s="59">
        <v>4.5609999999999998E-2</v>
      </c>
      <c r="M285" s="60">
        <v>4.5609999999999998E-2</v>
      </c>
      <c r="N285" s="61">
        <v>1.620000007096678E-2</v>
      </c>
      <c r="O285" s="60">
        <v>0</v>
      </c>
      <c r="P285" s="61">
        <v>0</v>
      </c>
    </row>
    <row r="286" spans="1:16" ht="51" x14ac:dyDescent="0.25">
      <c r="A286" s="15"/>
      <c r="B286" s="17">
        <v>5003129</v>
      </c>
      <c r="C286" s="17" t="s">
        <v>1766</v>
      </c>
      <c r="D286" s="17">
        <v>3000387</v>
      </c>
      <c r="E286" s="17" t="s">
        <v>1738</v>
      </c>
      <c r="F286" s="17">
        <v>408</v>
      </c>
      <c r="G286" s="17" t="s">
        <v>977</v>
      </c>
      <c r="H286" s="17">
        <v>462</v>
      </c>
      <c r="I286" s="17" t="s">
        <v>223</v>
      </c>
      <c r="J286" s="17">
        <v>462</v>
      </c>
      <c r="K286" s="17" t="s">
        <v>363</v>
      </c>
      <c r="L286" s="59">
        <v>6.319E-3</v>
      </c>
      <c r="M286" s="60">
        <v>1.6319E-2</v>
      </c>
      <c r="N286" s="61">
        <v>6.3190000364556909E-3</v>
      </c>
      <c r="O286" s="60">
        <v>1250</v>
      </c>
      <c r="P286" s="61">
        <v>0</v>
      </c>
    </row>
    <row r="287" spans="1:16" ht="51" x14ac:dyDescent="0.25">
      <c r="A287" s="15"/>
      <c r="B287" s="17">
        <v>5003129</v>
      </c>
      <c r="C287" s="17" t="s">
        <v>1766</v>
      </c>
      <c r="D287" s="17">
        <v>3000387</v>
      </c>
      <c r="E287" s="17" t="s">
        <v>1738</v>
      </c>
      <c r="F287" s="17">
        <v>408</v>
      </c>
      <c r="G287" s="17" t="s">
        <v>977</v>
      </c>
      <c r="H287" s="17">
        <v>463</v>
      </c>
      <c r="I287" s="17" t="s">
        <v>224</v>
      </c>
      <c r="J287" s="17">
        <v>463</v>
      </c>
      <c r="K287" s="17" t="s">
        <v>364</v>
      </c>
      <c r="L287" s="59">
        <v>0.100799</v>
      </c>
      <c r="M287" s="60">
        <v>0.100799</v>
      </c>
      <c r="N287" s="61">
        <v>9.6958001377061009E-2</v>
      </c>
      <c r="O287" s="60">
        <v>0</v>
      </c>
      <c r="P287" s="61">
        <v>0</v>
      </c>
    </row>
    <row r="288" spans="1:16" ht="51" x14ac:dyDescent="0.25">
      <c r="A288" s="15"/>
      <c r="B288" s="17">
        <v>5003129</v>
      </c>
      <c r="C288" s="17" t="s">
        <v>1766</v>
      </c>
      <c r="D288" s="17">
        <v>3000387</v>
      </c>
      <c r="E288" s="17" t="s">
        <v>1738</v>
      </c>
      <c r="F288" s="17">
        <v>408</v>
      </c>
      <c r="G288" s="17" t="s">
        <v>977</v>
      </c>
      <c r="H288" s="17">
        <v>464</v>
      </c>
      <c r="I288" s="17" t="s">
        <v>225</v>
      </c>
      <c r="J288" s="17">
        <v>464</v>
      </c>
      <c r="K288" s="17" t="s">
        <v>365</v>
      </c>
      <c r="L288" s="59">
        <v>2.0861999999999999E-2</v>
      </c>
      <c r="M288" s="60">
        <v>4.0862000000000002E-2</v>
      </c>
      <c r="N288" s="61">
        <v>2.5339999701827765E-2</v>
      </c>
      <c r="O288" s="60">
        <v>0</v>
      </c>
      <c r="P288" s="61">
        <v>0</v>
      </c>
    </row>
    <row r="289" spans="1:16" ht="51" x14ac:dyDescent="0.25">
      <c r="A289" s="15"/>
      <c r="B289" s="17">
        <v>5003130</v>
      </c>
      <c r="C289" s="17" t="s">
        <v>1767</v>
      </c>
      <c r="D289" s="17">
        <v>3000387</v>
      </c>
      <c r="E289" s="17" t="s">
        <v>1738</v>
      </c>
      <c r="F289" s="17">
        <v>408</v>
      </c>
      <c r="G289" s="17" t="s">
        <v>977</v>
      </c>
      <c r="H289" s="17">
        <v>10</v>
      </c>
      <c r="I289" s="17" t="s">
        <v>105</v>
      </c>
      <c r="J289" s="17">
        <v>10</v>
      </c>
      <c r="K289" s="17" t="s">
        <v>1502</v>
      </c>
      <c r="L289" s="59">
        <v>33.153417999999995</v>
      </c>
      <c r="M289" s="60">
        <v>64.087765999999988</v>
      </c>
      <c r="N289" s="61">
        <v>20.43271252582781</v>
      </c>
      <c r="O289" s="60">
        <v>228321</v>
      </c>
      <c r="P289" s="61">
        <v>0</v>
      </c>
    </row>
    <row r="290" spans="1:16" ht="51" x14ac:dyDescent="0.25">
      <c r="A290" s="15"/>
      <c r="B290" s="17">
        <v>5003130</v>
      </c>
      <c r="C290" s="17" t="s">
        <v>1767</v>
      </c>
      <c r="D290" s="17">
        <v>3000387</v>
      </c>
      <c r="E290" s="17" t="s">
        <v>1738</v>
      </c>
      <c r="F290" s="17">
        <v>408</v>
      </c>
      <c r="G290" s="17" t="s">
        <v>977</v>
      </c>
      <c r="H290" s="17">
        <v>10</v>
      </c>
      <c r="I290" s="17" t="s">
        <v>105</v>
      </c>
      <c r="J290" s="17">
        <v>26</v>
      </c>
      <c r="K290" s="17" t="s">
        <v>1503</v>
      </c>
      <c r="L290" s="59">
        <v>88.679675000000003</v>
      </c>
      <c r="M290" s="60">
        <v>15.305982999999999</v>
      </c>
      <c r="N290" s="61">
        <v>6.5384348258376122</v>
      </c>
      <c r="O290" s="60">
        <v>0</v>
      </c>
      <c r="P290" s="61">
        <v>0</v>
      </c>
    </row>
    <row r="291" spans="1:16" ht="51" x14ac:dyDescent="0.25">
      <c r="A291" s="15"/>
      <c r="B291" s="17">
        <v>5003130</v>
      </c>
      <c r="C291" s="17" t="s">
        <v>1767</v>
      </c>
      <c r="D291" s="17">
        <v>3000387</v>
      </c>
      <c r="E291" s="17" t="s">
        <v>1738</v>
      </c>
      <c r="F291" s="17">
        <v>408</v>
      </c>
      <c r="G291" s="17" t="s">
        <v>977</v>
      </c>
      <c r="H291" s="17">
        <v>440</v>
      </c>
      <c r="I291" s="17" t="s">
        <v>201</v>
      </c>
      <c r="J291" s="17">
        <v>440</v>
      </c>
      <c r="K291" s="17" t="s">
        <v>341</v>
      </c>
      <c r="L291" s="59">
        <v>0.135043</v>
      </c>
      <c r="M291" s="60">
        <v>0.161022</v>
      </c>
      <c r="N291" s="61">
        <v>0.12644699914380908</v>
      </c>
      <c r="O291" s="60">
        <v>0</v>
      </c>
      <c r="P291" s="61">
        <v>0</v>
      </c>
    </row>
    <row r="292" spans="1:16" ht="51" x14ac:dyDescent="0.25">
      <c r="A292" s="15"/>
      <c r="B292" s="17">
        <v>5003130</v>
      </c>
      <c r="C292" s="17" t="s">
        <v>1767</v>
      </c>
      <c r="D292" s="17">
        <v>3000387</v>
      </c>
      <c r="E292" s="17" t="s">
        <v>1738</v>
      </c>
      <c r="F292" s="17">
        <v>408</v>
      </c>
      <c r="G292" s="17" t="s">
        <v>977</v>
      </c>
      <c r="H292" s="17">
        <v>441</v>
      </c>
      <c r="I292" s="17" t="s">
        <v>202</v>
      </c>
      <c r="J292" s="17">
        <v>441</v>
      </c>
      <c r="K292" s="17" t="s">
        <v>342</v>
      </c>
      <c r="L292" s="59">
        <v>7.1219000000000018E-2</v>
      </c>
      <c r="M292" s="60">
        <v>0.24634299999999998</v>
      </c>
      <c r="N292" s="61">
        <v>3.9554800518089905E-2</v>
      </c>
      <c r="O292" s="60">
        <v>1857</v>
      </c>
      <c r="P292" s="61">
        <v>0</v>
      </c>
    </row>
    <row r="293" spans="1:16" ht="51" x14ac:dyDescent="0.25">
      <c r="A293" s="15"/>
      <c r="B293" s="17">
        <v>5003130</v>
      </c>
      <c r="C293" s="17" t="s">
        <v>1767</v>
      </c>
      <c r="D293" s="17">
        <v>3000387</v>
      </c>
      <c r="E293" s="17" t="s">
        <v>1738</v>
      </c>
      <c r="F293" s="17">
        <v>408</v>
      </c>
      <c r="G293" s="17" t="s">
        <v>977</v>
      </c>
      <c r="H293" s="17">
        <v>442</v>
      </c>
      <c r="I293" s="17" t="s">
        <v>203</v>
      </c>
      <c r="J293" s="17">
        <v>442</v>
      </c>
      <c r="K293" s="17" t="s">
        <v>343</v>
      </c>
      <c r="L293" s="59">
        <v>0.11034800000000003</v>
      </c>
      <c r="M293" s="60">
        <v>0.17427599999999999</v>
      </c>
      <c r="N293" s="61">
        <v>3.7812000111443922E-2</v>
      </c>
      <c r="O293" s="60">
        <v>0</v>
      </c>
      <c r="P293" s="61">
        <v>0</v>
      </c>
    </row>
    <row r="294" spans="1:16" ht="51" x14ac:dyDescent="0.25">
      <c r="A294" s="15"/>
      <c r="B294" s="17">
        <v>5003130</v>
      </c>
      <c r="C294" s="17" t="s">
        <v>1767</v>
      </c>
      <c r="D294" s="17">
        <v>3000387</v>
      </c>
      <c r="E294" s="17" t="s">
        <v>1738</v>
      </c>
      <c r="F294" s="17">
        <v>408</v>
      </c>
      <c r="G294" s="17" t="s">
        <v>977</v>
      </c>
      <c r="H294" s="17">
        <v>443</v>
      </c>
      <c r="I294" s="17" t="s">
        <v>204</v>
      </c>
      <c r="J294" s="17">
        <v>443</v>
      </c>
      <c r="K294" s="17" t="s">
        <v>344</v>
      </c>
      <c r="L294" s="59">
        <v>4.4131000000000004E-2</v>
      </c>
      <c r="M294" s="60">
        <v>6.4130999999999994E-2</v>
      </c>
      <c r="N294" s="61">
        <v>2.3122998885810375E-2</v>
      </c>
      <c r="O294" s="60">
        <v>57216</v>
      </c>
      <c r="P294" s="61">
        <v>0</v>
      </c>
    </row>
    <row r="295" spans="1:16" ht="51" x14ac:dyDescent="0.25">
      <c r="A295" s="15"/>
      <c r="B295" s="17">
        <v>5003130</v>
      </c>
      <c r="C295" s="17" t="s">
        <v>1767</v>
      </c>
      <c r="D295" s="17">
        <v>3000387</v>
      </c>
      <c r="E295" s="17" t="s">
        <v>1738</v>
      </c>
      <c r="F295" s="17">
        <v>408</v>
      </c>
      <c r="G295" s="17" t="s">
        <v>977</v>
      </c>
      <c r="H295" s="17">
        <v>444</v>
      </c>
      <c r="I295" s="17" t="s">
        <v>205</v>
      </c>
      <c r="J295" s="17">
        <v>444</v>
      </c>
      <c r="K295" s="17" t="s">
        <v>345</v>
      </c>
      <c r="L295" s="59">
        <v>0.38154699999999997</v>
      </c>
      <c r="M295" s="60">
        <v>0.38354699999999997</v>
      </c>
      <c r="N295" s="61">
        <v>0.21279640961438417</v>
      </c>
      <c r="O295" s="60">
        <v>31807</v>
      </c>
      <c r="P295" s="61">
        <v>0</v>
      </c>
    </row>
    <row r="296" spans="1:16" ht="51" x14ac:dyDescent="0.25">
      <c r="A296" s="15"/>
      <c r="B296" s="17">
        <v>5003130</v>
      </c>
      <c r="C296" s="17" t="s">
        <v>1767</v>
      </c>
      <c r="D296" s="17">
        <v>3000387</v>
      </c>
      <c r="E296" s="17" t="s">
        <v>1738</v>
      </c>
      <c r="F296" s="17">
        <v>408</v>
      </c>
      <c r="G296" s="17" t="s">
        <v>977</v>
      </c>
      <c r="H296" s="17">
        <v>445</v>
      </c>
      <c r="I296" s="17" t="s">
        <v>206</v>
      </c>
      <c r="J296" s="17">
        <v>445</v>
      </c>
      <c r="K296" s="17" t="s">
        <v>346</v>
      </c>
      <c r="L296" s="59">
        <v>0.18028999999999998</v>
      </c>
      <c r="M296" s="60">
        <v>0.21799199999999999</v>
      </c>
      <c r="N296" s="61">
        <v>0.17188681894913316</v>
      </c>
      <c r="O296" s="60">
        <v>0</v>
      </c>
      <c r="P296" s="61">
        <v>0</v>
      </c>
    </row>
    <row r="297" spans="1:16" ht="51" x14ac:dyDescent="0.25">
      <c r="A297" s="15"/>
      <c r="B297" s="17">
        <v>5003130</v>
      </c>
      <c r="C297" s="17" t="s">
        <v>1767</v>
      </c>
      <c r="D297" s="17">
        <v>3000387</v>
      </c>
      <c r="E297" s="17" t="s">
        <v>1738</v>
      </c>
      <c r="F297" s="17">
        <v>408</v>
      </c>
      <c r="G297" s="17" t="s">
        <v>977</v>
      </c>
      <c r="H297" s="17">
        <v>446</v>
      </c>
      <c r="I297" s="17" t="s">
        <v>207</v>
      </c>
      <c r="J297" s="17">
        <v>446</v>
      </c>
      <c r="K297" s="17" t="s">
        <v>347</v>
      </c>
      <c r="L297" s="59">
        <v>0.18323</v>
      </c>
      <c r="M297" s="60">
        <v>0.16933099999999998</v>
      </c>
      <c r="N297" s="61">
        <v>7.6130999252200127E-2</v>
      </c>
      <c r="O297" s="60">
        <v>15840</v>
      </c>
      <c r="P297" s="61">
        <v>0</v>
      </c>
    </row>
    <row r="298" spans="1:16" ht="51" x14ac:dyDescent="0.25">
      <c r="A298" s="15"/>
      <c r="B298" s="17">
        <v>5003130</v>
      </c>
      <c r="C298" s="17" t="s">
        <v>1767</v>
      </c>
      <c r="D298" s="17">
        <v>3000387</v>
      </c>
      <c r="E298" s="17" t="s">
        <v>1738</v>
      </c>
      <c r="F298" s="17">
        <v>408</v>
      </c>
      <c r="G298" s="17" t="s">
        <v>977</v>
      </c>
      <c r="H298" s="17">
        <v>447</v>
      </c>
      <c r="I298" s="17" t="s">
        <v>208</v>
      </c>
      <c r="J298" s="17">
        <v>447</v>
      </c>
      <c r="K298" s="17" t="s">
        <v>348</v>
      </c>
      <c r="L298" s="59">
        <v>0.14884999999999998</v>
      </c>
      <c r="M298" s="60">
        <v>0.26458000000000004</v>
      </c>
      <c r="N298" s="61">
        <v>0.17406000150367618</v>
      </c>
      <c r="O298" s="60">
        <v>1000</v>
      </c>
      <c r="P298" s="61">
        <v>0</v>
      </c>
    </row>
    <row r="299" spans="1:16" ht="51" x14ac:dyDescent="0.25">
      <c r="A299" s="15"/>
      <c r="B299" s="17">
        <v>5003130</v>
      </c>
      <c r="C299" s="17" t="s">
        <v>1767</v>
      </c>
      <c r="D299" s="17">
        <v>3000387</v>
      </c>
      <c r="E299" s="17" t="s">
        <v>1738</v>
      </c>
      <c r="F299" s="17">
        <v>408</v>
      </c>
      <c r="G299" s="17" t="s">
        <v>977</v>
      </c>
      <c r="H299" s="17">
        <v>448</v>
      </c>
      <c r="I299" s="17" t="s">
        <v>209</v>
      </c>
      <c r="J299" s="17">
        <v>448</v>
      </c>
      <c r="K299" s="17" t="s">
        <v>349</v>
      </c>
      <c r="L299" s="59">
        <v>0.258573</v>
      </c>
      <c r="M299" s="60">
        <v>0.26671500000000004</v>
      </c>
      <c r="N299" s="61">
        <v>6.1669002287089825E-2</v>
      </c>
      <c r="O299" s="60">
        <v>130</v>
      </c>
      <c r="P299" s="61">
        <v>0</v>
      </c>
    </row>
    <row r="300" spans="1:16" ht="51" x14ac:dyDescent="0.25">
      <c r="A300" s="15"/>
      <c r="B300" s="17">
        <v>5003130</v>
      </c>
      <c r="C300" s="17" t="s">
        <v>1767</v>
      </c>
      <c r="D300" s="17">
        <v>3000387</v>
      </c>
      <c r="E300" s="17" t="s">
        <v>1738</v>
      </c>
      <c r="F300" s="17">
        <v>408</v>
      </c>
      <c r="G300" s="17" t="s">
        <v>977</v>
      </c>
      <c r="H300" s="17">
        <v>449</v>
      </c>
      <c r="I300" s="17" t="s">
        <v>210</v>
      </c>
      <c r="J300" s="17">
        <v>449</v>
      </c>
      <c r="K300" s="17" t="s">
        <v>350</v>
      </c>
      <c r="L300" s="59">
        <v>0.13165499999999999</v>
      </c>
      <c r="M300" s="60">
        <v>0.13165499999999999</v>
      </c>
      <c r="N300" s="61">
        <v>4.7127300582360476E-2</v>
      </c>
      <c r="O300" s="60">
        <v>124249</v>
      </c>
      <c r="P300" s="61">
        <v>0</v>
      </c>
    </row>
    <row r="301" spans="1:16" ht="51" x14ac:dyDescent="0.25">
      <c r="A301" s="15"/>
      <c r="B301" s="17">
        <v>5003130</v>
      </c>
      <c r="C301" s="17" t="s">
        <v>1767</v>
      </c>
      <c r="D301" s="17">
        <v>3000387</v>
      </c>
      <c r="E301" s="17" t="s">
        <v>1738</v>
      </c>
      <c r="F301" s="17">
        <v>408</v>
      </c>
      <c r="G301" s="17" t="s">
        <v>977</v>
      </c>
      <c r="H301" s="17">
        <v>450</v>
      </c>
      <c r="I301" s="17" t="s">
        <v>211</v>
      </c>
      <c r="J301" s="17">
        <v>450</v>
      </c>
      <c r="K301" s="17" t="s">
        <v>351</v>
      </c>
      <c r="L301" s="59">
        <v>0.15096499999999999</v>
      </c>
      <c r="M301" s="60">
        <v>0.15070500000000001</v>
      </c>
      <c r="N301" s="61">
        <v>3.8391001056879759E-2</v>
      </c>
      <c r="O301" s="60">
        <v>0</v>
      </c>
      <c r="P301" s="61">
        <v>0</v>
      </c>
    </row>
    <row r="302" spans="1:16" ht="51" x14ac:dyDescent="0.25">
      <c r="A302" s="15"/>
      <c r="B302" s="17">
        <v>5003130</v>
      </c>
      <c r="C302" s="17" t="s">
        <v>1767</v>
      </c>
      <c r="D302" s="17">
        <v>3000387</v>
      </c>
      <c r="E302" s="17" t="s">
        <v>1738</v>
      </c>
      <c r="F302" s="17">
        <v>408</v>
      </c>
      <c r="G302" s="17" t="s">
        <v>977</v>
      </c>
      <c r="H302" s="17">
        <v>451</v>
      </c>
      <c r="I302" s="17" t="s">
        <v>212</v>
      </c>
      <c r="J302" s="17">
        <v>451</v>
      </c>
      <c r="K302" s="17" t="s">
        <v>352</v>
      </c>
      <c r="L302" s="59">
        <v>5.9531000000000014E-2</v>
      </c>
      <c r="M302" s="60">
        <v>0.14028400000000002</v>
      </c>
      <c r="N302" s="61">
        <v>8.7071920861490071E-2</v>
      </c>
      <c r="O302" s="60">
        <v>0</v>
      </c>
      <c r="P302" s="61">
        <v>0</v>
      </c>
    </row>
    <row r="303" spans="1:16" ht="51" x14ac:dyDescent="0.25">
      <c r="A303" s="15"/>
      <c r="B303" s="17">
        <v>5003130</v>
      </c>
      <c r="C303" s="17" t="s">
        <v>1767</v>
      </c>
      <c r="D303" s="17">
        <v>3000387</v>
      </c>
      <c r="E303" s="17" t="s">
        <v>1738</v>
      </c>
      <c r="F303" s="17">
        <v>408</v>
      </c>
      <c r="G303" s="17" t="s">
        <v>977</v>
      </c>
      <c r="H303" s="17">
        <v>452</v>
      </c>
      <c r="I303" s="17" t="s">
        <v>213</v>
      </c>
      <c r="J303" s="17">
        <v>452</v>
      </c>
      <c r="K303" s="17" t="s">
        <v>353</v>
      </c>
      <c r="L303" s="59">
        <v>3.4618000000000003E-2</v>
      </c>
      <c r="M303" s="60">
        <v>3.4384999999999999E-2</v>
      </c>
      <c r="N303" s="61">
        <v>2.1067240042611957E-2</v>
      </c>
      <c r="O303" s="60">
        <v>0</v>
      </c>
      <c r="P303" s="61">
        <v>0</v>
      </c>
    </row>
    <row r="304" spans="1:16" ht="51" x14ac:dyDescent="0.25">
      <c r="A304" s="15"/>
      <c r="B304" s="17">
        <v>5003130</v>
      </c>
      <c r="C304" s="17" t="s">
        <v>1767</v>
      </c>
      <c r="D304" s="17">
        <v>3000387</v>
      </c>
      <c r="E304" s="17" t="s">
        <v>1738</v>
      </c>
      <c r="F304" s="17">
        <v>408</v>
      </c>
      <c r="G304" s="17" t="s">
        <v>977</v>
      </c>
      <c r="H304" s="17">
        <v>453</v>
      </c>
      <c r="I304" s="17" t="s">
        <v>214</v>
      </c>
      <c r="J304" s="17">
        <v>453</v>
      </c>
      <c r="K304" s="17" t="s">
        <v>354</v>
      </c>
      <c r="L304" s="59">
        <v>0.44461500000000004</v>
      </c>
      <c r="M304" s="60">
        <v>0.42600100000000007</v>
      </c>
      <c r="N304" s="61">
        <v>0.37297200469765812</v>
      </c>
      <c r="O304" s="60">
        <v>0</v>
      </c>
      <c r="P304" s="61">
        <v>0</v>
      </c>
    </row>
    <row r="305" spans="1:16" ht="51" x14ac:dyDescent="0.25">
      <c r="A305" s="15"/>
      <c r="B305" s="17">
        <v>5003130</v>
      </c>
      <c r="C305" s="17" t="s">
        <v>1767</v>
      </c>
      <c r="D305" s="17">
        <v>3000387</v>
      </c>
      <c r="E305" s="17" t="s">
        <v>1738</v>
      </c>
      <c r="F305" s="17">
        <v>408</v>
      </c>
      <c r="G305" s="17" t="s">
        <v>977</v>
      </c>
      <c r="H305" s="17">
        <v>454</v>
      </c>
      <c r="I305" s="17" t="s">
        <v>215</v>
      </c>
      <c r="J305" s="17">
        <v>454</v>
      </c>
      <c r="K305" s="17" t="s">
        <v>355</v>
      </c>
      <c r="L305" s="59">
        <v>3.9241999999999999E-2</v>
      </c>
      <c r="M305" s="60">
        <v>3.9241999999999999E-2</v>
      </c>
      <c r="N305" s="61">
        <v>3.8461999502032995E-2</v>
      </c>
      <c r="O305" s="60">
        <v>0</v>
      </c>
      <c r="P305" s="61">
        <v>0</v>
      </c>
    </row>
    <row r="306" spans="1:16" ht="51" x14ac:dyDescent="0.25">
      <c r="A306" s="15"/>
      <c r="B306" s="17">
        <v>5003130</v>
      </c>
      <c r="C306" s="17" t="s">
        <v>1767</v>
      </c>
      <c r="D306" s="17">
        <v>3000387</v>
      </c>
      <c r="E306" s="17" t="s">
        <v>1738</v>
      </c>
      <c r="F306" s="17">
        <v>408</v>
      </c>
      <c r="G306" s="17" t="s">
        <v>977</v>
      </c>
      <c r="H306" s="17">
        <v>455</v>
      </c>
      <c r="I306" s="17" t="s">
        <v>216</v>
      </c>
      <c r="J306" s="17">
        <v>455</v>
      </c>
      <c r="K306" s="17" t="s">
        <v>356</v>
      </c>
      <c r="L306" s="59">
        <v>0.11432300000000001</v>
      </c>
      <c r="M306" s="60">
        <v>0.108732</v>
      </c>
      <c r="N306" s="61">
        <v>1.6980000451439992E-2</v>
      </c>
      <c r="O306" s="60">
        <v>0</v>
      </c>
      <c r="P306" s="61">
        <v>0</v>
      </c>
    </row>
    <row r="307" spans="1:16" ht="51" x14ac:dyDescent="0.25">
      <c r="A307" s="15"/>
      <c r="B307" s="17">
        <v>5003130</v>
      </c>
      <c r="C307" s="17" t="s">
        <v>1767</v>
      </c>
      <c r="D307" s="17">
        <v>3000387</v>
      </c>
      <c r="E307" s="17" t="s">
        <v>1738</v>
      </c>
      <c r="F307" s="17">
        <v>408</v>
      </c>
      <c r="G307" s="17" t="s">
        <v>977</v>
      </c>
      <c r="H307" s="17">
        <v>456</v>
      </c>
      <c r="I307" s="17" t="s">
        <v>217</v>
      </c>
      <c r="J307" s="17">
        <v>456</v>
      </c>
      <c r="K307" s="17" t="s">
        <v>357</v>
      </c>
      <c r="L307" s="59">
        <v>0.20180599999999999</v>
      </c>
      <c r="M307" s="60">
        <v>0.22479399999999999</v>
      </c>
      <c r="N307" s="61">
        <v>8.7372977286577225E-2</v>
      </c>
      <c r="O307" s="60">
        <v>0</v>
      </c>
      <c r="P307" s="61">
        <v>0</v>
      </c>
    </row>
    <row r="308" spans="1:16" ht="51" x14ac:dyDescent="0.25">
      <c r="A308" s="15"/>
      <c r="B308" s="17">
        <v>5003130</v>
      </c>
      <c r="C308" s="17" t="s">
        <v>1767</v>
      </c>
      <c r="D308" s="17">
        <v>3000387</v>
      </c>
      <c r="E308" s="17" t="s">
        <v>1738</v>
      </c>
      <c r="F308" s="17">
        <v>408</v>
      </c>
      <c r="G308" s="17" t="s">
        <v>977</v>
      </c>
      <c r="H308" s="17">
        <v>457</v>
      </c>
      <c r="I308" s="17" t="s">
        <v>218</v>
      </c>
      <c r="J308" s="17">
        <v>457</v>
      </c>
      <c r="K308" s="17" t="s">
        <v>358</v>
      </c>
      <c r="L308" s="59">
        <v>0.15654500000000002</v>
      </c>
      <c r="M308" s="60">
        <v>0.16656900000000002</v>
      </c>
      <c r="N308" s="61">
        <v>0.16194335860200226</v>
      </c>
      <c r="O308" s="60">
        <v>0</v>
      </c>
      <c r="P308" s="61">
        <v>0</v>
      </c>
    </row>
    <row r="309" spans="1:16" ht="51" x14ac:dyDescent="0.25">
      <c r="A309" s="15"/>
      <c r="B309" s="17">
        <v>5003130</v>
      </c>
      <c r="C309" s="17" t="s">
        <v>1767</v>
      </c>
      <c r="D309" s="17">
        <v>3000387</v>
      </c>
      <c r="E309" s="17" t="s">
        <v>1738</v>
      </c>
      <c r="F309" s="17">
        <v>408</v>
      </c>
      <c r="G309" s="17" t="s">
        <v>977</v>
      </c>
      <c r="H309" s="17">
        <v>458</v>
      </c>
      <c r="I309" s="17" t="s">
        <v>219</v>
      </c>
      <c r="J309" s="17">
        <v>458</v>
      </c>
      <c r="K309" s="17" t="s">
        <v>359</v>
      </c>
      <c r="L309" s="59">
        <v>0.23515800000000003</v>
      </c>
      <c r="M309" s="60">
        <v>0.23711900000000002</v>
      </c>
      <c r="N309" s="61">
        <v>0.17792835202999413</v>
      </c>
      <c r="O309" s="60">
        <v>0</v>
      </c>
      <c r="P309" s="61">
        <v>0</v>
      </c>
    </row>
    <row r="310" spans="1:16" ht="51" x14ac:dyDescent="0.25">
      <c r="A310" s="15"/>
      <c r="B310" s="17">
        <v>5003130</v>
      </c>
      <c r="C310" s="17" t="s">
        <v>1767</v>
      </c>
      <c r="D310" s="17">
        <v>3000387</v>
      </c>
      <c r="E310" s="17" t="s">
        <v>1738</v>
      </c>
      <c r="F310" s="17">
        <v>408</v>
      </c>
      <c r="G310" s="17" t="s">
        <v>977</v>
      </c>
      <c r="H310" s="17">
        <v>459</v>
      </c>
      <c r="I310" s="17" t="s">
        <v>220</v>
      </c>
      <c r="J310" s="17">
        <v>459</v>
      </c>
      <c r="K310" s="17" t="s">
        <v>360</v>
      </c>
      <c r="L310" s="59">
        <v>0.30800499999999997</v>
      </c>
      <c r="M310" s="60">
        <v>0.32632</v>
      </c>
      <c r="N310" s="61">
        <v>0.13730591104831547</v>
      </c>
      <c r="O310" s="60">
        <v>5000</v>
      </c>
      <c r="P310" s="61">
        <v>0</v>
      </c>
    </row>
    <row r="311" spans="1:16" ht="51" x14ac:dyDescent="0.25">
      <c r="A311" s="15"/>
      <c r="B311" s="17">
        <v>5003130</v>
      </c>
      <c r="C311" s="17" t="s">
        <v>1767</v>
      </c>
      <c r="D311" s="17">
        <v>3000387</v>
      </c>
      <c r="E311" s="17" t="s">
        <v>1738</v>
      </c>
      <c r="F311" s="17">
        <v>408</v>
      </c>
      <c r="G311" s="17" t="s">
        <v>977</v>
      </c>
      <c r="H311" s="17">
        <v>460</v>
      </c>
      <c r="I311" s="17" t="s">
        <v>221</v>
      </c>
      <c r="J311" s="17">
        <v>460</v>
      </c>
      <c r="K311" s="17" t="s">
        <v>361</v>
      </c>
      <c r="L311" s="59">
        <v>3.1913999999999998E-2</v>
      </c>
      <c r="M311" s="60">
        <v>3.4103000000000001E-2</v>
      </c>
      <c r="N311" s="61">
        <v>8.3029000088572502E-3</v>
      </c>
      <c r="O311" s="60">
        <v>0</v>
      </c>
      <c r="P311" s="61">
        <v>0</v>
      </c>
    </row>
    <row r="312" spans="1:16" ht="51" x14ac:dyDescent="0.25">
      <c r="A312" s="15"/>
      <c r="B312" s="17">
        <v>5003130</v>
      </c>
      <c r="C312" s="17" t="s">
        <v>1767</v>
      </c>
      <c r="D312" s="17">
        <v>3000387</v>
      </c>
      <c r="E312" s="17" t="s">
        <v>1738</v>
      </c>
      <c r="F312" s="17">
        <v>408</v>
      </c>
      <c r="G312" s="17" t="s">
        <v>977</v>
      </c>
      <c r="H312" s="17">
        <v>461</v>
      </c>
      <c r="I312" s="17" t="s">
        <v>222</v>
      </c>
      <c r="J312" s="17">
        <v>461</v>
      </c>
      <c r="K312" s="17" t="s">
        <v>362</v>
      </c>
      <c r="L312" s="59">
        <v>8.4599999999999988E-3</v>
      </c>
      <c r="M312" s="60">
        <v>8.4599999999999988E-3</v>
      </c>
      <c r="N312" s="61">
        <v>4.0499998722225428E-3</v>
      </c>
      <c r="O312" s="60">
        <v>0</v>
      </c>
      <c r="P312" s="61">
        <v>0</v>
      </c>
    </row>
    <row r="313" spans="1:16" ht="51" x14ac:dyDescent="0.25">
      <c r="A313" s="15"/>
      <c r="B313" s="17">
        <v>5003130</v>
      </c>
      <c r="C313" s="17" t="s">
        <v>1767</v>
      </c>
      <c r="D313" s="17">
        <v>3000387</v>
      </c>
      <c r="E313" s="17" t="s">
        <v>1738</v>
      </c>
      <c r="F313" s="17">
        <v>408</v>
      </c>
      <c r="G313" s="17" t="s">
        <v>977</v>
      </c>
      <c r="H313" s="17">
        <v>462</v>
      </c>
      <c r="I313" s="17" t="s">
        <v>223</v>
      </c>
      <c r="J313" s="17">
        <v>462</v>
      </c>
      <c r="K313" s="17" t="s">
        <v>363</v>
      </c>
      <c r="L313" s="59">
        <v>1.7388000000000001E-2</v>
      </c>
      <c r="M313" s="60">
        <v>3.2388E-2</v>
      </c>
      <c r="N313" s="61">
        <v>1.5139000257477164E-2</v>
      </c>
      <c r="O313" s="60">
        <v>0</v>
      </c>
      <c r="P313" s="61">
        <v>0</v>
      </c>
    </row>
    <row r="314" spans="1:16" ht="51" x14ac:dyDescent="0.25">
      <c r="A314" s="15"/>
      <c r="B314" s="17">
        <v>5003130</v>
      </c>
      <c r="C314" s="17" t="s">
        <v>1767</v>
      </c>
      <c r="D314" s="17">
        <v>3000387</v>
      </c>
      <c r="E314" s="17" t="s">
        <v>1738</v>
      </c>
      <c r="F314" s="17">
        <v>408</v>
      </c>
      <c r="G314" s="17" t="s">
        <v>977</v>
      </c>
      <c r="H314" s="17">
        <v>463</v>
      </c>
      <c r="I314" s="17" t="s">
        <v>224</v>
      </c>
      <c r="J314" s="17">
        <v>463</v>
      </c>
      <c r="K314" s="17" t="s">
        <v>364</v>
      </c>
      <c r="L314" s="59">
        <v>0.138627</v>
      </c>
      <c r="M314" s="60">
        <v>0.14255699999999999</v>
      </c>
      <c r="N314" s="61">
        <v>0.12785799975972623</v>
      </c>
      <c r="O314" s="60">
        <v>0</v>
      </c>
      <c r="P314" s="61">
        <v>0</v>
      </c>
    </row>
    <row r="315" spans="1:16" ht="51" x14ac:dyDescent="0.25">
      <c r="A315" s="15"/>
      <c r="B315" s="17">
        <v>5003130</v>
      </c>
      <c r="C315" s="17" t="s">
        <v>1767</v>
      </c>
      <c r="D315" s="17">
        <v>3000387</v>
      </c>
      <c r="E315" s="17" t="s">
        <v>1738</v>
      </c>
      <c r="F315" s="17">
        <v>408</v>
      </c>
      <c r="G315" s="17" t="s">
        <v>977</v>
      </c>
      <c r="H315" s="17">
        <v>464</v>
      </c>
      <c r="I315" s="17" t="s">
        <v>225</v>
      </c>
      <c r="J315" s="17">
        <v>464</v>
      </c>
      <c r="K315" s="17" t="s">
        <v>365</v>
      </c>
      <c r="L315" s="59">
        <v>1.7557E-2</v>
      </c>
      <c r="M315" s="60">
        <v>3.7557E-2</v>
      </c>
      <c r="N315" s="61">
        <v>2.1844001021236181E-2</v>
      </c>
      <c r="O315" s="60">
        <v>0</v>
      </c>
      <c r="P315" s="61">
        <v>0</v>
      </c>
    </row>
    <row r="316" spans="1:16" ht="51" x14ac:dyDescent="0.25">
      <c r="A316" s="15"/>
      <c r="B316" s="17">
        <v>5003131</v>
      </c>
      <c r="C316" s="17" t="s">
        <v>1768</v>
      </c>
      <c r="D316" s="17">
        <v>3000387</v>
      </c>
      <c r="E316" s="17" t="s">
        <v>1738</v>
      </c>
      <c r="F316" s="17">
        <v>408</v>
      </c>
      <c r="G316" s="17" t="s">
        <v>977</v>
      </c>
      <c r="H316" s="17">
        <v>10</v>
      </c>
      <c r="I316" s="17" t="s">
        <v>105</v>
      </c>
      <c r="J316" s="17">
        <v>10</v>
      </c>
      <c r="K316" s="17" t="s">
        <v>1502</v>
      </c>
      <c r="L316" s="59">
        <v>0.46836800000000012</v>
      </c>
      <c r="M316" s="60">
        <v>90.005049999999997</v>
      </c>
      <c r="N316" s="61">
        <v>13.8125409190543</v>
      </c>
      <c r="O316" s="60">
        <v>14591682</v>
      </c>
      <c r="P316" s="61">
        <v>0</v>
      </c>
    </row>
    <row r="317" spans="1:16" ht="51" x14ac:dyDescent="0.25">
      <c r="A317" s="15"/>
      <c r="B317" s="17">
        <v>5003131</v>
      </c>
      <c r="C317" s="17" t="s">
        <v>1768</v>
      </c>
      <c r="D317" s="17">
        <v>3000387</v>
      </c>
      <c r="E317" s="17" t="s">
        <v>1738</v>
      </c>
      <c r="F317" s="17">
        <v>408</v>
      </c>
      <c r="G317" s="17" t="s">
        <v>977</v>
      </c>
      <c r="H317" s="17">
        <v>10</v>
      </c>
      <c r="I317" s="17" t="s">
        <v>105</v>
      </c>
      <c r="J317" s="17">
        <v>26</v>
      </c>
      <c r="K317" s="17" t="s">
        <v>1503</v>
      </c>
      <c r="L317" s="59">
        <v>40.489387999999991</v>
      </c>
      <c r="M317" s="60">
        <v>0.89677399999999996</v>
      </c>
      <c r="N317" s="61">
        <v>0.89677250385284424</v>
      </c>
      <c r="O317" s="60">
        <v>0</v>
      </c>
      <c r="P317" s="61">
        <v>0</v>
      </c>
    </row>
    <row r="318" spans="1:16" ht="51" x14ac:dyDescent="0.25">
      <c r="A318" s="15"/>
      <c r="B318" s="17">
        <v>5003131</v>
      </c>
      <c r="C318" s="17" t="s">
        <v>1768</v>
      </c>
      <c r="D318" s="17">
        <v>3000387</v>
      </c>
      <c r="E318" s="17" t="s">
        <v>1738</v>
      </c>
      <c r="F318" s="17">
        <v>408</v>
      </c>
      <c r="G318" s="17" t="s">
        <v>977</v>
      </c>
      <c r="H318" s="17">
        <v>440</v>
      </c>
      <c r="I318" s="17" t="s">
        <v>201</v>
      </c>
      <c r="J318" s="17">
        <v>440</v>
      </c>
      <c r="K318" s="17" t="s">
        <v>341</v>
      </c>
      <c r="L318" s="59">
        <v>0.12878400000000001</v>
      </c>
      <c r="M318" s="60">
        <v>0.134079</v>
      </c>
      <c r="N318" s="61">
        <v>2.4684000527486205E-2</v>
      </c>
      <c r="O318" s="60">
        <v>0</v>
      </c>
      <c r="P318" s="61">
        <v>0</v>
      </c>
    </row>
    <row r="319" spans="1:16" ht="51" x14ac:dyDescent="0.25">
      <c r="A319" s="15"/>
      <c r="B319" s="17">
        <v>5003131</v>
      </c>
      <c r="C319" s="17" t="s">
        <v>1768</v>
      </c>
      <c r="D319" s="17">
        <v>3000387</v>
      </c>
      <c r="E319" s="17" t="s">
        <v>1738</v>
      </c>
      <c r="F319" s="17">
        <v>408</v>
      </c>
      <c r="G319" s="17" t="s">
        <v>977</v>
      </c>
      <c r="H319" s="17">
        <v>441</v>
      </c>
      <c r="I319" s="17" t="s">
        <v>202</v>
      </c>
      <c r="J319" s="17">
        <v>441</v>
      </c>
      <c r="K319" s="17" t="s">
        <v>342</v>
      </c>
      <c r="L319" s="59">
        <v>9.0955999999999995E-2</v>
      </c>
      <c r="M319" s="60">
        <v>0.23077599999999998</v>
      </c>
      <c r="N319" s="61">
        <v>7.0206000353209674E-2</v>
      </c>
      <c r="O319" s="60">
        <v>1339</v>
      </c>
      <c r="P319" s="61">
        <v>0</v>
      </c>
    </row>
    <row r="320" spans="1:16" ht="51" x14ac:dyDescent="0.25">
      <c r="A320" s="15"/>
      <c r="B320" s="17">
        <v>5003131</v>
      </c>
      <c r="C320" s="17" t="s">
        <v>1768</v>
      </c>
      <c r="D320" s="17">
        <v>3000387</v>
      </c>
      <c r="E320" s="17" t="s">
        <v>1738</v>
      </c>
      <c r="F320" s="17">
        <v>408</v>
      </c>
      <c r="G320" s="17" t="s">
        <v>977</v>
      </c>
      <c r="H320" s="17">
        <v>442</v>
      </c>
      <c r="I320" s="17" t="s">
        <v>203</v>
      </c>
      <c r="J320" s="17">
        <v>442</v>
      </c>
      <c r="K320" s="17" t="s">
        <v>343</v>
      </c>
      <c r="L320" s="59">
        <v>9.3851999999999991E-2</v>
      </c>
      <c r="M320" s="60">
        <v>0.15778000000000003</v>
      </c>
      <c r="N320" s="61">
        <v>5.7406998006626964E-2</v>
      </c>
      <c r="O320" s="60">
        <v>0</v>
      </c>
      <c r="P320" s="61">
        <v>0</v>
      </c>
    </row>
    <row r="321" spans="1:16" ht="51" x14ac:dyDescent="0.25">
      <c r="A321" s="15"/>
      <c r="B321" s="17">
        <v>5003131</v>
      </c>
      <c r="C321" s="17" t="s">
        <v>1768</v>
      </c>
      <c r="D321" s="17">
        <v>3000387</v>
      </c>
      <c r="E321" s="17" t="s">
        <v>1738</v>
      </c>
      <c r="F321" s="17">
        <v>408</v>
      </c>
      <c r="G321" s="17" t="s">
        <v>977</v>
      </c>
      <c r="H321" s="17">
        <v>443</v>
      </c>
      <c r="I321" s="17" t="s">
        <v>204</v>
      </c>
      <c r="J321" s="17">
        <v>443</v>
      </c>
      <c r="K321" s="17" t="s">
        <v>344</v>
      </c>
      <c r="L321" s="59">
        <v>8.4224000000000007E-2</v>
      </c>
      <c r="M321" s="60">
        <v>0.13547399999999998</v>
      </c>
      <c r="N321" s="61">
        <v>7.4877411127090454E-2</v>
      </c>
      <c r="O321" s="60">
        <v>35348</v>
      </c>
      <c r="P321" s="61">
        <v>0</v>
      </c>
    </row>
    <row r="322" spans="1:16" ht="51" x14ac:dyDescent="0.25">
      <c r="A322" s="15"/>
      <c r="B322" s="17">
        <v>5003131</v>
      </c>
      <c r="C322" s="17" t="s">
        <v>1768</v>
      </c>
      <c r="D322" s="17">
        <v>3000387</v>
      </c>
      <c r="E322" s="17" t="s">
        <v>1738</v>
      </c>
      <c r="F322" s="17">
        <v>408</v>
      </c>
      <c r="G322" s="17" t="s">
        <v>977</v>
      </c>
      <c r="H322" s="17">
        <v>444</v>
      </c>
      <c r="I322" s="17" t="s">
        <v>205</v>
      </c>
      <c r="J322" s="17">
        <v>444</v>
      </c>
      <c r="K322" s="17" t="s">
        <v>345</v>
      </c>
      <c r="L322" s="59">
        <v>0.44180699999999995</v>
      </c>
      <c r="M322" s="60">
        <v>0.44480699999999995</v>
      </c>
      <c r="N322" s="61">
        <v>0.15896109957247972</v>
      </c>
      <c r="O322" s="60">
        <v>28398</v>
      </c>
      <c r="P322" s="61">
        <v>0</v>
      </c>
    </row>
    <row r="323" spans="1:16" ht="51" x14ac:dyDescent="0.25">
      <c r="A323" s="15"/>
      <c r="B323" s="17">
        <v>5003131</v>
      </c>
      <c r="C323" s="17" t="s">
        <v>1768</v>
      </c>
      <c r="D323" s="17">
        <v>3000387</v>
      </c>
      <c r="E323" s="17" t="s">
        <v>1738</v>
      </c>
      <c r="F323" s="17">
        <v>408</v>
      </c>
      <c r="G323" s="17" t="s">
        <v>977</v>
      </c>
      <c r="H323" s="17">
        <v>445</v>
      </c>
      <c r="I323" s="17" t="s">
        <v>206</v>
      </c>
      <c r="J323" s="17">
        <v>445</v>
      </c>
      <c r="K323" s="17" t="s">
        <v>346</v>
      </c>
      <c r="L323" s="59">
        <v>0.12722699999999998</v>
      </c>
      <c r="M323" s="60">
        <v>0.14576900000000001</v>
      </c>
      <c r="N323" s="61">
        <v>0.12289739982225001</v>
      </c>
      <c r="O323" s="60">
        <v>0</v>
      </c>
      <c r="P323" s="61">
        <v>0</v>
      </c>
    </row>
    <row r="324" spans="1:16" ht="51" x14ac:dyDescent="0.25">
      <c r="A324" s="15"/>
      <c r="B324" s="17">
        <v>5003131</v>
      </c>
      <c r="C324" s="17" t="s">
        <v>1768</v>
      </c>
      <c r="D324" s="17">
        <v>3000387</v>
      </c>
      <c r="E324" s="17" t="s">
        <v>1738</v>
      </c>
      <c r="F324" s="17">
        <v>408</v>
      </c>
      <c r="G324" s="17" t="s">
        <v>977</v>
      </c>
      <c r="H324" s="17">
        <v>446</v>
      </c>
      <c r="I324" s="17" t="s">
        <v>207</v>
      </c>
      <c r="J324" s="17">
        <v>446</v>
      </c>
      <c r="K324" s="17" t="s">
        <v>347</v>
      </c>
      <c r="L324" s="59">
        <v>0.13728499999999999</v>
      </c>
      <c r="M324" s="60">
        <v>0.13728499999999999</v>
      </c>
      <c r="N324" s="61">
        <v>0.1234489957569167</v>
      </c>
      <c r="O324" s="60">
        <v>11596</v>
      </c>
      <c r="P324" s="61">
        <v>0</v>
      </c>
    </row>
    <row r="325" spans="1:16" ht="51" x14ac:dyDescent="0.25">
      <c r="A325" s="15"/>
      <c r="B325" s="17">
        <v>5003131</v>
      </c>
      <c r="C325" s="17" t="s">
        <v>1768</v>
      </c>
      <c r="D325" s="17">
        <v>3000387</v>
      </c>
      <c r="E325" s="17" t="s">
        <v>1738</v>
      </c>
      <c r="F325" s="17">
        <v>408</v>
      </c>
      <c r="G325" s="17" t="s">
        <v>977</v>
      </c>
      <c r="H325" s="17">
        <v>447</v>
      </c>
      <c r="I325" s="17" t="s">
        <v>208</v>
      </c>
      <c r="J325" s="17">
        <v>447</v>
      </c>
      <c r="K325" s="17" t="s">
        <v>348</v>
      </c>
      <c r="L325" s="59">
        <v>0.16857999999999998</v>
      </c>
      <c r="M325" s="60">
        <v>0.17902800000000002</v>
      </c>
      <c r="N325" s="61">
        <v>0.12747625168412924</v>
      </c>
      <c r="O325" s="60">
        <v>100</v>
      </c>
      <c r="P325" s="61">
        <v>0</v>
      </c>
    </row>
    <row r="326" spans="1:16" ht="51" x14ac:dyDescent="0.25">
      <c r="A326" s="15"/>
      <c r="B326" s="17">
        <v>5003131</v>
      </c>
      <c r="C326" s="17" t="s">
        <v>1768</v>
      </c>
      <c r="D326" s="17">
        <v>3000387</v>
      </c>
      <c r="E326" s="17" t="s">
        <v>1738</v>
      </c>
      <c r="F326" s="17">
        <v>408</v>
      </c>
      <c r="G326" s="17" t="s">
        <v>977</v>
      </c>
      <c r="H326" s="17">
        <v>448</v>
      </c>
      <c r="I326" s="17" t="s">
        <v>209</v>
      </c>
      <c r="J326" s="17">
        <v>448</v>
      </c>
      <c r="K326" s="17" t="s">
        <v>349</v>
      </c>
      <c r="L326" s="59">
        <v>0.14027999999999999</v>
      </c>
      <c r="M326" s="60">
        <v>0.14027999999999999</v>
      </c>
      <c r="N326" s="61">
        <v>5.956800002604723E-2</v>
      </c>
      <c r="O326" s="60">
        <v>0</v>
      </c>
      <c r="P326" s="61">
        <v>0</v>
      </c>
    </row>
    <row r="327" spans="1:16" ht="51" x14ac:dyDescent="0.25">
      <c r="A327" s="15"/>
      <c r="B327" s="17">
        <v>5003131</v>
      </c>
      <c r="C327" s="17" t="s">
        <v>1768</v>
      </c>
      <c r="D327" s="17">
        <v>3000387</v>
      </c>
      <c r="E327" s="17" t="s">
        <v>1738</v>
      </c>
      <c r="F327" s="17">
        <v>408</v>
      </c>
      <c r="G327" s="17" t="s">
        <v>977</v>
      </c>
      <c r="H327" s="17">
        <v>449</v>
      </c>
      <c r="I327" s="17" t="s">
        <v>210</v>
      </c>
      <c r="J327" s="17">
        <v>449</v>
      </c>
      <c r="K327" s="17" t="s">
        <v>350</v>
      </c>
      <c r="L327" s="59">
        <v>0.10697599999999999</v>
      </c>
      <c r="M327" s="60">
        <v>0.10697599999999999</v>
      </c>
      <c r="N327" s="61">
        <v>4.3471999117173254E-2</v>
      </c>
      <c r="O327" s="60">
        <v>94131</v>
      </c>
      <c r="P327" s="61">
        <v>0</v>
      </c>
    </row>
    <row r="328" spans="1:16" ht="51" x14ac:dyDescent="0.25">
      <c r="A328" s="15"/>
      <c r="B328" s="17">
        <v>5003131</v>
      </c>
      <c r="C328" s="17" t="s">
        <v>1768</v>
      </c>
      <c r="D328" s="17">
        <v>3000387</v>
      </c>
      <c r="E328" s="17" t="s">
        <v>1738</v>
      </c>
      <c r="F328" s="17">
        <v>408</v>
      </c>
      <c r="G328" s="17" t="s">
        <v>977</v>
      </c>
      <c r="H328" s="17">
        <v>450</v>
      </c>
      <c r="I328" s="17" t="s">
        <v>211</v>
      </c>
      <c r="J328" s="17">
        <v>450</v>
      </c>
      <c r="K328" s="17" t="s">
        <v>351</v>
      </c>
      <c r="L328" s="59">
        <v>0.21531700000000001</v>
      </c>
      <c r="M328" s="60">
        <v>0.22981699999999999</v>
      </c>
      <c r="N328" s="61">
        <v>0.12372900359332561</v>
      </c>
      <c r="O328" s="60">
        <v>0</v>
      </c>
      <c r="P328" s="61">
        <v>0</v>
      </c>
    </row>
    <row r="329" spans="1:16" ht="51" x14ac:dyDescent="0.25">
      <c r="A329" s="15"/>
      <c r="B329" s="17">
        <v>5003131</v>
      </c>
      <c r="C329" s="17" t="s">
        <v>1768</v>
      </c>
      <c r="D329" s="17">
        <v>3000387</v>
      </c>
      <c r="E329" s="17" t="s">
        <v>1738</v>
      </c>
      <c r="F329" s="17">
        <v>408</v>
      </c>
      <c r="G329" s="17" t="s">
        <v>977</v>
      </c>
      <c r="H329" s="17">
        <v>451</v>
      </c>
      <c r="I329" s="17" t="s">
        <v>212</v>
      </c>
      <c r="J329" s="17">
        <v>451</v>
      </c>
      <c r="K329" s="17" t="s">
        <v>352</v>
      </c>
      <c r="L329" s="59">
        <v>5.9434999999999995E-2</v>
      </c>
      <c r="M329" s="60">
        <v>0.12359000000000003</v>
      </c>
      <c r="N329" s="61">
        <v>8.3756861975416541E-2</v>
      </c>
      <c r="O329" s="60">
        <v>0</v>
      </c>
      <c r="P329" s="61">
        <v>0</v>
      </c>
    </row>
    <row r="330" spans="1:16" ht="51" x14ac:dyDescent="0.25">
      <c r="A330" s="15"/>
      <c r="B330" s="17">
        <v>5003131</v>
      </c>
      <c r="C330" s="17" t="s">
        <v>1768</v>
      </c>
      <c r="D330" s="17">
        <v>3000387</v>
      </c>
      <c r="E330" s="17" t="s">
        <v>1738</v>
      </c>
      <c r="F330" s="17">
        <v>408</v>
      </c>
      <c r="G330" s="17" t="s">
        <v>977</v>
      </c>
      <c r="H330" s="17">
        <v>452</v>
      </c>
      <c r="I330" s="17" t="s">
        <v>213</v>
      </c>
      <c r="J330" s="17">
        <v>452</v>
      </c>
      <c r="K330" s="17" t="s">
        <v>353</v>
      </c>
      <c r="L330" s="59">
        <v>8.1498000000000001E-2</v>
      </c>
      <c r="M330" s="60">
        <v>6.7321000000000006E-2</v>
      </c>
      <c r="N330" s="61">
        <v>3.7113000696990639E-2</v>
      </c>
      <c r="O330" s="60">
        <v>0</v>
      </c>
      <c r="P330" s="61">
        <v>0</v>
      </c>
    </row>
    <row r="331" spans="1:16" ht="51" x14ac:dyDescent="0.25">
      <c r="A331" s="15"/>
      <c r="B331" s="17">
        <v>5003131</v>
      </c>
      <c r="C331" s="17" t="s">
        <v>1768</v>
      </c>
      <c r="D331" s="17">
        <v>3000387</v>
      </c>
      <c r="E331" s="17" t="s">
        <v>1738</v>
      </c>
      <c r="F331" s="17">
        <v>408</v>
      </c>
      <c r="G331" s="17" t="s">
        <v>977</v>
      </c>
      <c r="H331" s="17">
        <v>453</v>
      </c>
      <c r="I331" s="17" t="s">
        <v>214</v>
      </c>
      <c r="J331" s="17">
        <v>453</v>
      </c>
      <c r="K331" s="17" t="s">
        <v>354</v>
      </c>
      <c r="L331" s="59">
        <v>0.37076000000000003</v>
      </c>
      <c r="M331" s="60">
        <v>0.48305699999999996</v>
      </c>
      <c r="N331" s="61">
        <v>0.26820799335837364</v>
      </c>
      <c r="O331" s="60">
        <v>0</v>
      </c>
      <c r="P331" s="61">
        <v>0</v>
      </c>
    </row>
    <row r="332" spans="1:16" ht="51" x14ac:dyDescent="0.25">
      <c r="A332" s="15"/>
      <c r="B332" s="17">
        <v>5003131</v>
      </c>
      <c r="C332" s="17" t="s">
        <v>1768</v>
      </c>
      <c r="D332" s="17">
        <v>3000387</v>
      </c>
      <c r="E332" s="17" t="s">
        <v>1738</v>
      </c>
      <c r="F332" s="17">
        <v>408</v>
      </c>
      <c r="G332" s="17" t="s">
        <v>977</v>
      </c>
      <c r="H332" s="17">
        <v>454</v>
      </c>
      <c r="I332" s="17" t="s">
        <v>215</v>
      </c>
      <c r="J332" s="17">
        <v>454</v>
      </c>
      <c r="K332" s="17" t="s">
        <v>355</v>
      </c>
      <c r="L332" s="59">
        <v>4.2999999999999997E-2</v>
      </c>
      <c r="M332" s="60">
        <v>4.2999999999999997E-2</v>
      </c>
      <c r="N332" s="61">
        <v>2.4122500792145729E-2</v>
      </c>
      <c r="O332" s="60">
        <v>0</v>
      </c>
      <c r="P332" s="61">
        <v>0</v>
      </c>
    </row>
    <row r="333" spans="1:16" ht="51" x14ac:dyDescent="0.25">
      <c r="A333" s="15"/>
      <c r="B333" s="17">
        <v>5003131</v>
      </c>
      <c r="C333" s="17" t="s">
        <v>1768</v>
      </c>
      <c r="D333" s="17">
        <v>3000387</v>
      </c>
      <c r="E333" s="17" t="s">
        <v>1738</v>
      </c>
      <c r="F333" s="17">
        <v>408</v>
      </c>
      <c r="G333" s="17" t="s">
        <v>977</v>
      </c>
      <c r="H333" s="17">
        <v>455</v>
      </c>
      <c r="I333" s="17" t="s">
        <v>216</v>
      </c>
      <c r="J333" s="17">
        <v>455</v>
      </c>
      <c r="K333" s="17" t="s">
        <v>356</v>
      </c>
      <c r="L333" s="59">
        <v>7.7687999999999993E-2</v>
      </c>
      <c r="M333" s="60">
        <v>0.15631799999999998</v>
      </c>
      <c r="N333" s="61">
        <v>6.4836299687158316E-2</v>
      </c>
      <c r="O333" s="60">
        <v>158</v>
      </c>
      <c r="P333" s="61">
        <v>0</v>
      </c>
    </row>
    <row r="334" spans="1:16" ht="51" x14ac:dyDescent="0.25">
      <c r="A334" s="15"/>
      <c r="B334" s="17">
        <v>5003131</v>
      </c>
      <c r="C334" s="17" t="s">
        <v>1768</v>
      </c>
      <c r="D334" s="17">
        <v>3000387</v>
      </c>
      <c r="E334" s="17" t="s">
        <v>1738</v>
      </c>
      <c r="F334" s="17">
        <v>408</v>
      </c>
      <c r="G334" s="17" t="s">
        <v>977</v>
      </c>
      <c r="H334" s="17">
        <v>456</v>
      </c>
      <c r="I334" s="17" t="s">
        <v>217</v>
      </c>
      <c r="J334" s="17">
        <v>456</v>
      </c>
      <c r="K334" s="17" t="s">
        <v>357</v>
      </c>
      <c r="L334" s="59">
        <v>0.121046</v>
      </c>
      <c r="M334" s="60">
        <v>0.121046</v>
      </c>
      <c r="N334" s="61">
        <v>4.8400000669062138E-2</v>
      </c>
      <c r="O334" s="60">
        <v>0</v>
      </c>
      <c r="P334" s="61">
        <v>0</v>
      </c>
    </row>
    <row r="335" spans="1:16" ht="51" x14ac:dyDescent="0.25">
      <c r="A335" s="15"/>
      <c r="B335" s="17">
        <v>5003131</v>
      </c>
      <c r="C335" s="17" t="s">
        <v>1768</v>
      </c>
      <c r="D335" s="17">
        <v>3000387</v>
      </c>
      <c r="E335" s="17" t="s">
        <v>1738</v>
      </c>
      <c r="F335" s="17">
        <v>408</v>
      </c>
      <c r="G335" s="17" t="s">
        <v>977</v>
      </c>
      <c r="H335" s="17">
        <v>457</v>
      </c>
      <c r="I335" s="17" t="s">
        <v>218</v>
      </c>
      <c r="J335" s="17">
        <v>457</v>
      </c>
      <c r="K335" s="17" t="s">
        <v>358</v>
      </c>
      <c r="L335" s="59">
        <v>0.307143</v>
      </c>
      <c r="M335" s="60">
        <v>0.307143</v>
      </c>
      <c r="N335" s="61">
        <v>0.30711013684049249</v>
      </c>
      <c r="O335" s="60">
        <v>0</v>
      </c>
      <c r="P335" s="61">
        <v>0</v>
      </c>
    </row>
    <row r="336" spans="1:16" ht="51" x14ac:dyDescent="0.25">
      <c r="A336" s="15"/>
      <c r="B336" s="17">
        <v>5003131</v>
      </c>
      <c r="C336" s="17" t="s">
        <v>1768</v>
      </c>
      <c r="D336" s="17">
        <v>3000387</v>
      </c>
      <c r="E336" s="17" t="s">
        <v>1738</v>
      </c>
      <c r="F336" s="17">
        <v>408</v>
      </c>
      <c r="G336" s="17" t="s">
        <v>977</v>
      </c>
      <c r="H336" s="17">
        <v>458</v>
      </c>
      <c r="I336" s="17" t="s">
        <v>219</v>
      </c>
      <c r="J336" s="17">
        <v>458</v>
      </c>
      <c r="K336" s="17" t="s">
        <v>359</v>
      </c>
      <c r="L336" s="59">
        <v>0.15007899999999999</v>
      </c>
      <c r="M336" s="60">
        <v>0.15253800000000001</v>
      </c>
      <c r="N336" s="61">
        <v>0.12222174799535424</v>
      </c>
      <c r="O336" s="60">
        <v>0</v>
      </c>
      <c r="P336" s="61">
        <v>0</v>
      </c>
    </row>
    <row r="337" spans="1:16" ht="51" x14ac:dyDescent="0.25">
      <c r="A337" s="15"/>
      <c r="B337" s="17">
        <v>5003131</v>
      </c>
      <c r="C337" s="17" t="s">
        <v>1768</v>
      </c>
      <c r="D337" s="17">
        <v>3000387</v>
      </c>
      <c r="E337" s="17" t="s">
        <v>1738</v>
      </c>
      <c r="F337" s="17">
        <v>408</v>
      </c>
      <c r="G337" s="17" t="s">
        <v>977</v>
      </c>
      <c r="H337" s="17">
        <v>459</v>
      </c>
      <c r="I337" s="17" t="s">
        <v>220</v>
      </c>
      <c r="J337" s="17">
        <v>459</v>
      </c>
      <c r="K337" s="17" t="s">
        <v>360</v>
      </c>
      <c r="L337" s="59">
        <v>0.191612</v>
      </c>
      <c r="M337" s="60">
        <v>0.20971199999999998</v>
      </c>
      <c r="N337" s="61">
        <v>5.045999912545085E-2</v>
      </c>
      <c r="O337" s="60">
        <v>2500</v>
      </c>
      <c r="P337" s="61">
        <v>0</v>
      </c>
    </row>
    <row r="338" spans="1:16" ht="51" x14ac:dyDescent="0.25">
      <c r="A338" s="15"/>
      <c r="B338" s="17">
        <v>5003131</v>
      </c>
      <c r="C338" s="17" t="s">
        <v>1768</v>
      </c>
      <c r="D338" s="17">
        <v>3000387</v>
      </c>
      <c r="E338" s="17" t="s">
        <v>1738</v>
      </c>
      <c r="F338" s="17">
        <v>408</v>
      </c>
      <c r="G338" s="17" t="s">
        <v>977</v>
      </c>
      <c r="H338" s="17">
        <v>460</v>
      </c>
      <c r="I338" s="17" t="s">
        <v>221</v>
      </c>
      <c r="J338" s="17">
        <v>460</v>
      </c>
      <c r="K338" s="17" t="s">
        <v>361</v>
      </c>
      <c r="L338" s="59">
        <v>2.6008999999999997E-2</v>
      </c>
      <c r="M338" s="60">
        <v>2.6008999999999997E-2</v>
      </c>
      <c r="N338" s="61">
        <v>2.5065949186682701E-2</v>
      </c>
      <c r="O338" s="60">
        <v>0</v>
      </c>
      <c r="P338" s="61">
        <v>0</v>
      </c>
    </row>
    <row r="339" spans="1:16" ht="51" x14ac:dyDescent="0.25">
      <c r="A339" s="15"/>
      <c r="B339" s="17">
        <v>5003131</v>
      </c>
      <c r="C339" s="17" t="s">
        <v>1768</v>
      </c>
      <c r="D339" s="17">
        <v>3000387</v>
      </c>
      <c r="E339" s="17" t="s">
        <v>1738</v>
      </c>
      <c r="F339" s="17">
        <v>408</v>
      </c>
      <c r="G339" s="17" t="s">
        <v>977</v>
      </c>
      <c r="H339" s="17">
        <v>461</v>
      </c>
      <c r="I339" s="17" t="s">
        <v>222</v>
      </c>
      <c r="J339" s="17">
        <v>461</v>
      </c>
      <c r="K339" s="17" t="s">
        <v>362</v>
      </c>
      <c r="L339" s="59">
        <v>1.4027E-2</v>
      </c>
      <c r="M339" s="60">
        <v>1.4027E-2</v>
      </c>
      <c r="N339" s="61">
        <v>5.250000162050128E-3</v>
      </c>
      <c r="O339" s="60">
        <v>0</v>
      </c>
      <c r="P339" s="61">
        <v>0</v>
      </c>
    </row>
    <row r="340" spans="1:16" ht="51" x14ac:dyDescent="0.25">
      <c r="A340" s="15"/>
      <c r="B340" s="17">
        <v>5003131</v>
      </c>
      <c r="C340" s="17" t="s">
        <v>1768</v>
      </c>
      <c r="D340" s="17">
        <v>3000387</v>
      </c>
      <c r="E340" s="17" t="s">
        <v>1738</v>
      </c>
      <c r="F340" s="17">
        <v>408</v>
      </c>
      <c r="G340" s="17" t="s">
        <v>977</v>
      </c>
      <c r="H340" s="17">
        <v>462</v>
      </c>
      <c r="I340" s="17" t="s">
        <v>223</v>
      </c>
      <c r="J340" s="17">
        <v>462</v>
      </c>
      <c r="K340" s="17" t="s">
        <v>363</v>
      </c>
      <c r="L340" s="59">
        <v>3.6142000000000001E-2</v>
      </c>
      <c r="M340" s="60">
        <v>4.8641999999999998E-2</v>
      </c>
      <c r="N340" s="61">
        <v>3.3108400995843112E-2</v>
      </c>
      <c r="O340" s="60">
        <v>0</v>
      </c>
      <c r="P340" s="61">
        <v>0</v>
      </c>
    </row>
    <row r="341" spans="1:16" ht="51" x14ac:dyDescent="0.25">
      <c r="A341" s="15"/>
      <c r="B341" s="17">
        <v>5003131</v>
      </c>
      <c r="C341" s="17" t="s">
        <v>1768</v>
      </c>
      <c r="D341" s="17">
        <v>3000387</v>
      </c>
      <c r="E341" s="17" t="s">
        <v>1738</v>
      </c>
      <c r="F341" s="17">
        <v>408</v>
      </c>
      <c r="G341" s="17" t="s">
        <v>977</v>
      </c>
      <c r="H341" s="17">
        <v>463</v>
      </c>
      <c r="I341" s="17" t="s">
        <v>224</v>
      </c>
      <c r="J341" s="17">
        <v>463</v>
      </c>
      <c r="K341" s="17" t="s">
        <v>364</v>
      </c>
      <c r="L341" s="59">
        <v>0.377189</v>
      </c>
      <c r="M341" s="60">
        <v>0.37229400000000001</v>
      </c>
      <c r="N341" s="61">
        <v>0.293530005030334</v>
      </c>
      <c r="O341" s="60">
        <v>0</v>
      </c>
      <c r="P341" s="61">
        <v>0</v>
      </c>
    </row>
    <row r="342" spans="1:16" ht="51" x14ac:dyDescent="0.25">
      <c r="A342" s="15"/>
      <c r="B342" s="17">
        <v>5003131</v>
      </c>
      <c r="C342" s="17" t="s">
        <v>1768</v>
      </c>
      <c r="D342" s="17">
        <v>3000387</v>
      </c>
      <c r="E342" s="17" t="s">
        <v>1738</v>
      </c>
      <c r="F342" s="17">
        <v>408</v>
      </c>
      <c r="G342" s="17" t="s">
        <v>977</v>
      </c>
      <c r="H342" s="17">
        <v>464</v>
      </c>
      <c r="I342" s="17" t="s">
        <v>225</v>
      </c>
      <c r="J342" s="17">
        <v>464</v>
      </c>
      <c r="K342" s="17" t="s">
        <v>365</v>
      </c>
      <c r="L342" s="59">
        <v>5.5593000000000004E-2</v>
      </c>
      <c r="M342" s="60">
        <v>5.5593000000000004E-2</v>
      </c>
      <c r="N342" s="61">
        <v>3.9622998796403408E-2</v>
      </c>
      <c r="O342" s="60">
        <v>0</v>
      </c>
      <c r="P342" s="61">
        <v>0</v>
      </c>
    </row>
    <row r="343" spans="1:16" ht="51" x14ac:dyDescent="0.25">
      <c r="A343" s="15"/>
      <c r="B343" s="17">
        <v>5003132</v>
      </c>
      <c r="C343" s="17" t="s">
        <v>1769</v>
      </c>
      <c r="D343" s="17">
        <v>3000387</v>
      </c>
      <c r="E343" s="17" t="s">
        <v>1738</v>
      </c>
      <c r="F343" s="17">
        <v>408</v>
      </c>
      <c r="G343" s="17" t="s">
        <v>977</v>
      </c>
      <c r="H343" s="17">
        <v>10</v>
      </c>
      <c r="I343" s="17" t="s">
        <v>105</v>
      </c>
      <c r="J343" s="17">
        <v>10</v>
      </c>
      <c r="K343" s="17" t="s">
        <v>1502</v>
      </c>
      <c r="L343" s="59">
        <v>0</v>
      </c>
      <c r="M343" s="60">
        <v>5.1154590000000004</v>
      </c>
      <c r="N343" s="61">
        <v>2.4093210697174072</v>
      </c>
      <c r="O343" s="60">
        <v>329636</v>
      </c>
      <c r="P343" s="61">
        <v>0</v>
      </c>
    </row>
    <row r="344" spans="1:16" ht="51" x14ac:dyDescent="0.25">
      <c r="A344" s="15"/>
      <c r="B344" s="17">
        <v>5003132</v>
      </c>
      <c r="C344" s="17" t="s">
        <v>1769</v>
      </c>
      <c r="D344" s="17">
        <v>3000387</v>
      </c>
      <c r="E344" s="17" t="s">
        <v>1738</v>
      </c>
      <c r="F344" s="17">
        <v>408</v>
      </c>
      <c r="G344" s="17" t="s">
        <v>977</v>
      </c>
      <c r="H344" s="17">
        <v>10</v>
      </c>
      <c r="I344" s="17" t="s">
        <v>105</v>
      </c>
      <c r="J344" s="17">
        <v>26</v>
      </c>
      <c r="K344" s="17" t="s">
        <v>1503</v>
      </c>
      <c r="L344" s="59">
        <v>5.7428889999999999</v>
      </c>
      <c r="M344" s="60">
        <v>0</v>
      </c>
      <c r="N344" s="61">
        <v>0</v>
      </c>
      <c r="O344" s="60">
        <v>0</v>
      </c>
      <c r="P344" s="61">
        <v>0</v>
      </c>
    </row>
    <row r="345" spans="1:16" ht="51" x14ac:dyDescent="0.25">
      <c r="A345" s="15"/>
      <c r="B345" s="17">
        <v>5003132</v>
      </c>
      <c r="C345" s="17" t="s">
        <v>1769</v>
      </c>
      <c r="D345" s="17">
        <v>3000387</v>
      </c>
      <c r="E345" s="17" t="s">
        <v>1738</v>
      </c>
      <c r="F345" s="17">
        <v>408</v>
      </c>
      <c r="G345" s="17" t="s">
        <v>977</v>
      </c>
      <c r="H345" s="17">
        <v>440</v>
      </c>
      <c r="I345" s="17" t="s">
        <v>201</v>
      </c>
      <c r="J345" s="17">
        <v>440</v>
      </c>
      <c r="K345" s="17" t="s">
        <v>341</v>
      </c>
      <c r="L345" s="59">
        <v>6.4645999999999995E-2</v>
      </c>
      <c r="M345" s="60">
        <v>6.4645999999999995E-2</v>
      </c>
      <c r="N345" s="61">
        <v>6.4645998179912567E-2</v>
      </c>
      <c r="O345" s="60">
        <v>0</v>
      </c>
      <c r="P345" s="61">
        <v>0</v>
      </c>
    </row>
    <row r="346" spans="1:16" ht="51" x14ac:dyDescent="0.25">
      <c r="A346" s="15"/>
      <c r="B346" s="17">
        <v>5003132</v>
      </c>
      <c r="C346" s="17" t="s">
        <v>1769</v>
      </c>
      <c r="D346" s="17">
        <v>3000387</v>
      </c>
      <c r="E346" s="17" t="s">
        <v>1738</v>
      </c>
      <c r="F346" s="17">
        <v>408</v>
      </c>
      <c r="G346" s="17" t="s">
        <v>977</v>
      </c>
      <c r="H346" s="17">
        <v>441</v>
      </c>
      <c r="I346" s="17" t="s">
        <v>202</v>
      </c>
      <c r="J346" s="17">
        <v>441</v>
      </c>
      <c r="K346" s="17" t="s">
        <v>342</v>
      </c>
      <c r="L346" s="59">
        <v>0</v>
      </c>
      <c r="M346" s="60">
        <v>8.7876999999999997E-2</v>
      </c>
      <c r="N346" s="61">
        <v>0</v>
      </c>
      <c r="O346" s="60">
        <v>10691</v>
      </c>
      <c r="P346" s="61">
        <v>0</v>
      </c>
    </row>
    <row r="347" spans="1:16" ht="51" x14ac:dyDescent="0.25">
      <c r="A347" s="15"/>
      <c r="B347" s="17">
        <v>5003132</v>
      </c>
      <c r="C347" s="17" t="s">
        <v>1769</v>
      </c>
      <c r="D347" s="17">
        <v>3000387</v>
      </c>
      <c r="E347" s="17" t="s">
        <v>1738</v>
      </c>
      <c r="F347" s="17">
        <v>408</v>
      </c>
      <c r="G347" s="17" t="s">
        <v>977</v>
      </c>
      <c r="H347" s="17">
        <v>442</v>
      </c>
      <c r="I347" s="17" t="s">
        <v>203</v>
      </c>
      <c r="J347" s="17">
        <v>442</v>
      </c>
      <c r="K347" s="17" t="s">
        <v>343</v>
      </c>
      <c r="L347" s="59">
        <v>9.8413E-2</v>
      </c>
      <c r="M347" s="60">
        <v>9.8413E-2</v>
      </c>
      <c r="N347" s="61">
        <v>4.4608999043703079E-2</v>
      </c>
      <c r="O347" s="60">
        <v>0</v>
      </c>
      <c r="P347" s="61">
        <v>0</v>
      </c>
    </row>
    <row r="348" spans="1:16" ht="51" x14ac:dyDescent="0.25">
      <c r="A348" s="15"/>
      <c r="B348" s="17">
        <v>5003132</v>
      </c>
      <c r="C348" s="17" t="s">
        <v>1769</v>
      </c>
      <c r="D348" s="17">
        <v>3000387</v>
      </c>
      <c r="E348" s="17" t="s">
        <v>1738</v>
      </c>
      <c r="F348" s="17">
        <v>408</v>
      </c>
      <c r="G348" s="17" t="s">
        <v>977</v>
      </c>
      <c r="H348" s="17">
        <v>444</v>
      </c>
      <c r="I348" s="17" t="s">
        <v>205</v>
      </c>
      <c r="J348" s="17">
        <v>444</v>
      </c>
      <c r="K348" s="17" t="s">
        <v>345</v>
      </c>
      <c r="L348" s="59">
        <v>0.13993900000000001</v>
      </c>
      <c r="M348" s="60">
        <v>0.15420300000000003</v>
      </c>
      <c r="N348" s="61">
        <v>3.1054669758304954E-2</v>
      </c>
      <c r="O348" s="60">
        <v>2769</v>
      </c>
      <c r="P348" s="61">
        <v>0</v>
      </c>
    </row>
    <row r="349" spans="1:16" ht="51" x14ac:dyDescent="0.25">
      <c r="A349" s="15"/>
      <c r="B349" s="17">
        <v>5003132</v>
      </c>
      <c r="C349" s="17" t="s">
        <v>1769</v>
      </c>
      <c r="D349" s="17">
        <v>3000387</v>
      </c>
      <c r="E349" s="17" t="s">
        <v>1738</v>
      </c>
      <c r="F349" s="17">
        <v>408</v>
      </c>
      <c r="G349" s="17" t="s">
        <v>977</v>
      </c>
      <c r="H349" s="17">
        <v>446</v>
      </c>
      <c r="I349" s="17" t="s">
        <v>207</v>
      </c>
      <c r="J349" s="17">
        <v>446</v>
      </c>
      <c r="K349" s="17" t="s">
        <v>347</v>
      </c>
      <c r="L349" s="59">
        <v>4.0669999999999998E-2</v>
      </c>
      <c r="M349" s="60">
        <v>4.0669999999999998E-2</v>
      </c>
      <c r="N349" s="61">
        <v>1.9303999724797904E-2</v>
      </c>
      <c r="O349" s="60">
        <v>0</v>
      </c>
      <c r="P349" s="61">
        <v>0</v>
      </c>
    </row>
    <row r="350" spans="1:16" ht="51" x14ac:dyDescent="0.25">
      <c r="A350" s="15"/>
      <c r="B350" s="17">
        <v>5003132</v>
      </c>
      <c r="C350" s="17" t="s">
        <v>1769</v>
      </c>
      <c r="D350" s="17">
        <v>3000387</v>
      </c>
      <c r="E350" s="17" t="s">
        <v>1738</v>
      </c>
      <c r="F350" s="17">
        <v>408</v>
      </c>
      <c r="G350" s="17" t="s">
        <v>977</v>
      </c>
      <c r="H350" s="17">
        <v>447</v>
      </c>
      <c r="I350" s="17" t="s">
        <v>208</v>
      </c>
      <c r="J350" s="17">
        <v>447</v>
      </c>
      <c r="K350" s="17" t="s">
        <v>348</v>
      </c>
      <c r="L350" s="59">
        <v>0.20571399999999998</v>
      </c>
      <c r="M350" s="60">
        <v>0.17479199999999998</v>
      </c>
      <c r="N350" s="61">
        <v>7.541899848729372E-2</v>
      </c>
      <c r="O350" s="60">
        <v>150</v>
      </c>
      <c r="P350" s="61">
        <v>0</v>
      </c>
    </row>
    <row r="351" spans="1:16" ht="51" x14ac:dyDescent="0.25">
      <c r="A351" s="15"/>
      <c r="B351" s="17">
        <v>5003132</v>
      </c>
      <c r="C351" s="17" t="s">
        <v>1769</v>
      </c>
      <c r="D351" s="17">
        <v>3000387</v>
      </c>
      <c r="E351" s="17" t="s">
        <v>1738</v>
      </c>
      <c r="F351" s="17">
        <v>408</v>
      </c>
      <c r="G351" s="17" t="s">
        <v>977</v>
      </c>
      <c r="H351" s="17">
        <v>448</v>
      </c>
      <c r="I351" s="17" t="s">
        <v>209</v>
      </c>
      <c r="J351" s="17">
        <v>448</v>
      </c>
      <c r="K351" s="17" t="s">
        <v>349</v>
      </c>
      <c r="L351" s="59">
        <v>3.124E-3</v>
      </c>
      <c r="M351" s="60">
        <v>8.7990000000000013E-3</v>
      </c>
      <c r="N351" s="61">
        <v>5.6750001385807991E-3</v>
      </c>
      <c r="O351" s="60">
        <v>354</v>
      </c>
      <c r="P351" s="61">
        <v>0</v>
      </c>
    </row>
    <row r="352" spans="1:16" ht="51" x14ac:dyDescent="0.25">
      <c r="A352" s="15"/>
      <c r="B352" s="17">
        <v>5003132</v>
      </c>
      <c r="C352" s="17" t="s">
        <v>1769</v>
      </c>
      <c r="D352" s="17">
        <v>3000387</v>
      </c>
      <c r="E352" s="17" t="s">
        <v>1738</v>
      </c>
      <c r="F352" s="17">
        <v>408</v>
      </c>
      <c r="G352" s="17" t="s">
        <v>977</v>
      </c>
      <c r="H352" s="17">
        <v>452</v>
      </c>
      <c r="I352" s="17" t="s">
        <v>213</v>
      </c>
      <c r="J352" s="17">
        <v>452</v>
      </c>
      <c r="K352" s="17" t="s">
        <v>353</v>
      </c>
      <c r="L352" s="59">
        <v>9.2000000000000003E-4</v>
      </c>
      <c r="M352" s="60">
        <v>9.2000000000000003E-4</v>
      </c>
      <c r="N352" s="61">
        <v>0</v>
      </c>
      <c r="O352" s="60">
        <v>0</v>
      </c>
      <c r="P352" s="61">
        <v>0</v>
      </c>
    </row>
    <row r="353" spans="1:16" ht="51" x14ac:dyDescent="0.25">
      <c r="A353" s="15"/>
      <c r="B353" s="17">
        <v>5003132</v>
      </c>
      <c r="C353" s="17" t="s">
        <v>1769</v>
      </c>
      <c r="D353" s="17">
        <v>3000387</v>
      </c>
      <c r="E353" s="17" t="s">
        <v>1738</v>
      </c>
      <c r="F353" s="17">
        <v>408</v>
      </c>
      <c r="G353" s="17" t="s">
        <v>977</v>
      </c>
      <c r="H353" s="17">
        <v>453</v>
      </c>
      <c r="I353" s="17" t="s">
        <v>214</v>
      </c>
      <c r="J353" s="17">
        <v>453</v>
      </c>
      <c r="K353" s="17" t="s">
        <v>354</v>
      </c>
      <c r="L353" s="59">
        <v>2.0858999999999999E-2</v>
      </c>
      <c r="M353" s="60">
        <v>2.1308999999999998E-2</v>
      </c>
      <c r="N353" s="61">
        <v>1.4708550064824522E-2</v>
      </c>
      <c r="O353" s="60">
        <v>0</v>
      </c>
      <c r="P353" s="61">
        <v>0</v>
      </c>
    </row>
    <row r="354" spans="1:16" ht="51" x14ac:dyDescent="0.25">
      <c r="A354" s="15"/>
      <c r="B354" s="17">
        <v>5003132</v>
      </c>
      <c r="C354" s="17" t="s">
        <v>1769</v>
      </c>
      <c r="D354" s="17">
        <v>3000387</v>
      </c>
      <c r="E354" s="17" t="s">
        <v>1738</v>
      </c>
      <c r="F354" s="17">
        <v>408</v>
      </c>
      <c r="G354" s="17" t="s">
        <v>977</v>
      </c>
      <c r="H354" s="17">
        <v>454</v>
      </c>
      <c r="I354" s="17" t="s">
        <v>215</v>
      </c>
      <c r="J354" s="17">
        <v>454</v>
      </c>
      <c r="K354" s="17" t="s">
        <v>355</v>
      </c>
      <c r="L354" s="59">
        <v>4.4999999999999997E-3</v>
      </c>
      <c r="M354" s="60">
        <v>4.4999999999999997E-3</v>
      </c>
      <c r="N354" s="61">
        <v>7.9999997979030013E-4</v>
      </c>
      <c r="O354" s="60">
        <v>0</v>
      </c>
      <c r="P354" s="61">
        <v>0</v>
      </c>
    </row>
    <row r="355" spans="1:16" ht="51" x14ac:dyDescent="0.25">
      <c r="A355" s="15"/>
      <c r="B355" s="17">
        <v>5003132</v>
      </c>
      <c r="C355" s="17" t="s">
        <v>1769</v>
      </c>
      <c r="D355" s="17">
        <v>3000387</v>
      </c>
      <c r="E355" s="17" t="s">
        <v>1738</v>
      </c>
      <c r="F355" s="17">
        <v>408</v>
      </c>
      <c r="G355" s="17" t="s">
        <v>977</v>
      </c>
      <c r="H355" s="17">
        <v>456</v>
      </c>
      <c r="I355" s="17" t="s">
        <v>217</v>
      </c>
      <c r="J355" s="17">
        <v>456</v>
      </c>
      <c r="K355" s="17" t="s">
        <v>357</v>
      </c>
      <c r="L355" s="59">
        <v>1.6560999999999999E-2</v>
      </c>
      <c r="M355" s="60">
        <v>1.6560999999999999E-2</v>
      </c>
      <c r="N355" s="61">
        <v>0</v>
      </c>
      <c r="O355" s="60">
        <v>0</v>
      </c>
      <c r="P355" s="61">
        <v>0</v>
      </c>
    </row>
    <row r="356" spans="1:16" ht="51" x14ac:dyDescent="0.25">
      <c r="A356" s="15"/>
      <c r="B356" s="17">
        <v>5003132</v>
      </c>
      <c r="C356" s="17" t="s">
        <v>1769</v>
      </c>
      <c r="D356" s="17">
        <v>3000387</v>
      </c>
      <c r="E356" s="17" t="s">
        <v>1738</v>
      </c>
      <c r="F356" s="17">
        <v>408</v>
      </c>
      <c r="G356" s="17" t="s">
        <v>977</v>
      </c>
      <c r="H356" s="17">
        <v>458</v>
      </c>
      <c r="I356" s="17" t="s">
        <v>219</v>
      </c>
      <c r="J356" s="17">
        <v>458</v>
      </c>
      <c r="K356" s="17" t="s">
        <v>359</v>
      </c>
      <c r="L356" s="59">
        <v>7.254E-3</v>
      </c>
      <c r="M356" s="60">
        <v>1.502E-2</v>
      </c>
      <c r="N356" s="61">
        <v>7.5969998724758625E-3</v>
      </c>
      <c r="O356" s="60">
        <v>50</v>
      </c>
      <c r="P356" s="61">
        <v>0</v>
      </c>
    </row>
    <row r="357" spans="1:16" ht="51" x14ac:dyDescent="0.25">
      <c r="A357" s="15"/>
      <c r="B357" s="17">
        <v>5003132</v>
      </c>
      <c r="C357" s="17" t="s">
        <v>1769</v>
      </c>
      <c r="D357" s="17">
        <v>3000387</v>
      </c>
      <c r="E357" s="17" t="s">
        <v>1738</v>
      </c>
      <c r="F357" s="17">
        <v>408</v>
      </c>
      <c r="G357" s="17" t="s">
        <v>977</v>
      </c>
      <c r="H357" s="17">
        <v>459</v>
      </c>
      <c r="I357" s="17" t="s">
        <v>220</v>
      </c>
      <c r="J357" s="17">
        <v>459</v>
      </c>
      <c r="K357" s="17" t="s">
        <v>360</v>
      </c>
      <c r="L357" s="59">
        <v>4.1859999999999996E-3</v>
      </c>
      <c r="M357" s="60">
        <v>4.1859999999999996E-3</v>
      </c>
      <c r="N357" s="61">
        <v>0</v>
      </c>
      <c r="O357" s="60">
        <v>0</v>
      </c>
      <c r="P357" s="61">
        <v>0</v>
      </c>
    </row>
    <row r="358" spans="1:16" ht="51" x14ac:dyDescent="0.25">
      <c r="A358" s="15"/>
      <c r="B358" s="17">
        <v>5003132</v>
      </c>
      <c r="C358" s="17" t="s">
        <v>1769</v>
      </c>
      <c r="D358" s="17">
        <v>3000387</v>
      </c>
      <c r="E358" s="17" t="s">
        <v>1738</v>
      </c>
      <c r="F358" s="17">
        <v>408</v>
      </c>
      <c r="G358" s="17" t="s">
        <v>977</v>
      </c>
      <c r="H358" s="17">
        <v>463</v>
      </c>
      <c r="I358" s="17" t="s">
        <v>224</v>
      </c>
      <c r="J358" s="17">
        <v>463</v>
      </c>
      <c r="K358" s="17" t="s">
        <v>364</v>
      </c>
      <c r="L358" s="59">
        <v>1.5E-3</v>
      </c>
      <c r="M358" s="60">
        <v>1.5E-3</v>
      </c>
      <c r="N358" s="61">
        <v>1.500000013038516E-3</v>
      </c>
      <c r="O358" s="60">
        <v>0</v>
      </c>
      <c r="P358" s="61">
        <v>0</v>
      </c>
    </row>
    <row r="359" spans="1:16" ht="51" x14ac:dyDescent="0.25">
      <c r="A359" s="15"/>
      <c r="B359" s="17">
        <v>5003133</v>
      </c>
      <c r="C359" s="17" t="s">
        <v>1770</v>
      </c>
      <c r="D359" s="17">
        <v>3000387</v>
      </c>
      <c r="E359" s="17" t="s">
        <v>1738</v>
      </c>
      <c r="F359" s="17">
        <v>408</v>
      </c>
      <c r="G359" s="17" t="s">
        <v>977</v>
      </c>
      <c r="H359" s="17">
        <v>10</v>
      </c>
      <c r="I359" s="17" t="s">
        <v>105</v>
      </c>
      <c r="J359" s="17">
        <v>10</v>
      </c>
      <c r="K359" s="17" t="s">
        <v>1502</v>
      </c>
      <c r="L359" s="59">
        <v>15.394024999999999</v>
      </c>
      <c r="M359" s="60">
        <v>10.095734999999999</v>
      </c>
      <c r="N359" s="61">
        <v>4.5077409744262695</v>
      </c>
      <c r="O359" s="60">
        <v>0</v>
      </c>
      <c r="P359" s="61">
        <v>0</v>
      </c>
    </row>
    <row r="360" spans="1:16" ht="51" x14ac:dyDescent="0.25">
      <c r="A360" s="15"/>
      <c r="B360" s="17">
        <v>5003133</v>
      </c>
      <c r="C360" s="17" t="s">
        <v>1770</v>
      </c>
      <c r="D360" s="17">
        <v>3000387</v>
      </c>
      <c r="E360" s="17" t="s">
        <v>1738</v>
      </c>
      <c r="F360" s="17">
        <v>408</v>
      </c>
      <c r="G360" s="17" t="s">
        <v>977</v>
      </c>
      <c r="H360" s="17">
        <v>10</v>
      </c>
      <c r="I360" s="17" t="s">
        <v>105</v>
      </c>
      <c r="J360" s="17">
        <v>26</v>
      </c>
      <c r="K360" s="17" t="s">
        <v>1503</v>
      </c>
      <c r="L360" s="59">
        <v>3.3722799999999999</v>
      </c>
      <c r="M360" s="60">
        <v>0</v>
      </c>
      <c r="N360" s="61">
        <v>0</v>
      </c>
      <c r="O360" s="60">
        <v>0</v>
      </c>
      <c r="P360" s="61">
        <v>0</v>
      </c>
    </row>
    <row r="361" spans="1:16" ht="51" x14ac:dyDescent="0.25">
      <c r="A361" s="15"/>
      <c r="B361" s="17">
        <v>5003133</v>
      </c>
      <c r="C361" s="17" t="s">
        <v>1770</v>
      </c>
      <c r="D361" s="17">
        <v>3000387</v>
      </c>
      <c r="E361" s="17" t="s">
        <v>1738</v>
      </c>
      <c r="F361" s="17">
        <v>408</v>
      </c>
      <c r="G361" s="17" t="s">
        <v>977</v>
      </c>
      <c r="H361" s="17">
        <v>440</v>
      </c>
      <c r="I361" s="17" t="s">
        <v>201</v>
      </c>
      <c r="J361" s="17">
        <v>440</v>
      </c>
      <c r="K361" s="17" t="s">
        <v>341</v>
      </c>
      <c r="L361" s="59">
        <v>5.9098999999999999E-2</v>
      </c>
      <c r="M361" s="60">
        <v>5.9098999999999999E-2</v>
      </c>
      <c r="N361" s="61">
        <v>5.9098999947309494E-2</v>
      </c>
      <c r="O361" s="60">
        <v>0</v>
      </c>
      <c r="P361" s="61">
        <v>0</v>
      </c>
    </row>
    <row r="362" spans="1:16" ht="51" x14ac:dyDescent="0.25">
      <c r="A362" s="15"/>
      <c r="B362" s="17">
        <v>5003133</v>
      </c>
      <c r="C362" s="17" t="s">
        <v>1770</v>
      </c>
      <c r="D362" s="17">
        <v>3000387</v>
      </c>
      <c r="E362" s="17" t="s">
        <v>1738</v>
      </c>
      <c r="F362" s="17">
        <v>408</v>
      </c>
      <c r="G362" s="17" t="s">
        <v>977</v>
      </c>
      <c r="H362" s="17">
        <v>441</v>
      </c>
      <c r="I362" s="17" t="s">
        <v>202</v>
      </c>
      <c r="J362" s="17">
        <v>441</v>
      </c>
      <c r="K362" s="17" t="s">
        <v>342</v>
      </c>
      <c r="L362" s="59">
        <v>0</v>
      </c>
      <c r="M362" s="60">
        <v>5.1366999999999996E-2</v>
      </c>
      <c r="N362" s="61">
        <v>0</v>
      </c>
      <c r="O362" s="60">
        <v>17602</v>
      </c>
      <c r="P362" s="61">
        <v>0</v>
      </c>
    </row>
    <row r="363" spans="1:16" ht="51" x14ac:dyDescent="0.25">
      <c r="A363" s="15"/>
      <c r="B363" s="17">
        <v>5003133</v>
      </c>
      <c r="C363" s="17" t="s">
        <v>1770</v>
      </c>
      <c r="D363" s="17">
        <v>3000387</v>
      </c>
      <c r="E363" s="17" t="s">
        <v>1738</v>
      </c>
      <c r="F363" s="17">
        <v>408</v>
      </c>
      <c r="G363" s="17" t="s">
        <v>977</v>
      </c>
      <c r="H363" s="17">
        <v>442</v>
      </c>
      <c r="I363" s="17" t="s">
        <v>203</v>
      </c>
      <c r="J363" s="17">
        <v>442</v>
      </c>
      <c r="K363" s="17" t="s">
        <v>343</v>
      </c>
      <c r="L363" s="59">
        <v>5.1678999999999996E-2</v>
      </c>
      <c r="M363" s="60">
        <v>8.1679000000000015E-2</v>
      </c>
      <c r="N363" s="61">
        <v>3.9074000203981996E-2</v>
      </c>
      <c r="O363" s="60">
        <v>0</v>
      </c>
      <c r="P363" s="61">
        <v>0</v>
      </c>
    </row>
    <row r="364" spans="1:16" ht="51" x14ac:dyDescent="0.25">
      <c r="A364" s="15"/>
      <c r="B364" s="17">
        <v>5003133</v>
      </c>
      <c r="C364" s="17" t="s">
        <v>1770</v>
      </c>
      <c r="D364" s="17">
        <v>3000387</v>
      </c>
      <c r="E364" s="17" t="s">
        <v>1738</v>
      </c>
      <c r="F364" s="17">
        <v>408</v>
      </c>
      <c r="G364" s="17" t="s">
        <v>977</v>
      </c>
      <c r="H364" s="17">
        <v>444</v>
      </c>
      <c r="I364" s="17" t="s">
        <v>205</v>
      </c>
      <c r="J364" s="17">
        <v>444</v>
      </c>
      <c r="K364" s="17" t="s">
        <v>345</v>
      </c>
      <c r="L364" s="59">
        <v>0.18563000000000002</v>
      </c>
      <c r="M364" s="60">
        <v>0.19103400000000001</v>
      </c>
      <c r="N364" s="61">
        <v>7.6085000298917294E-2</v>
      </c>
      <c r="O364" s="60">
        <v>20646</v>
      </c>
      <c r="P364" s="61">
        <v>0</v>
      </c>
    </row>
    <row r="365" spans="1:16" ht="51" x14ac:dyDescent="0.25">
      <c r="A365" s="15"/>
      <c r="B365" s="17">
        <v>5003133</v>
      </c>
      <c r="C365" s="17" t="s">
        <v>1770</v>
      </c>
      <c r="D365" s="17">
        <v>3000387</v>
      </c>
      <c r="E365" s="17" t="s">
        <v>1738</v>
      </c>
      <c r="F365" s="17">
        <v>408</v>
      </c>
      <c r="G365" s="17" t="s">
        <v>977</v>
      </c>
      <c r="H365" s="17">
        <v>446</v>
      </c>
      <c r="I365" s="17" t="s">
        <v>207</v>
      </c>
      <c r="J365" s="17">
        <v>446</v>
      </c>
      <c r="K365" s="17" t="s">
        <v>347</v>
      </c>
      <c r="L365" s="59">
        <v>5.2662999999999995E-2</v>
      </c>
      <c r="M365" s="60">
        <v>5.2662999999999995E-2</v>
      </c>
      <c r="N365" s="61">
        <v>2.293300029123202E-2</v>
      </c>
      <c r="O365" s="60">
        <v>0</v>
      </c>
      <c r="P365" s="61">
        <v>0</v>
      </c>
    </row>
    <row r="366" spans="1:16" ht="51" x14ac:dyDescent="0.25">
      <c r="A366" s="15"/>
      <c r="B366" s="17">
        <v>5003133</v>
      </c>
      <c r="C366" s="17" t="s">
        <v>1770</v>
      </c>
      <c r="D366" s="17">
        <v>3000387</v>
      </c>
      <c r="E366" s="17" t="s">
        <v>1738</v>
      </c>
      <c r="F366" s="17">
        <v>408</v>
      </c>
      <c r="G366" s="17" t="s">
        <v>977</v>
      </c>
      <c r="H366" s="17">
        <v>447</v>
      </c>
      <c r="I366" s="17" t="s">
        <v>208</v>
      </c>
      <c r="J366" s="17">
        <v>447</v>
      </c>
      <c r="K366" s="17" t="s">
        <v>348</v>
      </c>
      <c r="L366" s="59">
        <v>0.12653300000000001</v>
      </c>
      <c r="M366" s="60">
        <v>0.11186499999999999</v>
      </c>
      <c r="N366" s="61">
        <v>6.4203499816358089E-2</v>
      </c>
      <c r="O366" s="60">
        <v>500</v>
      </c>
      <c r="P366" s="61">
        <v>0</v>
      </c>
    </row>
    <row r="367" spans="1:16" ht="51" x14ac:dyDescent="0.25">
      <c r="A367" s="15"/>
      <c r="B367" s="17">
        <v>5003133</v>
      </c>
      <c r="C367" s="17" t="s">
        <v>1770</v>
      </c>
      <c r="D367" s="17">
        <v>3000387</v>
      </c>
      <c r="E367" s="17" t="s">
        <v>1738</v>
      </c>
      <c r="F367" s="17">
        <v>408</v>
      </c>
      <c r="G367" s="17" t="s">
        <v>977</v>
      </c>
      <c r="H367" s="17">
        <v>448</v>
      </c>
      <c r="I367" s="17" t="s">
        <v>209</v>
      </c>
      <c r="J367" s="17">
        <v>448</v>
      </c>
      <c r="K367" s="17" t="s">
        <v>349</v>
      </c>
      <c r="L367" s="59">
        <v>3.6510000000000002E-3</v>
      </c>
      <c r="M367" s="60">
        <v>9.326000000000001E-3</v>
      </c>
      <c r="N367" s="61">
        <v>5.6750001385807991E-3</v>
      </c>
      <c r="O367" s="60">
        <v>1441</v>
      </c>
      <c r="P367" s="61">
        <v>0</v>
      </c>
    </row>
    <row r="368" spans="1:16" ht="51" x14ac:dyDescent="0.25">
      <c r="A368" s="15"/>
      <c r="B368" s="17">
        <v>5003133</v>
      </c>
      <c r="C368" s="17" t="s">
        <v>1770</v>
      </c>
      <c r="D368" s="17">
        <v>3000387</v>
      </c>
      <c r="E368" s="17" t="s">
        <v>1738</v>
      </c>
      <c r="F368" s="17">
        <v>408</v>
      </c>
      <c r="G368" s="17" t="s">
        <v>977</v>
      </c>
      <c r="H368" s="17">
        <v>450</v>
      </c>
      <c r="I368" s="17" t="s">
        <v>211</v>
      </c>
      <c r="J368" s="17">
        <v>450</v>
      </c>
      <c r="K368" s="17" t="s">
        <v>351</v>
      </c>
      <c r="L368" s="59">
        <v>8.8060000000000013E-3</v>
      </c>
      <c r="M368" s="60">
        <v>6.4806000000000002E-2</v>
      </c>
      <c r="N368" s="61">
        <v>1.0999999940395355E-2</v>
      </c>
      <c r="O368" s="60">
        <v>0</v>
      </c>
      <c r="P368" s="61">
        <v>0</v>
      </c>
    </row>
    <row r="369" spans="1:16" ht="51" x14ac:dyDescent="0.25">
      <c r="A369" s="15"/>
      <c r="B369" s="17">
        <v>5003133</v>
      </c>
      <c r="C369" s="17" t="s">
        <v>1770</v>
      </c>
      <c r="D369" s="17">
        <v>3000387</v>
      </c>
      <c r="E369" s="17" t="s">
        <v>1738</v>
      </c>
      <c r="F369" s="17">
        <v>408</v>
      </c>
      <c r="G369" s="17" t="s">
        <v>977</v>
      </c>
      <c r="H369" s="17">
        <v>453</v>
      </c>
      <c r="I369" s="17" t="s">
        <v>214</v>
      </c>
      <c r="J369" s="17">
        <v>453</v>
      </c>
      <c r="K369" s="17" t="s">
        <v>354</v>
      </c>
      <c r="L369" s="59">
        <v>6.9568999999999992E-2</v>
      </c>
      <c r="M369" s="60">
        <v>0.30341000000000001</v>
      </c>
      <c r="N369" s="61">
        <v>0.15813290566438809</v>
      </c>
      <c r="O369" s="60">
        <v>0</v>
      </c>
      <c r="P369" s="61">
        <v>0</v>
      </c>
    </row>
    <row r="370" spans="1:16" ht="51" x14ac:dyDescent="0.25">
      <c r="A370" s="15"/>
      <c r="B370" s="17">
        <v>5003133</v>
      </c>
      <c r="C370" s="17" t="s">
        <v>1770</v>
      </c>
      <c r="D370" s="17">
        <v>3000387</v>
      </c>
      <c r="E370" s="17" t="s">
        <v>1738</v>
      </c>
      <c r="F370" s="17">
        <v>408</v>
      </c>
      <c r="G370" s="17" t="s">
        <v>977</v>
      </c>
      <c r="H370" s="17">
        <v>454</v>
      </c>
      <c r="I370" s="17" t="s">
        <v>215</v>
      </c>
      <c r="J370" s="17">
        <v>454</v>
      </c>
      <c r="K370" s="17" t="s">
        <v>355</v>
      </c>
      <c r="L370" s="59">
        <v>4.4999999999999997E-3</v>
      </c>
      <c r="M370" s="60">
        <v>4.4999999999999997E-3</v>
      </c>
      <c r="N370" s="61">
        <v>0</v>
      </c>
      <c r="O370" s="60">
        <v>0</v>
      </c>
      <c r="P370" s="61">
        <v>0</v>
      </c>
    </row>
    <row r="371" spans="1:16" ht="51" x14ac:dyDescent="0.25">
      <c r="A371" s="15"/>
      <c r="B371" s="17">
        <v>5003133</v>
      </c>
      <c r="C371" s="17" t="s">
        <v>1770</v>
      </c>
      <c r="D371" s="17">
        <v>3000387</v>
      </c>
      <c r="E371" s="17" t="s">
        <v>1738</v>
      </c>
      <c r="F371" s="17">
        <v>408</v>
      </c>
      <c r="G371" s="17" t="s">
        <v>977</v>
      </c>
      <c r="H371" s="17">
        <v>456</v>
      </c>
      <c r="I371" s="17" t="s">
        <v>217</v>
      </c>
      <c r="J371" s="17">
        <v>456</v>
      </c>
      <c r="K371" s="17" t="s">
        <v>357</v>
      </c>
      <c r="L371" s="59">
        <v>1.9952999999999999E-2</v>
      </c>
      <c r="M371" s="60">
        <v>1.9952999999999999E-2</v>
      </c>
      <c r="N371" s="61">
        <v>0</v>
      </c>
      <c r="O371" s="60">
        <v>0</v>
      </c>
      <c r="P371" s="61">
        <v>0</v>
      </c>
    </row>
    <row r="372" spans="1:16" ht="51" x14ac:dyDescent="0.25">
      <c r="A372" s="15"/>
      <c r="B372" s="17">
        <v>5003133</v>
      </c>
      <c r="C372" s="17" t="s">
        <v>1770</v>
      </c>
      <c r="D372" s="17">
        <v>3000387</v>
      </c>
      <c r="E372" s="17" t="s">
        <v>1738</v>
      </c>
      <c r="F372" s="17">
        <v>408</v>
      </c>
      <c r="G372" s="17" t="s">
        <v>977</v>
      </c>
      <c r="H372" s="17">
        <v>458</v>
      </c>
      <c r="I372" s="17" t="s">
        <v>219</v>
      </c>
      <c r="J372" s="17">
        <v>458</v>
      </c>
      <c r="K372" s="17" t="s">
        <v>359</v>
      </c>
      <c r="L372" s="59">
        <v>9.6240000000000006E-3</v>
      </c>
      <c r="M372" s="60">
        <v>1.4231000000000001E-2</v>
      </c>
      <c r="N372" s="61">
        <v>6.1059999279677868E-3</v>
      </c>
      <c r="O372" s="60">
        <v>0</v>
      </c>
      <c r="P372" s="61">
        <v>0</v>
      </c>
    </row>
    <row r="373" spans="1:16" ht="51" x14ac:dyDescent="0.25">
      <c r="A373" s="15"/>
      <c r="B373" s="17">
        <v>5003133</v>
      </c>
      <c r="C373" s="17" t="s">
        <v>1770</v>
      </c>
      <c r="D373" s="17">
        <v>3000387</v>
      </c>
      <c r="E373" s="17" t="s">
        <v>1738</v>
      </c>
      <c r="F373" s="17">
        <v>408</v>
      </c>
      <c r="G373" s="17" t="s">
        <v>977</v>
      </c>
      <c r="H373" s="17">
        <v>459</v>
      </c>
      <c r="I373" s="17" t="s">
        <v>220</v>
      </c>
      <c r="J373" s="17">
        <v>459</v>
      </c>
      <c r="K373" s="17" t="s">
        <v>360</v>
      </c>
      <c r="L373" s="59">
        <v>3.6340000000000001E-3</v>
      </c>
      <c r="M373" s="60">
        <v>3.6340000000000001E-3</v>
      </c>
      <c r="N373" s="61">
        <v>0</v>
      </c>
      <c r="O373" s="60">
        <v>0</v>
      </c>
      <c r="P373" s="61">
        <v>0</v>
      </c>
    </row>
    <row r="374" spans="1:16" ht="51" x14ac:dyDescent="0.25">
      <c r="A374" s="15"/>
      <c r="B374" s="17">
        <v>5003133</v>
      </c>
      <c r="C374" s="17" t="s">
        <v>1770</v>
      </c>
      <c r="D374" s="17">
        <v>3000387</v>
      </c>
      <c r="E374" s="17" t="s">
        <v>1738</v>
      </c>
      <c r="F374" s="17">
        <v>408</v>
      </c>
      <c r="G374" s="17" t="s">
        <v>977</v>
      </c>
      <c r="H374" s="17">
        <v>462</v>
      </c>
      <c r="I374" s="17" t="s">
        <v>223</v>
      </c>
      <c r="J374" s="17">
        <v>462</v>
      </c>
      <c r="K374" s="17" t="s">
        <v>363</v>
      </c>
      <c r="L374" s="59">
        <v>4.0150000000000003E-3</v>
      </c>
      <c r="M374" s="60">
        <v>4.0150000000000003E-3</v>
      </c>
      <c r="N374" s="61">
        <v>4.0149999549612403E-3</v>
      </c>
      <c r="O374" s="60">
        <v>0</v>
      </c>
      <c r="P374" s="61">
        <v>0</v>
      </c>
    </row>
    <row r="375" spans="1:16" ht="51" x14ac:dyDescent="0.25">
      <c r="A375" s="15"/>
      <c r="B375" s="17">
        <v>5003133</v>
      </c>
      <c r="C375" s="17" t="s">
        <v>1770</v>
      </c>
      <c r="D375" s="17">
        <v>3000387</v>
      </c>
      <c r="E375" s="17" t="s">
        <v>1738</v>
      </c>
      <c r="F375" s="17">
        <v>408</v>
      </c>
      <c r="G375" s="17" t="s">
        <v>977</v>
      </c>
      <c r="H375" s="17">
        <v>463</v>
      </c>
      <c r="I375" s="17" t="s">
        <v>224</v>
      </c>
      <c r="J375" s="17">
        <v>463</v>
      </c>
      <c r="K375" s="17" t="s">
        <v>364</v>
      </c>
      <c r="L375" s="59">
        <v>2.5000000000000001E-3</v>
      </c>
      <c r="M375" s="60">
        <v>2.5000000000000001E-3</v>
      </c>
      <c r="N375" s="61">
        <v>2.4999999441206455E-3</v>
      </c>
      <c r="O375" s="60">
        <v>0</v>
      </c>
      <c r="P375" s="61">
        <v>0</v>
      </c>
    </row>
    <row r="376" spans="1:16" ht="51" x14ac:dyDescent="0.25">
      <c r="A376" s="15"/>
      <c r="B376" s="17">
        <v>5003134</v>
      </c>
      <c r="C376" s="17" t="s">
        <v>1771</v>
      </c>
      <c r="D376" s="17">
        <v>3000387</v>
      </c>
      <c r="E376" s="17" t="s">
        <v>1738</v>
      </c>
      <c r="F376" s="17">
        <v>7</v>
      </c>
      <c r="G376" s="17" t="s">
        <v>1409</v>
      </c>
      <c r="H376" s="17">
        <v>10</v>
      </c>
      <c r="I376" s="17" t="s">
        <v>105</v>
      </c>
      <c r="J376" s="17">
        <v>10</v>
      </c>
      <c r="K376" s="17" t="s">
        <v>1502</v>
      </c>
      <c r="L376" s="59">
        <v>0.17175000000000004</v>
      </c>
      <c r="M376" s="60">
        <v>32.304074</v>
      </c>
      <c r="N376" s="61">
        <v>0.27538173482753336</v>
      </c>
      <c r="O376" s="60">
        <v>169862</v>
      </c>
      <c r="P376" s="61">
        <v>0</v>
      </c>
    </row>
    <row r="377" spans="1:16" ht="51" x14ac:dyDescent="0.25">
      <c r="A377" s="15"/>
      <c r="B377" s="17">
        <v>5003134</v>
      </c>
      <c r="C377" s="17" t="s">
        <v>1771</v>
      </c>
      <c r="D377" s="17">
        <v>3000387</v>
      </c>
      <c r="E377" s="17" t="s">
        <v>1738</v>
      </c>
      <c r="F377" s="17">
        <v>7</v>
      </c>
      <c r="G377" s="17" t="s">
        <v>1409</v>
      </c>
      <c r="H377" s="17">
        <v>10</v>
      </c>
      <c r="I377" s="17" t="s">
        <v>105</v>
      </c>
      <c r="J377" s="17">
        <v>26</v>
      </c>
      <c r="K377" s="17" t="s">
        <v>1503</v>
      </c>
      <c r="L377" s="59">
        <v>57.534996000000007</v>
      </c>
      <c r="M377" s="60">
        <v>3.2300330000000002</v>
      </c>
      <c r="N377" s="61">
        <v>1.6699999570846558</v>
      </c>
      <c r="O377" s="60">
        <v>0</v>
      </c>
      <c r="P377" s="61">
        <v>0</v>
      </c>
    </row>
    <row r="378" spans="1:16" ht="51" x14ac:dyDescent="0.25">
      <c r="A378" s="15"/>
      <c r="B378" s="17">
        <v>5003134</v>
      </c>
      <c r="C378" s="17" t="s">
        <v>1771</v>
      </c>
      <c r="D378" s="17">
        <v>3000387</v>
      </c>
      <c r="E378" s="17" t="s">
        <v>1738</v>
      </c>
      <c r="F378" s="17">
        <v>7</v>
      </c>
      <c r="G378" s="17" t="s">
        <v>1409</v>
      </c>
      <c r="H378" s="17">
        <v>440</v>
      </c>
      <c r="I378" s="17" t="s">
        <v>201</v>
      </c>
      <c r="J378" s="17">
        <v>440</v>
      </c>
      <c r="K378" s="17" t="s">
        <v>341</v>
      </c>
      <c r="L378" s="59">
        <v>0.04</v>
      </c>
      <c r="M378" s="60">
        <v>0.04</v>
      </c>
      <c r="N378" s="61">
        <v>3.5328000783920288E-2</v>
      </c>
      <c r="O378" s="60">
        <v>0</v>
      </c>
      <c r="P378" s="61">
        <v>0</v>
      </c>
    </row>
    <row r="379" spans="1:16" ht="51" x14ac:dyDescent="0.25">
      <c r="A379" s="15"/>
      <c r="B379" s="17">
        <v>5003134</v>
      </c>
      <c r="C379" s="17" t="s">
        <v>1771</v>
      </c>
      <c r="D379" s="17">
        <v>3000387</v>
      </c>
      <c r="E379" s="17" t="s">
        <v>1738</v>
      </c>
      <c r="F379" s="17">
        <v>7</v>
      </c>
      <c r="G379" s="17" t="s">
        <v>1409</v>
      </c>
      <c r="H379" s="17">
        <v>441</v>
      </c>
      <c r="I379" s="17" t="s">
        <v>202</v>
      </c>
      <c r="J379" s="17">
        <v>441</v>
      </c>
      <c r="K379" s="17" t="s">
        <v>342</v>
      </c>
      <c r="L379" s="59">
        <v>1.5688000000000001E-2</v>
      </c>
      <c r="M379" s="60">
        <v>1.5688000000000001E-2</v>
      </c>
      <c r="N379" s="61">
        <v>9.5446699851891026E-3</v>
      </c>
      <c r="O379" s="60">
        <v>161</v>
      </c>
      <c r="P379" s="61">
        <v>0</v>
      </c>
    </row>
    <row r="380" spans="1:16" ht="51" x14ac:dyDescent="0.25">
      <c r="A380" s="15"/>
      <c r="B380" s="17">
        <v>5003134</v>
      </c>
      <c r="C380" s="17" t="s">
        <v>1771</v>
      </c>
      <c r="D380" s="17">
        <v>3000387</v>
      </c>
      <c r="E380" s="17" t="s">
        <v>1738</v>
      </c>
      <c r="F380" s="17">
        <v>7</v>
      </c>
      <c r="G380" s="17" t="s">
        <v>1409</v>
      </c>
      <c r="H380" s="17">
        <v>442</v>
      </c>
      <c r="I380" s="17" t="s">
        <v>203</v>
      </c>
      <c r="J380" s="17">
        <v>442</v>
      </c>
      <c r="K380" s="17" t="s">
        <v>343</v>
      </c>
      <c r="L380" s="59">
        <v>7.1411000000000002E-2</v>
      </c>
      <c r="M380" s="60">
        <v>7.1411000000000002E-2</v>
      </c>
      <c r="N380" s="61">
        <v>1.6832000837894157E-2</v>
      </c>
      <c r="O380" s="60">
        <v>0</v>
      </c>
      <c r="P380" s="61">
        <v>0</v>
      </c>
    </row>
    <row r="381" spans="1:16" ht="51" x14ac:dyDescent="0.25">
      <c r="A381" s="15"/>
      <c r="B381" s="17">
        <v>5003134</v>
      </c>
      <c r="C381" s="17" t="s">
        <v>1771</v>
      </c>
      <c r="D381" s="17">
        <v>3000387</v>
      </c>
      <c r="E381" s="17" t="s">
        <v>1738</v>
      </c>
      <c r="F381" s="17">
        <v>7</v>
      </c>
      <c r="G381" s="17" t="s">
        <v>1409</v>
      </c>
      <c r="H381" s="17">
        <v>443</v>
      </c>
      <c r="I381" s="17" t="s">
        <v>204</v>
      </c>
      <c r="J381" s="17">
        <v>443</v>
      </c>
      <c r="K381" s="17" t="s">
        <v>344</v>
      </c>
      <c r="L381" s="59">
        <v>2.7044000000000002E-2</v>
      </c>
      <c r="M381" s="60">
        <v>1.7044000000000004E-2</v>
      </c>
      <c r="N381" s="61">
        <v>3.9799499791115522E-3</v>
      </c>
      <c r="O381" s="60">
        <v>885</v>
      </c>
      <c r="P381" s="61">
        <v>0</v>
      </c>
    </row>
    <row r="382" spans="1:16" ht="51" x14ac:dyDescent="0.25">
      <c r="A382" s="15"/>
      <c r="B382" s="17">
        <v>5003134</v>
      </c>
      <c r="C382" s="17" t="s">
        <v>1771</v>
      </c>
      <c r="D382" s="17">
        <v>3000387</v>
      </c>
      <c r="E382" s="17" t="s">
        <v>1738</v>
      </c>
      <c r="F382" s="17">
        <v>7</v>
      </c>
      <c r="G382" s="17" t="s">
        <v>1409</v>
      </c>
      <c r="H382" s="17">
        <v>444</v>
      </c>
      <c r="I382" s="17" t="s">
        <v>205</v>
      </c>
      <c r="J382" s="17">
        <v>444</v>
      </c>
      <c r="K382" s="17" t="s">
        <v>345</v>
      </c>
      <c r="L382" s="59">
        <v>0.107573</v>
      </c>
      <c r="M382" s="60">
        <v>0.11857300000000001</v>
      </c>
      <c r="N382" s="61">
        <v>5.918000009842217E-2</v>
      </c>
      <c r="O382" s="60">
        <v>1746</v>
      </c>
      <c r="P382" s="61">
        <v>0</v>
      </c>
    </row>
    <row r="383" spans="1:16" ht="51" x14ac:dyDescent="0.25">
      <c r="A383" s="15"/>
      <c r="B383" s="17">
        <v>5003134</v>
      </c>
      <c r="C383" s="17" t="s">
        <v>1771</v>
      </c>
      <c r="D383" s="17">
        <v>3000387</v>
      </c>
      <c r="E383" s="17" t="s">
        <v>1738</v>
      </c>
      <c r="F383" s="17">
        <v>7</v>
      </c>
      <c r="G383" s="17" t="s">
        <v>1409</v>
      </c>
      <c r="H383" s="17">
        <v>445</v>
      </c>
      <c r="I383" s="17" t="s">
        <v>206</v>
      </c>
      <c r="J383" s="17">
        <v>445</v>
      </c>
      <c r="K383" s="17" t="s">
        <v>346</v>
      </c>
      <c r="L383" s="59">
        <v>5.4733000000000004E-2</v>
      </c>
      <c r="M383" s="60">
        <v>6.7233000000000015E-2</v>
      </c>
      <c r="N383" s="61">
        <v>4.7306000080425292E-2</v>
      </c>
      <c r="O383" s="60">
        <v>0</v>
      </c>
      <c r="P383" s="61">
        <v>0</v>
      </c>
    </row>
    <row r="384" spans="1:16" ht="51" x14ac:dyDescent="0.25">
      <c r="A384" s="15"/>
      <c r="B384" s="17">
        <v>5003134</v>
      </c>
      <c r="C384" s="17" t="s">
        <v>1771</v>
      </c>
      <c r="D384" s="17">
        <v>3000387</v>
      </c>
      <c r="E384" s="17" t="s">
        <v>1738</v>
      </c>
      <c r="F384" s="17">
        <v>7</v>
      </c>
      <c r="G384" s="17" t="s">
        <v>1409</v>
      </c>
      <c r="H384" s="17">
        <v>446</v>
      </c>
      <c r="I384" s="17" t="s">
        <v>207</v>
      </c>
      <c r="J384" s="17">
        <v>446</v>
      </c>
      <c r="K384" s="17" t="s">
        <v>347</v>
      </c>
      <c r="L384" s="59">
        <v>1.5982999999999997E-2</v>
      </c>
      <c r="M384" s="60">
        <v>2.8982999999999995E-2</v>
      </c>
      <c r="N384" s="61">
        <v>1.7332999617792666E-2</v>
      </c>
      <c r="O384" s="60">
        <v>223</v>
      </c>
      <c r="P384" s="61">
        <v>0</v>
      </c>
    </row>
    <row r="385" spans="1:16" ht="51" x14ac:dyDescent="0.25">
      <c r="A385" s="15"/>
      <c r="B385" s="17">
        <v>5003134</v>
      </c>
      <c r="C385" s="17" t="s">
        <v>1771</v>
      </c>
      <c r="D385" s="17">
        <v>3000387</v>
      </c>
      <c r="E385" s="17" t="s">
        <v>1738</v>
      </c>
      <c r="F385" s="17">
        <v>7</v>
      </c>
      <c r="G385" s="17" t="s">
        <v>1409</v>
      </c>
      <c r="H385" s="17">
        <v>448</v>
      </c>
      <c r="I385" s="17" t="s">
        <v>209</v>
      </c>
      <c r="J385" s="17">
        <v>448</v>
      </c>
      <c r="K385" s="17" t="s">
        <v>349</v>
      </c>
      <c r="L385" s="59">
        <v>0.116547</v>
      </c>
      <c r="M385" s="60">
        <v>9.0092000000000005E-2</v>
      </c>
      <c r="N385" s="61">
        <v>1.0770000168122351E-2</v>
      </c>
      <c r="O385" s="60">
        <v>0</v>
      </c>
      <c r="P385" s="61">
        <v>0</v>
      </c>
    </row>
    <row r="386" spans="1:16" ht="51" x14ac:dyDescent="0.25">
      <c r="A386" s="15"/>
      <c r="B386" s="17">
        <v>5003134</v>
      </c>
      <c r="C386" s="17" t="s">
        <v>1771</v>
      </c>
      <c r="D386" s="17">
        <v>3000387</v>
      </c>
      <c r="E386" s="17" t="s">
        <v>1738</v>
      </c>
      <c r="F386" s="17">
        <v>7</v>
      </c>
      <c r="G386" s="17" t="s">
        <v>1409</v>
      </c>
      <c r="H386" s="17">
        <v>450</v>
      </c>
      <c r="I386" s="17" t="s">
        <v>211</v>
      </c>
      <c r="J386" s="17">
        <v>450</v>
      </c>
      <c r="K386" s="17" t="s">
        <v>351</v>
      </c>
      <c r="L386" s="59">
        <v>9.0981999999999993E-2</v>
      </c>
      <c r="M386" s="60">
        <v>0.11737300000000001</v>
      </c>
      <c r="N386" s="61">
        <v>5.2075000014156103E-2</v>
      </c>
      <c r="O386" s="60">
        <v>0</v>
      </c>
      <c r="P386" s="61">
        <v>0</v>
      </c>
    </row>
    <row r="387" spans="1:16" ht="51" x14ac:dyDescent="0.25">
      <c r="A387" s="15"/>
      <c r="B387" s="17">
        <v>5003134</v>
      </c>
      <c r="C387" s="17" t="s">
        <v>1771</v>
      </c>
      <c r="D387" s="17">
        <v>3000387</v>
      </c>
      <c r="E387" s="17" t="s">
        <v>1738</v>
      </c>
      <c r="F387" s="17">
        <v>7</v>
      </c>
      <c r="G387" s="17" t="s">
        <v>1409</v>
      </c>
      <c r="H387" s="17">
        <v>451</v>
      </c>
      <c r="I387" s="17" t="s">
        <v>212</v>
      </c>
      <c r="J387" s="17">
        <v>451</v>
      </c>
      <c r="K387" s="17" t="s">
        <v>352</v>
      </c>
      <c r="L387" s="59">
        <v>3.9527E-2</v>
      </c>
      <c r="M387" s="60">
        <v>5.852700000000001E-2</v>
      </c>
      <c r="N387" s="61">
        <v>4.3343999423086643E-2</v>
      </c>
      <c r="O387" s="60">
        <v>0</v>
      </c>
      <c r="P387" s="61">
        <v>0</v>
      </c>
    </row>
    <row r="388" spans="1:16" ht="51" x14ac:dyDescent="0.25">
      <c r="A388" s="15"/>
      <c r="B388" s="17">
        <v>5003134</v>
      </c>
      <c r="C388" s="17" t="s">
        <v>1771</v>
      </c>
      <c r="D388" s="17">
        <v>3000387</v>
      </c>
      <c r="E388" s="17" t="s">
        <v>1738</v>
      </c>
      <c r="F388" s="17">
        <v>7</v>
      </c>
      <c r="G388" s="17" t="s">
        <v>1409</v>
      </c>
      <c r="H388" s="17">
        <v>452</v>
      </c>
      <c r="I388" s="17" t="s">
        <v>213</v>
      </c>
      <c r="J388" s="17">
        <v>452</v>
      </c>
      <c r="K388" s="17" t="s">
        <v>353</v>
      </c>
      <c r="L388" s="59">
        <v>1.0033E-2</v>
      </c>
      <c r="M388" s="60">
        <v>1.0033E-2</v>
      </c>
      <c r="N388" s="61">
        <v>0</v>
      </c>
      <c r="O388" s="60">
        <v>0</v>
      </c>
      <c r="P388" s="61">
        <v>0</v>
      </c>
    </row>
    <row r="389" spans="1:16" ht="51" x14ac:dyDescent="0.25">
      <c r="A389" s="15"/>
      <c r="B389" s="17">
        <v>5003134</v>
      </c>
      <c r="C389" s="17" t="s">
        <v>1771</v>
      </c>
      <c r="D389" s="17">
        <v>3000387</v>
      </c>
      <c r="E389" s="17" t="s">
        <v>1738</v>
      </c>
      <c r="F389" s="17">
        <v>7</v>
      </c>
      <c r="G389" s="17" t="s">
        <v>1409</v>
      </c>
      <c r="H389" s="17">
        <v>453</v>
      </c>
      <c r="I389" s="17" t="s">
        <v>214</v>
      </c>
      <c r="J389" s="17">
        <v>453</v>
      </c>
      <c r="K389" s="17" t="s">
        <v>354</v>
      </c>
      <c r="L389" s="59">
        <v>0.138187</v>
      </c>
      <c r="M389" s="60">
        <v>0.135271</v>
      </c>
      <c r="N389" s="61">
        <v>0.10631199833005667</v>
      </c>
      <c r="O389" s="60">
        <v>0</v>
      </c>
      <c r="P389" s="61">
        <v>0</v>
      </c>
    </row>
    <row r="390" spans="1:16" ht="51" x14ac:dyDescent="0.25">
      <c r="A390" s="15"/>
      <c r="B390" s="17">
        <v>5003134</v>
      </c>
      <c r="C390" s="17" t="s">
        <v>1771</v>
      </c>
      <c r="D390" s="17">
        <v>3000387</v>
      </c>
      <c r="E390" s="17" t="s">
        <v>1738</v>
      </c>
      <c r="F390" s="17">
        <v>7</v>
      </c>
      <c r="G390" s="17" t="s">
        <v>1409</v>
      </c>
      <c r="H390" s="17">
        <v>455</v>
      </c>
      <c r="I390" s="17" t="s">
        <v>216</v>
      </c>
      <c r="J390" s="17">
        <v>455</v>
      </c>
      <c r="K390" s="17" t="s">
        <v>356</v>
      </c>
      <c r="L390" s="59">
        <v>1.4112000000000001E-2</v>
      </c>
      <c r="M390" s="60">
        <v>1.4112000000000001E-2</v>
      </c>
      <c r="N390" s="61">
        <v>6.8000000901520252E-3</v>
      </c>
      <c r="O390" s="60">
        <v>0</v>
      </c>
      <c r="P390" s="61">
        <v>0</v>
      </c>
    </row>
    <row r="391" spans="1:16" ht="51" x14ac:dyDescent="0.25">
      <c r="A391" s="15"/>
      <c r="B391" s="17">
        <v>5003134</v>
      </c>
      <c r="C391" s="17" t="s">
        <v>1771</v>
      </c>
      <c r="D391" s="17">
        <v>3000387</v>
      </c>
      <c r="E391" s="17" t="s">
        <v>1738</v>
      </c>
      <c r="F391" s="17">
        <v>7</v>
      </c>
      <c r="G391" s="17" t="s">
        <v>1409</v>
      </c>
      <c r="H391" s="17">
        <v>456</v>
      </c>
      <c r="I391" s="17" t="s">
        <v>217</v>
      </c>
      <c r="J391" s="17">
        <v>456</v>
      </c>
      <c r="K391" s="17" t="s">
        <v>357</v>
      </c>
      <c r="L391" s="59">
        <v>1.52E-2</v>
      </c>
      <c r="M391" s="60">
        <v>1.52E-2</v>
      </c>
      <c r="N391" s="61">
        <v>0</v>
      </c>
      <c r="O391" s="60">
        <v>0</v>
      </c>
      <c r="P391" s="61">
        <v>0</v>
      </c>
    </row>
    <row r="392" spans="1:16" ht="51" x14ac:dyDescent="0.25">
      <c r="A392" s="15"/>
      <c r="B392" s="17">
        <v>5003134</v>
      </c>
      <c r="C392" s="17" t="s">
        <v>1771</v>
      </c>
      <c r="D392" s="17">
        <v>3000387</v>
      </c>
      <c r="E392" s="17" t="s">
        <v>1738</v>
      </c>
      <c r="F392" s="17">
        <v>7</v>
      </c>
      <c r="G392" s="17" t="s">
        <v>1409</v>
      </c>
      <c r="H392" s="17">
        <v>457</v>
      </c>
      <c r="I392" s="17" t="s">
        <v>218</v>
      </c>
      <c r="J392" s="17">
        <v>457</v>
      </c>
      <c r="K392" s="17" t="s">
        <v>358</v>
      </c>
      <c r="L392" s="59">
        <v>0.18088699999999999</v>
      </c>
      <c r="M392" s="60">
        <v>0.18088699999999999</v>
      </c>
      <c r="N392" s="61">
        <v>9.6080158808035776E-2</v>
      </c>
      <c r="O392" s="60">
        <v>0</v>
      </c>
      <c r="P392" s="61">
        <v>0</v>
      </c>
    </row>
    <row r="393" spans="1:16" ht="51" x14ac:dyDescent="0.25">
      <c r="A393" s="15"/>
      <c r="B393" s="17">
        <v>5003134</v>
      </c>
      <c r="C393" s="17" t="s">
        <v>1771</v>
      </c>
      <c r="D393" s="17">
        <v>3000387</v>
      </c>
      <c r="E393" s="17" t="s">
        <v>1738</v>
      </c>
      <c r="F393" s="17">
        <v>7</v>
      </c>
      <c r="G393" s="17" t="s">
        <v>1409</v>
      </c>
      <c r="H393" s="17">
        <v>458</v>
      </c>
      <c r="I393" s="17" t="s">
        <v>219</v>
      </c>
      <c r="J393" s="17">
        <v>458</v>
      </c>
      <c r="K393" s="17" t="s">
        <v>359</v>
      </c>
      <c r="L393" s="59">
        <v>2.1366E-2</v>
      </c>
      <c r="M393" s="60">
        <v>2.1366E-2</v>
      </c>
      <c r="N393" s="61">
        <v>6.9969999603927135E-3</v>
      </c>
      <c r="O393" s="60">
        <v>0</v>
      </c>
      <c r="P393" s="61">
        <v>0</v>
      </c>
    </row>
    <row r="394" spans="1:16" ht="51" x14ac:dyDescent="0.25">
      <c r="A394" s="15"/>
      <c r="B394" s="17">
        <v>5003134</v>
      </c>
      <c r="C394" s="17" t="s">
        <v>1771</v>
      </c>
      <c r="D394" s="17">
        <v>3000387</v>
      </c>
      <c r="E394" s="17" t="s">
        <v>1738</v>
      </c>
      <c r="F394" s="17">
        <v>7</v>
      </c>
      <c r="G394" s="17" t="s">
        <v>1409</v>
      </c>
      <c r="H394" s="17">
        <v>459</v>
      </c>
      <c r="I394" s="17" t="s">
        <v>220</v>
      </c>
      <c r="J394" s="17">
        <v>459</v>
      </c>
      <c r="K394" s="17" t="s">
        <v>360</v>
      </c>
      <c r="L394" s="59">
        <v>3.1700000000000001E-4</v>
      </c>
      <c r="M394" s="60">
        <v>3.1700000000000001E-4</v>
      </c>
      <c r="N394" s="61">
        <v>0</v>
      </c>
      <c r="O394" s="60">
        <v>0</v>
      </c>
      <c r="P394" s="61">
        <v>0</v>
      </c>
    </row>
    <row r="395" spans="1:16" ht="51" x14ac:dyDescent="0.25">
      <c r="A395" s="15"/>
      <c r="B395" s="17">
        <v>5003134</v>
      </c>
      <c r="C395" s="17" t="s">
        <v>1771</v>
      </c>
      <c r="D395" s="17">
        <v>3000387</v>
      </c>
      <c r="E395" s="17" t="s">
        <v>1738</v>
      </c>
      <c r="F395" s="17">
        <v>7</v>
      </c>
      <c r="G395" s="17" t="s">
        <v>1409</v>
      </c>
      <c r="H395" s="17">
        <v>461</v>
      </c>
      <c r="I395" s="17" t="s">
        <v>222</v>
      </c>
      <c r="J395" s="17">
        <v>461</v>
      </c>
      <c r="K395" s="17" t="s">
        <v>362</v>
      </c>
      <c r="L395" s="59">
        <v>3.0419999999999996E-3</v>
      </c>
      <c r="M395" s="60">
        <v>3.0419999999999996E-3</v>
      </c>
      <c r="N395" s="61">
        <v>1.4000000664964318E-3</v>
      </c>
      <c r="O395" s="60">
        <v>0</v>
      </c>
      <c r="P395" s="61">
        <v>0</v>
      </c>
    </row>
    <row r="396" spans="1:16" ht="51" x14ac:dyDescent="0.25">
      <c r="A396" s="15"/>
      <c r="B396" s="17">
        <v>5003134</v>
      </c>
      <c r="C396" s="17" t="s">
        <v>1771</v>
      </c>
      <c r="D396" s="17">
        <v>3000387</v>
      </c>
      <c r="E396" s="17" t="s">
        <v>1738</v>
      </c>
      <c r="F396" s="17">
        <v>7</v>
      </c>
      <c r="G396" s="17" t="s">
        <v>1409</v>
      </c>
      <c r="H396" s="17">
        <v>462</v>
      </c>
      <c r="I396" s="17" t="s">
        <v>223</v>
      </c>
      <c r="J396" s="17">
        <v>462</v>
      </c>
      <c r="K396" s="17" t="s">
        <v>363</v>
      </c>
      <c r="L396" s="59">
        <v>5.5030000000000001E-3</v>
      </c>
      <c r="M396" s="60">
        <v>5.5030000000000001E-3</v>
      </c>
      <c r="N396" s="61">
        <v>5.5029999930411577E-3</v>
      </c>
      <c r="O396" s="60">
        <v>0</v>
      </c>
      <c r="P396" s="61">
        <v>0</v>
      </c>
    </row>
    <row r="397" spans="1:16" ht="51" x14ac:dyDescent="0.25">
      <c r="A397" s="15"/>
      <c r="B397" s="17">
        <v>5003134</v>
      </c>
      <c r="C397" s="17" t="s">
        <v>1771</v>
      </c>
      <c r="D397" s="17">
        <v>3000387</v>
      </c>
      <c r="E397" s="17" t="s">
        <v>1738</v>
      </c>
      <c r="F397" s="17">
        <v>7</v>
      </c>
      <c r="G397" s="17" t="s">
        <v>1409</v>
      </c>
      <c r="H397" s="17">
        <v>463</v>
      </c>
      <c r="I397" s="17" t="s">
        <v>224</v>
      </c>
      <c r="J397" s="17">
        <v>463</v>
      </c>
      <c r="K397" s="17" t="s">
        <v>364</v>
      </c>
      <c r="L397" s="59">
        <v>0.16604099999999999</v>
      </c>
      <c r="M397" s="60">
        <v>0.18720000000000003</v>
      </c>
      <c r="N397" s="61">
        <v>0.1482919966802001</v>
      </c>
      <c r="O397" s="60">
        <v>0</v>
      </c>
      <c r="P397" s="61">
        <v>0</v>
      </c>
    </row>
    <row r="398" spans="1:16" ht="51" x14ac:dyDescent="0.25">
      <c r="A398" s="15"/>
      <c r="B398" s="17">
        <v>5003134</v>
      </c>
      <c r="C398" s="17" t="s">
        <v>1771</v>
      </c>
      <c r="D398" s="17">
        <v>3000387</v>
      </c>
      <c r="E398" s="17" t="s">
        <v>1738</v>
      </c>
      <c r="F398" s="17">
        <v>7</v>
      </c>
      <c r="G398" s="17" t="s">
        <v>1409</v>
      </c>
      <c r="H398" s="17">
        <v>464</v>
      </c>
      <c r="I398" s="17" t="s">
        <v>225</v>
      </c>
      <c r="J398" s="17">
        <v>464</v>
      </c>
      <c r="K398" s="17" t="s">
        <v>365</v>
      </c>
      <c r="L398" s="59">
        <v>1.7840999999999999E-2</v>
      </c>
      <c r="M398" s="60">
        <v>1.7840999999999999E-2</v>
      </c>
      <c r="N398" s="61">
        <v>0</v>
      </c>
      <c r="O398" s="60">
        <v>0</v>
      </c>
      <c r="P398" s="61">
        <v>0</v>
      </c>
    </row>
    <row r="399" spans="1:16" ht="51" x14ac:dyDescent="0.25">
      <c r="A399" s="15"/>
      <c r="B399" s="17">
        <v>5003135</v>
      </c>
      <c r="C399" s="17" t="s">
        <v>1772</v>
      </c>
      <c r="D399" s="17">
        <v>3000387</v>
      </c>
      <c r="E399" s="17" t="s">
        <v>1738</v>
      </c>
      <c r="F399" s="17">
        <v>7</v>
      </c>
      <c r="G399" s="17" t="s">
        <v>1409</v>
      </c>
      <c r="H399" s="17">
        <v>10</v>
      </c>
      <c r="I399" s="17" t="s">
        <v>105</v>
      </c>
      <c r="J399" s="17">
        <v>10</v>
      </c>
      <c r="K399" s="17" t="s">
        <v>1502</v>
      </c>
      <c r="L399" s="59">
        <v>0.17175000000000001</v>
      </c>
      <c r="M399" s="60">
        <v>2.6040459999999999</v>
      </c>
      <c r="N399" s="61">
        <v>9.6285440551582724E-2</v>
      </c>
      <c r="O399" s="60">
        <v>67977</v>
      </c>
      <c r="P399" s="61">
        <v>0</v>
      </c>
    </row>
    <row r="400" spans="1:16" ht="51" x14ac:dyDescent="0.25">
      <c r="A400" s="15"/>
      <c r="B400" s="17">
        <v>5003135</v>
      </c>
      <c r="C400" s="17" t="s">
        <v>1772</v>
      </c>
      <c r="D400" s="17">
        <v>3000387</v>
      </c>
      <c r="E400" s="17" t="s">
        <v>1738</v>
      </c>
      <c r="F400" s="17">
        <v>7</v>
      </c>
      <c r="G400" s="17" t="s">
        <v>1409</v>
      </c>
      <c r="H400" s="17">
        <v>10</v>
      </c>
      <c r="I400" s="17" t="s">
        <v>105</v>
      </c>
      <c r="J400" s="17">
        <v>26</v>
      </c>
      <c r="K400" s="17" t="s">
        <v>1503</v>
      </c>
      <c r="L400" s="59">
        <v>7.4646859999999995</v>
      </c>
      <c r="M400" s="60">
        <v>24.703841000000001</v>
      </c>
      <c r="N400" s="61">
        <v>5.2499995231628418</v>
      </c>
      <c r="O400" s="60">
        <v>0</v>
      </c>
      <c r="P400" s="61">
        <v>0</v>
      </c>
    </row>
    <row r="401" spans="1:16" ht="51" x14ac:dyDescent="0.25">
      <c r="A401" s="15"/>
      <c r="B401" s="17">
        <v>5003135</v>
      </c>
      <c r="C401" s="17" t="s">
        <v>1772</v>
      </c>
      <c r="D401" s="17">
        <v>3000387</v>
      </c>
      <c r="E401" s="17" t="s">
        <v>1738</v>
      </c>
      <c r="F401" s="17">
        <v>7</v>
      </c>
      <c r="G401" s="17" t="s">
        <v>1409</v>
      </c>
      <c r="H401" s="17">
        <v>440</v>
      </c>
      <c r="I401" s="17" t="s">
        <v>201</v>
      </c>
      <c r="J401" s="17">
        <v>440</v>
      </c>
      <c r="K401" s="17" t="s">
        <v>341</v>
      </c>
      <c r="L401" s="59">
        <v>3.3000000000000002E-2</v>
      </c>
      <c r="M401" s="60">
        <v>3.3000000000000002E-2</v>
      </c>
      <c r="N401" s="61">
        <v>3.2999999821186066E-2</v>
      </c>
      <c r="O401" s="60">
        <v>0</v>
      </c>
      <c r="P401" s="61">
        <v>0</v>
      </c>
    </row>
    <row r="402" spans="1:16" ht="51" x14ac:dyDescent="0.25">
      <c r="A402" s="15"/>
      <c r="B402" s="17">
        <v>5003135</v>
      </c>
      <c r="C402" s="17" t="s">
        <v>1772</v>
      </c>
      <c r="D402" s="17">
        <v>3000387</v>
      </c>
      <c r="E402" s="17" t="s">
        <v>1738</v>
      </c>
      <c r="F402" s="17">
        <v>7</v>
      </c>
      <c r="G402" s="17" t="s">
        <v>1409</v>
      </c>
      <c r="H402" s="17">
        <v>441</v>
      </c>
      <c r="I402" s="17" t="s">
        <v>202</v>
      </c>
      <c r="J402" s="17">
        <v>441</v>
      </c>
      <c r="K402" s="17" t="s">
        <v>342</v>
      </c>
      <c r="L402" s="59">
        <v>0.14119999999999999</v>
      </c>
      <c r="M402" s="60">
        <v>0.14660000000000001</v>
      </c>
      <c r="N402" s="61">
        <v>0.1110917980549857</v>
      </c>
      <c r="O402" s="60">
        <v>299</v>
      </c>
      <c r="P402" s="61">
        <v>0</v>
      </c>
    </row>
    <row r="403" spans="1:16" ht="51" x14ac:dyDescent="0.25">
      <c r="A403" s="15"/>
      <c r="B403" s="17">
        <v>5003135</v>
      </c>
      <c r="C403" s="17" t="s">
        <v>1772</v>
      </c>
      <c r="D403" s="17">
        <v>3000387</v>
      </c>
      <c r="E403" s="17" t="s">
        <v>1738</v>
      </c>
      <c r="F403" s="17">
        <v>7</v>
      </c>
      <c r="G403" s="17" t="s">
        <v>1409</v>
      </c>
      <c r="H403" s="17">
        <v>442</v>
      </c>
      <c r="I403" s="17" t="s">
        <v>203</v>
      </c>
      <c r="J403" s="17">
        <v>442</v>
      </c>
      <c r="K403" s="17" t="s">
        <v>343</v>
      </c>
      <c r="L403" s="59">
        <v>4.4999999999999998E-2</v>
      </c>
      <c r="M403" s="60">
        <v>4.4999999999999998E-2</v>
      </c>
      <c r="N403" s="61">
        <v>0</v>
      </c>
      <c r="O403" s="60">
        <v>0</v>
      </c>
      <c r="P403" s="61">
        <v>0</v>
      </c>
    </row>
    <row r="404" spans="1:16" ht="51" x14ac:dyDescent="0.25">
      <c r="A404" s="15"/>
      <c r="B404" s="17">
        <v>5003135</v>
      </c>
      <c r="C404" s="17" t="s">
        <v>1772</v>
      </c>
      <c r="D404" s="17">
        <v>3000387</v>
      </c>
      <c r="E404" s="17" t="s">
        <v>1738</v>
      </c>
      <c r="F404" s="17">
        <v>7</v>
      </c>
      <c r="G404" s="17" t="s">
        <v>1409</v>
      </c>
      <c r="H404" s="17">
        <v>443</v>
      </c>
      <c r="I404" s="17" t="s">
        <v>204</v>
      </c>
      <c r="J404" s="17">
        <v>443</v>
      </c>
      <c r="K404" s="17" t="s">
        <v>344</v>
      </c>
      <c r="L404" s="59">
        <v>2.3834999999999999E-2</v>
      </c>
      <c r="M404" s="60">
        <v>2.2585000000000001E-2</v>
      </c>
      <c r="N404" s="61">
        <v>1.0100000072270632E-3</v>
      </c>
      <c r="O404" s="60">
        <v>4590</v>
      </c>
      <c r="P404" s="61">
        <v>0</v>
      </c>
    </row>
    <row r="405" spans="1:16" ht="51" x14ac:dyDescent="0.25">
      <c r="A405" s="15"/>
      <c r="B405" s="17">
        <v>5003135</v>
      </c>
      <c r="C405" s="17" t="s">
        <v>1772</v>
      </c>
      <c r="D405" s="17">
        <v>3000387</v>
      </c>
      <c r="E405" s="17" t="s">
        <v>1738</v>
      </c>
      <c r="F405" s="17">
        <v>7</v>
      </c>
      <c r="G405" s="17" t="s">
        <v>1409</v>
      </c>
      <c r="H405" s="17">
        <v>444</v>
      </c>
      <c r="I405" s="17" t="s">
        <v>205</v>
      </c>
      <c r="J405" s="17">
        <v>444</v>
      </c>
      <c r="K405" s="17" t="s">
        <v>345</v>
      </c>
      <c r="L405" s="59">
        <v>0.141511</v>
      </c>
      <c r="M405" s="60">
        <v>0.141511</v>
      </c>
      <c r="N405" s="61">
        <v>5.7623999193310738E-2</v>
      </c>
      <c r="O405" s="60">
        <v>2388</v>
      </c>
      <c r="P405" s="61">
        <v>0</v>
      </c>
    </row>
    <row r="406" spans="1:16" ht="51" x14ac:dyDescent="0.25">
      <c r="A406" s="15"/>
      <c r="B406" s="17">
        <v>5003135</v>
      </c>
      <c r="C406" s="17" t="s">
        <v>1772</v>
      </c>
      <c r="D406" s="17">
        <v>3000387</v>
      </c>
      <c r="E406" s="17" t="s">
        <v>1738</v>
      </c>
      <c r="F406" s="17">
        <v>7</v>
      </c>
      <c r="G406" s="17" t="s">
        <v>1409</v>
      </c>
      <c r="H406" s="17">
        <v>445</v>
      </c>
      <c r="I406" s="17" t="s">
        <v>206</v>
      </c>
      <c r="J406" s="17">
        <v>445</v>
      </c>
      <c r="K406" s="17" t="s">
        <v>346</v>
      </c>
      <c r="L406" s="59">
        <v>0.19153299999999995</v>
      </c>
      <c r="M406" s="60">
        <v>0.269507</v>
      </c>
      <c r="N406" s="61">
        <v>0.1960771013982594</v>
      </c>
      <c r="O406" s="60">
        <v>0</v>
      </c>
      <c r="P406" s="61">
        <v>0</v>
      </c>
    </row>
    <row r="407" spans="1:16" ht="51" x14ac:dyDescent="0.25">
      <c r="A407" s="15"/>
      <c r="B407" s="17">
        <v>5003135</v>
      </c>
      <c r="C407" s="17" t="s">
        <v>1772</v>
      </c>
      <c r="D407" s="17">
        <v>3000387</v>
      </c>
      <c r="E407" s="17" t="s">
        <v>1738</v>
      </c>
      <c r="F407" s="17">
        <v>7</v>
      </c>
      <c r="G407" s="17" t="s">
        <v>1409</v>
      </c>
      <c r="H407" s="17">
        <v>446</v>
      </c>
      <c r="I407" s="17" t="s">
        <v>207</v>
      </c>
      <c r="J407" s="17">
        <v>446</v>
      </c>
      <c r="K407" s="17" t="s">
        <v>347</v>
      </c>
      <c r="L407" s="59">
        <v>9.1258000000000006E-2</v>
      </c>
      <c r="M407" s="60">
        <v>0.105157</v>
      </c>
      <c r="N407" s="61">
        <v>7.6751197222620249E-2</v>
      </c>
      <c r="O407" s="60">
        <v>861</v>
      </c>
      <c r="P407" s="61">
        <v>0</v>
      </c>
    </row>
    <row r="408" spans="1:16" ht="51" x14ac:dyDescent="0.25">
      <c r="A408" s="15"/>
      <c r="B408" s="17">
        <v>5003135</v>
      </c>
      <c r="C408" s="17" t="s">
        <v>1772</v>
      </c>
      <c r="D408" s="17">
        <v>3000387</v>
      </c>
      <c r="E408" s="17" t="s">
        <v>1738</v>
      </c>
      <c r="F408" s="17">
        <v>7</v>
      </c>
      <c r="G408" s="17" t="s">
        <v>1409</v>
      </c>
      <c r="H408" s="17">
        <v>448</v>
      </c>
      <c r="I408" s="17" t="s">
        <v>209</v>
      </c>
      <c r="J408" s="17">
        <v>448</v>
      </c>
      <c r="K408" s="17" t="s">
        <v>349</v>
      </c>
      <c r="L408" s="59">
        <v>0.12080500000000001</v>
      </c>
      <c r="M408" s="60">
        <v>0.12080500000000001</v>
      </c>
      <c r="N408" s="61">
        <v>8.0234998371452093E-2</v>
      </c>
      <c r="O408" s="60">
        <v>0</v>
      </c>
      <c r="P408" s="61">
        <v>0</v>
      </c>
    </row>
    <row r="409" spans="1:16" ht="51" x14ac:dyDescent="0.25">
      <c r="A409" s="15"/>
      <c r="B409" s="17">
        <v>5003135</v>
      </c>
      <c r="C409" s="17" t="s">
        <v>1772</v>
      </c>
      <c r="D409" s="17">
        <v>3000387</v>
      </c>
      <c r="E409" s="17" t="s">
        <v>1738</v>
      </c>
      <c r="F409" s="17">
        <v>7</v>
      </c>
      <c r="G409" s="17" t="s">
        <v>1409</v>
      </c>
      <c r="H409" s="17">
        <v>450</v>
      </c>
      <c r="I409" s="17" t="s">
        <v>211</v>
      </c>
      <c r="J409" s="17">
        <v>450</v>
      </c>
      <c r="K409" s="17" t="s">
        <v>351</v>
      </c>
      <c r="L409" s="59">
        <v>0.32171599999999995</v>
      </c>
      <c r="M409" s="60">
        <v>0.38432499999999997</v>
      </c>
      <c r="N409" s="61">
        <v>5.6453999597579241E-2</v>
      </c>
      <c r="O409" s="60">
        <v>0</v>
      </c>
      <c r="P409" s="61">
        <v>0</v>
      </c>
    </row>
    <row r="410" spans="1:16" ht="51" x14ac:dyDescent="0.25">
      <c r="A410" s="15"/>
      <c r="B410" s="17">
        <v>5003135</v>
      </c>
      <c r="C410" s="17" t="s">
        <v>1772</v>
      </c>
      <c r="D410" s="17">
        <v>3000387</v>
      </c>
      <c r="E410" s="17" t="s">
        <v>1738</v>
      </c>
      <c r="F410" s="17">
        <v>7</v>
      </c>
      <c r="G410" s="17" t="s">
        <v>1409</v>
      </c>
      <c r="H410" s="17">
        <v>451</v>
      </c>
      <c r="I410" s="17" t="s">
        <v>212</v>
      </c>
      <c r="J410" s="17">
        <v>451</v>
      </c>
      <c r="K410" s="17" t="s">
        <v>352</v>
      </c>
      <c r="L410" s="59">
        <v>5.7340000000000016E-2</v>
      </c>
      <c r="M410" s="60">
        <v>0.10534000000000002</v>
      </c>
      <c r="N410" s="61">
        <v>5.5014299548929557E-2</v>
      </c>
      <c r="O410" s="60">
        <v>0</v>
      </c>
      <c r="P410" s="61">
        <v>0</v>
      </c>
    </row>
    <row r="411" spans="1:16" ht="51" x14ac:dyDescent="0.25">
      <c r="A411" s="15"/>
      <c r="B411" s="17">
        <v>5003135</v>
      </c>
      <c r="C411" s="17" t="s">
        <v>1772</v>
      </c>
      <c r="D411" s="17">
        <v>3000387</v>
      </c>
      <c r="E411" s="17" t="s">
        <v>1738</v>
      </c>
      <c r="F411" s="17">
        <v>7</v>
      </c>
      <c r="G411" s="17" t="s">
        <v>1409</v>
      </c>
      <c r="H411" s="17">
        <v>452</v>
      </c>
      <c r="I411" s="17" t="s">
        <v>213</v>
      </c>
      <c r="J411" s="17">
        <v>452</v>
      </c>
      <c r="K411" s="17" t="s">
        <v>353</v>
      </c>
      <c r="L411" s="59">
        <v>0.13619200000000001</v>
      </c>
      <c r="M411" s="60">
        <v>0.101732</v>
      </c>
      <c r="N411" s="61">
        <v>3.6174999608192593E-2</v>
      </c>
      <c r="O411" s="60">
        <v>0</v>
      </c>
      <c r="P411" s="61">
        <v>0</v>
      </c>
    </row>
    <row r="412" spans="1:16" ht="51" x14ac:dyDescent="0.25">
      <c r="A412" s="15"/>
      <c r="B412" s="17">
        <v>5003135</v>
      </c>
      <c r="C412" s="17" t="s">
        <v>1772</v>
      </c>
      <c r="D412" s="17">
        <v>3000387</v>
      </c>
      <c r="E412" s="17" t="s">
        <v>1738</v>
      </c>
      <c r="F412" s="17">
        <v>7</v>
      </c>
      <c r="G412" s="17" t="s">
        <v>1409</v>
      </c>
      <c r="H412" s="17">
        <v>453</v>
      </c>
      <c r="I412" s="17" t="s">
        <v>214</v>
      </c>
      <c r="J412" s="17">
        <v>453</v>
      </c>
      <c r="K412" s="17" t="s">
        <v>354</v>
      </c>
      <c r="L412" s="59">
        <v>0.8755409999999999</v>
      </c>
      <c r="M412" s="60">
        <v>0.63627200000000006</v>
      </c>
      <c r="N412" s="61">
        <v>0.42362755443900824</v>
      </c>
      <c r="O412" s="60">
        <v>0</v>
      </c>
      <c r="P412" s="61">
        <v>0</v>
      </c>
    </row>
    <row r="413" spans="1:16" ht="51" x14ac:dyDescent="0.25">
      <c r="A413" s="15"/>
      <c r="B413" s="17">
        <v>5003135</v>
      </c>
      <c r="C413" s="17" t="s">
        <v>1772</v>
      </c>
      <c r="D413" s="17">
        <v>3000387</v>
      </c>
      <c r="E413" s="17" t="s">
        <v>1738</v>
      </c>
      <c r="F413" s="17">
        <v>7</v>
      </c>
      <c r="G413" s="17" t="s">
        <v>1409</v>
      </c>
      <c r="H413" s="17">
        <v>455</v>
      </c>
      <c r="I413" s="17" t="s">
        <v>216</v>
      </c>
      <c r="J413" s="17">
        <v>455</v>
      </c>
      <c r="K413" s="17" t="s">
        <v>356</v>
      </c>
      <c r="L413" s="59">
        <v>3.4255000000000001E-2</v>
      </c>
      <c r="M413" s="60">
        <v>3.4255000000000001E-2</v>
      </c>
      <c r="N413" s="61">
        <v>1.9399999757297337E-2</v>
      </c>
      <c r="O413" s="60">
        <v>0</v>
      </c>
      <c r="P413" s="61">
        <v>0</v>
      </c>
    </row>
    <row r="414" spans="1:16" ht="51" x14ac:dyDescent="0.25">
      <c r="A414" s="15"/>
      <c r="B414" s="17">
        <v>5003135</v>
      </c>
      <c r="C414" s="17" t="s">
        <v>1772</v>
      </c>
      <c r="D414" s="17">
        <v>3000387</v>
      </c>
      <c r="E414" s="17" t="s">
        <v>1738</v>
      </c>
      <c r="F414" s="17">
        <v>7</v>
      </c>
      <c r="G414" s="17" t="s">
        <v>1409</v>
      </c>
      <c r="H414" s="17">
        <v>456</v>
      </c>
      <c r="I414" s="17" t="s">
        <v>217</v>
      </c>
      <c r="J414" s="17">
        <v>456</v>
      </c>
      <c r="K414" s="17" t="s">
        <v>357</v>
      </c>
      <c r="L414" s="59">
        <v>0.30433900000000003</v>
      </c>
      <c r="M414" s="60">
        <v>0.30433900000000003</v>
      </c>
      <c r="N414" s="61">
        <v>0</v>
      </c>
      <c r="O414" s="60">
        <v>0</v>
      </c>
      <c r="P414" s="61">
        <v>0</v>
      </c>
    </row>
    <row r="415" spans="1:16" ht="51" x14ac:dyDescent="0.25">
      <c r="A415" s="15"/>
      <c r="B415" s="17">
        <v>5003135</v>
      </c>
      <c r="C415" s="17" t="s">
        <v>1772</v>
      </c>
      <c r="D415" s="17">
        <v>3000387</v>
      </c>
      <c r="E415" s="17" t="s">
        <v>1738</v>
      </c>
      <c r="F415" s="17">
        <v>7</v>
      </c>
      <c r="G415" s="17" t="s">
        <v>1409</v>
      </c>
      <c r="H415" s="17">
        <v>457</v>
      </c>
      <c r="I415" s="17" t="s">
        <v>218</v>
      </c>
      <c r="J415" s="17">
        <v>457</v>
      </c>
      <c r="K415" s="17" t="s">
        <v>358</v>
      </c>
      <c r="L415" s="59">
        <v>0.143458</v>
      </c>
      <c r="M415" s="60">
        <v>0.18884300000000001</v>
      </c>
      <c r="N415" s="61">
        <v>7.7159309294074774E-2</v>
      </c>
      <c r="O415" s="60">
        <v>0</v>
      </c>
      <c r="P415" s="61">
        <v>0</v>
      </c>
    </row>
    <row r="416" spans="1:16" ht="51" x14ac:dyDescent="0.25">
      <c r="A416" s="15"/>
      <c r="B416" s="17">
        <v>5003135</v>
      </c>
      <c r="C416" s="17" t="s">
        <v>1772</v>
      </c>
      <c r="D416" s="17">
        <v>3000387</v>
      </c>
      <c r="E416" s="17" t="s">
        <v>1738</v>
      </c>
      <c r="F416" s="17">
        <v>7</v>
      </c>
      <c r="G416" s="17" t="s">
        <v>1409</v>
      </c>
      <c r="H416" s="17">
        <v>458</v>
      </c>
      <c r="I416" s="17" t="s">
        <v>219</v>
      </c>
      <c r="J416" s="17">
        <v>458</v>
      </c>
      <c r="K416" s="17" t="s">
        <v>359</v>
      </c>
      <c r="L416" s="59">
        <v>0.13134200000000001</v>
      </c>
      <c r="M416" s="60">
        <v>0.13134200000000001</v>
      </c>
      <c r="N416" s="61">
        <v>4.3746750801801682E-2</v>
      </c>
      <c r="O416" s="60">
        <v>0</v>
      </c>
      <c r="P416" s="61">
        <v>0</v>
      </c>
    </row>
    <row r="417" spans="1:16" ht="51" x14ac:dyDescent="0.25">
      <c r="A417" s="15"/>
      <c r="B417" s="17">
        <v>5003135</v>
      </c>
      <c r="C417" s="17" t="s">
        <v>1772</v>
      </c>
      <c r="D417" s="17">
        <v>3000387</v>
      </c>
      <c r="E417" s="17" t="s">
        <v>1738</v>
      </c>
      <c r="F417" s="17">
        <v>7</v>
      </c>
      <c r="G417" s="17" t="s">
        <v>1409</v>
      </c>
      <c r="H417" s="17">
        <v>461</v>
      </c>
      <c r="I417" s="17" t="s">
        <v>222</v>
      </c>
      <c r="J417" s="17">
        <v>461</v>
      </c>
      <c r="K417" s="17" t="s">
        <v>362</v>
      </c>
      <c r="L417" s="59">
        <v>2.4624E-2</v>
      </c>
      <c r="M417" s="60">
        <v>2.4624E-2</v>
      </c>
      <c r="N417" s="61">
        <v>1.3400000520050526E-2</v>
      </c>
      <c r="O417" s="60">
        <v>0</v>
      </c>
      <c r="P417" s="61">
        <v>0</v>
      </c>
    </row>
    <row r="418" spans="1:16" ht="51" x14ac:dyDescent="0.25">
      <c r="A418" s="15"/>
      <c r="B418" s="17">
        <v>5003135</v>
      </c>
      <c r="C418" s="17" t="s">
        <v>1772</v>
      </c>
      <c r="D418" s="17">
        <v>3000387</v>
      </c>
      <c r="E418" s="17" t="s">
        <v>1738</v>
      </c>
      <c r="F418" s="17">
        <v>7</v>
      </c>
      <c r="G418" s="17" t="s">
        <v>1409</v>
      </c>
      <c r="H418" s="17">
        <v>462</v>
      </c>
      <c r="I418" s="17" t="s">
        <v>223</v>
      </c>
      <c r="J418" s="17">
        <v>462</v>
      </c>
      <c r="K418" s="17" t="s">
        <v>363</v>
      </c>
      <c r="L418" s="59">
        <v>3.2208000000000001E-2</v>
      </c>
      <c r="M418" s="60">
        <v>3.2208000000000001E-2</v>
      </c>
      <c r="N418" s="61">
        <v>2.7230899664573371E-2</v>
      </c>
      <c r="O418" s="60">
        <v>0</v>
      </c>
      <c r="P418" s="61">
        <v>0</v>
      </c>
    </row>
    <row r="419" spans="1:16" ht="51" x14ac:dyDescent="0.25">
      <c r="A419" s="15"/>
      <c r="B419" s="17">
        <v>5003135</v>
      </c>
      <c r="C419" s="17" t="s">
        <v>1772</v>
      </c>
      <c r="D419" s="17">
        <v>3000387</v>
      </c>
      <c r="E419" s="17" t="s">
        <v>1738</v>
      </c>
      <c r="F419" s="17">
        <v>7</v>
      </c>
      <c r="G419" s="17" t="s">
        <v>1409</v>
      </c>
      <c r="H419" s="17">
        <v>463</v>
      </c>
      <c r="I419" s="17" t="s">
        <v>224</v>
      </c>
      <c r="J419" s="17">
        <v>463</v>
      </c>
      <c r="K419" s="17" t="s">
        <v>364</v>
      </c>
      <c r="L419" s="59">
        <v>2.3330999999999998E-2</v>
      </c>
      <c r="M419" s="60">
        <v>2.3330999999999998E-2</v>
      </c>
      <c r="N419" s="61">
        <v>2.313099989987677E-2</v>
      </c>
      <c r="O419" s="60">
        <v>0</v>
      </c>
      <c r="P419" s="61">
        <v>0</v>
      </c>
    </row>
    <row r="420" spans="1:16" ht="51" x14ac:dyDescent="0.25">
      <c r="A420" s="15"/>
      <c r="B420" s="17">
        <v>5003135</v>
      </c>
      <c r="C420" s="17" t="s">
        <v>1772</v>
      </c>
      <c r="D420" s="17">
        <v>3000387</v>
      </c>
      <c r="E420" s="17" t="s">
        <v>1738</v>
      </c>
      <c r="F420" s="17">
        <v>7</v>
      </c>
      <c r="G420" s="17" t="s">
        <v>1409</v>
      </c>
      <c r="H420" s="17">
        <v>464</v>
      </c>
      <c r="I420" s="17" t="s">
        <v>225</v>
      </c>
      <c r="J420" s="17">
        <v>464</v>
      </c>
      <c r="K420" s="17" t="s">
        <v>365</v>
      </c>
      <c r="L420" s="59">
        <v>2.7650000000000001E-2</v>
      </c>
      <c r="M420" s="60">
        <v>2.7650000000000001E-2</v>
      </c>
      <c r="N420" s="61">
        <v>8.580000139772892E-3</v>
      </c>
      <c r="O420" s="60">
        <v>0</v>
      </c>
      <c r="P420" s="61">
        <v>0</v>
      </c>
    </row>
    <row r="421" spans="1:16" ht="51" x14ac:dyDescent="0.25">
      <c r="A421" s="15"/>
      <c r="B421" s="17">
        <v>5003136</v>
      </c>
      <c r="C421" s="17" t="s">
        <v>1773</v>
      </c>
      <c r="D421" s="17">
        <v>3000387</v>
      </c>
      <c r="E421" s="17" t="s">
        <v>1738</v>
      </c>
      <c r="F421" s="17">
        <v>7</v>
      </c>
      <c r="G421" s="17" t="s">
        <v>1409</v>
      </c>
      <c r="H421" s="17">
        <v>10</v>
      </c>
      <c r="I421" s="17" t="s">
        <v>105</v>
      </c>
      <c r="J421" s="17">
        <v>10</v>
      </c>
      <c r="K421" s="17" t="s">
        <v>1502</v>
      </c>
      <c r="L421" s="59">
        <v>0</v>
      </c>
      <c r="M421" s="60">
        <v>8.770073</v>
      </c>
      <c r="N421" s="61">
        <v>8.7700729370117188</v>
      </c>
      <c r="O421" s="60">
        <v>0</v>
      </c>
      <c r="P421" s="61">
        <v>0</v>
      </c>
    </row>
    <row r="422" spans="1:16" ht="51" x14ac:dyDescent="0.25">
      <c r="A422" s="15"/>
      <c r="B422" s="17">
        <v>5003136</v>
      </c>
      <c r="C422" s="17" t="s">
        <v>1773</v>
      </c>
      <c r="D422" s="17">
        <v>3000387</v>
      </c>
      <c r="E422" s="17" t="s">
        <v>1738</v>
      </c>
      <c r="F422" s="17">
        <v>7</v>
      </c>
      <c r="G422" s="17" t="s">
        <v>1409</v>
      </c>
      <c r="H422" s="17">
        <v>10</v>
      </c>
      <c r="I422" s="17" t="s">
        <v>105</v>
      </c>
      <c r="J422" s="17">
        <v>26</v>
      </c>
      <c r="K422" s="17" t="s">
        <v>1503</v>
      </c>
      <c r="L422" s="59">
        <v>12.615615999999999</v>
      </c>
      <c r="M422" s="60">
        <v>0</v>
      </c>
      <c r="N422" s="61">
        <v>0</v>
      </c>
      <c r="O422" s="60">
        <v>0</v>
      </c>
      <c r="P422" s="61">
        <v>0</v>
      </c>
    </row>
    <row r="423" spans="1:16" ht="51" x14ac:dyDescent="0.25">
      <c r="A423" s="15"/>
      <c r="B423" s="17">
        <v>5003136</v>
      </c>
      <c r="C423" s="17" t="s">
        <v>1773</v>
      </c>
      <c r="D423" s="17">
        <v>3000387</v>
      </c>
      <c r="E423" s="17" t="s">
        <v>1738</v>
      </c>
      <c r="F423" s="17">
        <v>7</v>
      </c>
      <c r="G423" s="17" t="s">
        <v>1409</v>
      </c>
      <c r="H423" s="17">
        <v>440</v>
      </c>
      <c r="I423" s="17" t="s">
        <v>201</v>
      </c>
      <c r="J423" s="17">
        <v>440</v>
      </c>
      <c r="K423" s="17" t="s">
        <v>341</v>
      </c>
      <c r="L423" s="59">
        <v>0.59281799999999996</v>
      </c>
      <c r="M423" s="60">
        <v>0.59281799999999996</v>
      </c>
      <c r="N423" s="61">
        <v>0.26986922317883</v>
      </c>
      <c r="O423" s="60">
        <v>0</v>
      </c>
      <c r="P423" s="61">
        <v>0</v>
      </c>
    </row>
    <row r="424" spans="1:16" ht="51" x14ac:dyDescent="0.25">
      <c r="A424" s="15"/>
      <c r="B424" s="17">
        <v>5003136</v>
      </c>
      <c r="C424" s="17" t="s">
        <v>1773</v>
      </c>
      <c r="D424" s="17">
        <v>3000387</v>
      </c>
      <c r="E424" s="17" t="s">
        <v>1738</v>
      </c>
      <c r="F424" s="17">
        <v>7</v>
      </c>
      <c r="G424" s="17" t="s">
        <v>1409</v>
      </c>
      <c r="H424" s="17">
        <v>441</v>
      </c>
      <c r="I424" s="17" t="s">
        <v>202</v>
      </c>
      <c r="J424" s="17">
        <v>441</v>
      </c>
      <c r="K424" s="17" t="s">
        <v>342</v>
      </c>
      <c r="L424" s="59">
        <v>0.92054999999999976</v>
      </c>
      <c r="M424" s="60">
        <v>0.92054999999999976</v>
      </c>
      <c r="N424" s="61">
        <v>0.49030791997574852</v>
      </c>
      <c r="O424" s="60">
        <v>161</v>
      </c>
      <c r="P424" s="61">
        <v>0</v>
      </c>
    </row>
    <row r="425" spans="1:16" ht="51" x14ac:dyDescent="0.25">
      <c r="A425" s="15"/>
      <c r="B425" s="17">
        <v>5003136</v>
      </c>
      <c r="C425" s="17" t="s">
        <v>1773</v>
      </c>
      <c r="D425" s="17">
        <v>3000387</v>
      </c>
      <c r="E425" s="17" t="s">
        <v>1738</v>
      </c>
      <c r="F425" s="17">
        <v>7</v>
      </c>
      <c r="G425" s="17" t="s">
        <v>1409</v>
      </c>
      <c r="H425" s="17">
        <v>442</v>
      </c>
      <c r="I425" s="17" t="s">
        <v>203</v>
      </c>
      <c r="J425" s="17">
        <v>442</v>
      </c>
      <c r="K425" s="17" t="s">
        <v>343</v>
      </c>
      <c r="L425" s="59">
        <v>0.58110499999999998</v>
      </c>
      <c r="M425" s="60">
        <v>0.467974</v>
      </c>
      <c r="N425" s="61">
        <v>0.20025791579973884</v>
      </c>
      <c r="O425" s="60">
        <v>0</v>
      </c>
      <c r="P425" s="61">
        <v>0</v>
      </c>
    </row>
    <row r="426" spans="1:16" ht="51" x14ac:dyDescent="0.25">
      <c r="A426" s="15"/>
      <c r="B426" s="17">
        <v>5003136</v>
      </c>
      <c r="C426" s="17" t="s">
        <v>1773</v>
      </c>
      <c r="D426" s="17">
        <v>3000387</v>
      </c>
      <c r="E426" s="17" t="s">
        <v>1738</v>
      </c>
      <c r="F426" s="17">
        <v>7</v>
      </c>
      <c r="G426" s="17" t="s">
        <v>1409</v>
      </c>
      <c r="H426" s="17">
        <v>443</v>
      </c>
      <c r="I426" s="17" t="s">
        <v>204</v>
      </c>
      <c r="J426" s="17">
        <v>443</v>
      </c>
      <c r="K426" s="17" t="s">
        <v>344</v>
      </c>
      <c r="L426" s="59">
        <v>9.3066999999999997E-2</v>
      </c>
      <c r="M426" s="60">
        <v>7.8066999999999998E-2</v>
      </c>
      <c r="N426" s="61">
        <v>6.8965698592364788E-3</v>
      </c>
      <c r="O426" s="60">
        <v>0</v>
      </c>
      <c r="P426" s="61">
        <v>0</v>
      </c>
    </row>
    <row r="427" spans="1:16" ht="51" x14ac:dyDescent="0.25">
      <c r="A427" s="15"/>
      <c r="B427" s="17">
        <v>5003136</v>
      </c>
      <c r="C427" s="17" t="s">
        <v>1773</v>
      </c>
      <c r="D427" s="17">
        <v>3000387</v>
      </c>
      <c r="E427" s="17" t="s">
        <v>1738</v>
      </c>
      <c r="F427" s="17">
        <v>7</v>
      </c>
      <c r="G427" s="17" t="s">
        <v>1409</v>
      </c>
      <c r="H427" s="17">
        <v>444</v>
      </c>
      <c r="I427" s="17" t="s">
        <v>205</v>
      </c>
      <c r="J427" s="17">
        <v>444</v>
      </c>
      <c r="K427" s="17" t="s">
        <v>345</v>
      </c>
      <c r="L427" s="59">
        <v>0.78117599999999987</v>
      </c>
      <c r="M427" s="60">
        <v>0.78017599999999987</v>
      </c>
      <c r="N427" s="61">
        <v>0.69604976807022467</v>
      </c>
      <c r="O427" s="60">
        <v>2000</v>
      </c>
      <c r="P427" s="61">
        <v>0</v>
      </c>
    </row>
    <row r="428" spans="1:16" ht="51" x14ac:dyDescent="0.25">
      <c r="A428" s="15"/>
      <c r="B428" s="17">
        <v>5003136</v>
      </c>
      <c r="C428" s="17" t="s">
        <v>1773</v>
      </c>
      <c r="D428" s="17">
        <v>3000387</v>
      </c>
      <c r="E428" s="17" t="s">
        <v>1738</v>
      </c>
      <c r="F428" s="17">
        <v>7</v>
      </c>
      <c r="G428" s="17" t="s">
        <v>1409</v>
      </c>
      <c r="H428" s="17">
        <v>445</v>
      </c>
      <c r="I428" s="17" t="s">
        <v>206</v>
      </c>
      <c r="J428" s="17">
        <v>445</v>
      </c>
      <c r="K428" s="17" t="s">
        <v>346</v>
      </c>
      <c r="L428" s="59">
        <v>1.1184190000000001</v>
      </c>
      <c r="M428" s="60">
        <v>1.1356690000000003</v>
      </c>
      <c r="N428" s="61">
        <v>1.1075856253737584</v>
      </c>
      <c r="O428" s="60">
        <v>0</v>
      </c>
      <c r="P428" s="61">
        <v>0</v>
      </c>
    </row>
    <row r="429" spans="1:16" ht="51" x14ac:dyDescent="0.25">
      <c r="A429" s="15"/>
      <c r="B429" s="17">
        <v>5003136</v>
      </c>
      <c r="C429" s="17" t="s">
        <v>1773</v>
      </c>
      <c r="D429" s="17">
        <v>3000387</v>
      </c>
      <c r="E429" s="17" t="s">
        <v>1738</v>
      </c>
      <c r="F429" s="17">
        <v>7</v>
      </c>
      <c r="G429" s="17" t="s">
        <v>1409</v>
      </c>
      <c r="H429" s="17">
        <v>446</v>
      </c>
      <c r="I429" s="17" t="s">
        <v>207</v>
      </c>
      <c r="J429" s="17">
        <v>446</v>
      </c>
      <c r="K429" s="17" t="s">
        <v>347</v>
      </c>
      <c r="L429" s="59">
        <v>0.48344400000000004</v>
      </c>
      <c r="M429" s="60">
        <v>0.48344400000000004</v>
      </c>
      <c r="N429" s="61">
        <v>0.41989087034016848</v>
      </c>
      <c r="O429" s="60">
        <v>514</v>
      </c>
      <c r="P429" s="61">
        <v>0</v>
      </c>
    </row>
    <row r="430" spans="1:16" ht="51" x14ac:dyDescent="0.25">
      <c r="A430" s="15"/>
      <c r="B430" s="17">
        <v>5003136</v>
      </c>
      <c r="C430" s="17" t="s">
        <v>1773</v>
      </c>
      <c r="D430" s="17">
        <v>3000387</v>
      </c>
      <c r="E430" s="17" t="s">
        <v>1738</v>
      </c>
      <c r="F430" s="17">
        <v>7</v>
      </c>
      <c r="G430" s="17" t="s">
        <v>1409</v>
      </c>
      <c r="H430" s="17">
        <v>447</v>
      </c>
      <c r="I430" s="17" t="s">
        <v>208</v>
      </c>
      <c r="J430" s="17">
        <v>447</v>
      </c>
      <c r="K430" s="17" t="s">
        <v>348</v>
      </c>
      <c r="L430" s="59">
        <v>0.77048199999999989</v>
      </c>
      <c r="M430" s="60">
        <v>0.60663600000000006</v>
      </c>
      <c r="N430" s="61">
        <v>0.43516702670603991</v>
      </c>
      <c r="O430" s="60">
        <v>100</v>
      </c>
      <c r="P430" s="61">
        <v>0</v>
      </c>
    </row>
    <row r="431" spans="1:16" ht="51" x14ac:dyDescent="0.25">
      <c r="A431" s="15"/>
      <c r="B431" s="17">
        <v>5003136</v>
      </c>
      <c r="C431" s="17" t="s">
        <v>1773</v>
      </c>
      <c r="D431" s="17">
        <v>3000387</v>
      </c>
      <c r="E431" s="17" t="s">
        <v>1738</v>
      </c>
      <c r="F431" s="17">
        <v>7</v>
      </c>
      <c r="G431" s="17" t="s">
        <v>1409</v>
      </c>
      <c r="H431" s="17">
        <v>448</v>
      </c>
      <c r="I431" s="17" t="s">
        <v>209</v>
      </c>
      <c r="J431" s="17">
        <v>448</v>
      </c>
      <c r="K431" s="17" t="s">
        <v>349</v>
      </c>
      <c r="L431" s="59">
        <v>0.61963899999999994</v>
      </c>
      <c r="M431" s="60">
        <v>0.61806299999999992</v>
      </c>
      <c r="N431" s="61">
        <v>0.60234258777927607</v>
      </c>
      <c r="O431" s="60">
        <v>0</v>
      </c>
      <c r="P431" s="61">
        <v>0</v>
      </c>
    </row>
    <row r="432" spans="1:16" ht="51" x14ac:dyDescent="0.25">
      <c r="A432" s="15"/>
      <c r="B432" s="17">
        <v>5003136</v>
      </c>
      <c r="C432" s="17" t="s">
        <v>1773</v>
      </c>
      <c r="D432" s="17">
        <v>3000387</v>
      </c>
      <c r="E432" s="17" t="s">
        <v>1738</v>
      </c>
      <c r="F432" s="17">
        <v>7</v>
      </c>
      <c r="G432" s="17" t="s">
        <v>1409</v>
      </c>
      <c r="H432" s="17">
        <v>449</v>
      </c>
      <c r="I432" s="17" t="s">
        <v>210</v>
      </c>
      <c r="J432" s="17">
        <v>449</v>
      </c>
      <c r="K432" s="17" t="s">
        <v>350</v>
      </c>
      <c r="L432" s="59">
        <v>0.117148</v>
      </c>
      <c r="M432" s="60">
        <v>0.111341</v>
      </c>
      <c r="N432" s="61">
        <v>4.6531109837815166E-2</v>
      </c>
      <c r="O432" s="60">
        <v>242</v>
      </c>
      <c r="P432" s="61">
        <v>0</v>
      </c>
    </row>
    <row r="433" spans="1:16" ht="51" x14ac:dyDescent="0.25">
      <c r="A433" s="15"/>
      <c r="B433" s="17">
        <v>5003136</v>
      </c>
      <c r="C433" s="17" t="s">
        <v>1773</v>
      </c>
      <c r="D433" s="17">
        <v>3000387</v>
      </c>
      <c r="E433" s="17" t="s">
        <v>1738</v>
      </c>
      <c r="F433" s="17">
        <v>7</v>
      </c>
      <c r="G433" s="17" t="s">
        <v>1409</v>
      </c>
      <c r="H433" s="17">
        <v>450</v>
      </c>
      <c r="I433" s="17" t="s">
        <v>211</v>
      </c>
      <c r="J433" s="17">
        <v>450</v>
      </c>
      <c r="K433" s="17" t="s">
        <v>351</v>
      </c>
      <c r="L433" s="59">
        <v>0.84868900000000003</v>
      </c>
      <c r="M433" s="60">
        <v>0.76868899999999996</v>
      </c>
      <c r="N433" s="61">
        <v>0</v>
      </c>
      <c r="O433" s="60">
        <v>0</v>
      </c>
      <c r="P433" s="61">
        <v>0</v>
      </c>
    </row>
    <row r="434" spans="1:16" ht="51" x14ac:dyDescent="0.25">
      <c r="A434" s="15"/>
      <c r="B434" s="17">
        <v>5003136</v>
      </c>
      <c r="C434" s="17" t="s">
        <v>1773</v>
      </c>
      <c r="D434" s="17">
        <v>3000387</v>
      </c>
      <c r="E434" s="17" t="s">
        <v>1738</v>
      </c>
      <c r="F434" s="17">
        <v>7</v>
      </c>
      <c r="G434" s="17" t="s">
        <v>1409</v>
      </c>
      <c r="H434" s="17">
        <v>451</v>
      </c>
      <c r="I434" s="17" t="s">
        <v>212</v>
      </c>
      <c r="J434" s="17">
        <v>451</v>
      </c>
      <c r="K434" s="17" t="s">
        <v>352</v>
      </c>
      <c r="L434" s="59">
        <v>0.39255499999999999</v>
      </c>
      <c r="M434" s="60">
        <v>0.27802000000000004</v>
      </c>
      <c r="N434" s="61">
        <v>8.2950000651180744E-2</v>
      </c>
      <c r="O434" s="60">
        <v>0</v>
      </c>
      <c r="P434" s="61">
        <v>0</v>
      </c>
    </row>
    <row r="435" spans="1:16" ht="51" x14ac:dyDescent="0.25">
      <c r="A435" s="15"/>
      <c r="B435" s="17">
        <v>5003136</v>
      </c>
      <c r="C435" s="17" t="s">
        <v>1773</v>
      </c>
      <c r="D435" s="17">
        <v>3000387</v>
      </c>
      <c r="E435" s="17" t="s">
        <v>1738</v>
      </c>
      <c r="F435" s="17">
        <v>7</v>
      </c>
      <c r="G435" s="17" t="s">
        <v>1409</v>
      </c>
      <c r="H435" s="17">
        <v>452</v>
      </c>
      <c r="I435" s="17" t="s">
        <v>213</v>
      </c>
      <c r="J435" s="17">
        <v>452</v>
      </c>
      <c r="K435" s="17" t="s">
        <v>353</v>
      </c>
      <c r="L435" s="59">
        <v>0.39415899999999998</v>
      </c>
      <c r="M435" s="60">
        <v>0.39635900000000002</v>
      </c>
      <c r="N435" s="61">
        <v>0.18554219981888309</v>
      </c>
      <c r="O435" s="60">
        <v>0</v>
      </c>
      <c r="P435" s="61">
        <v>0</v>
      </c>
    </row>
    <row r="436" spans="1:16" ht="51" x14ac:dyDescent="0.25">
      <c r="A436" s="15"/>
      <c r="B436" s="17">
        <v>5003136</v>
      </c>
      <c r="C436" s="17" t="s">
        <v>1773</v>
      </c>
      <c r="D436" s="17">
        <v>3000387</v>
      </c>
      <c r="E436" s="17" t="s">
        <v>1738</v>
      </c>
      <c r="F436" s="17">
        <v>7</v>
      </c>
      <c r="G436" s="17" t="s">
        <v>1409</v>
      </c>
      <c r="H436" s="17">
        <v>453</v>
      </c>
      <c r="I436" s="17" t="s">
        <v>214</v>
      </c>
      <c r="J436" s="17">
        <v>453</v>
      </c>
      <c r="K436" s="17" t="s">
        <v>354</v>
      </c>
      <c r="L436" s="59">
        <v>0.79648200000000013</v>
      </c>
      <c r="M436" s="60">
        <v>0.86264500000000022</v>
      </c>
      <c r="N436" s="61">
        <v>0.60185285238549113</v>
      </c>
      <c r="O436" s="60">
        <v>0</v>
      </c>
      <c r="P436" s="61">
        <v>0</v>
      </c>
    </row>
    <row r="437" spans="1:16" ht="51" x14ac:dyDescent="0.25">
      <c r="A437" s="15"/>
      <c r="B437" s="17">
        <v>5003136</v>
      </c>
      <c r="C437" s="17" t="s">
        <v>1773</v>
      </c>
      <c r="D437" s="17">
        <v>3000387</v>
      </c>
      <c r="E437" s="17" t="s">
        <v>1738</v>
      </c>
      <c r="F437" s="17">
        <v>7</v>
      </c>
      <c r="G437" s="17" t="s">
        <v>1409</v>
      </c>
      <c r="H437" s="17">
        <v>454</v>
      </c>
      <c r="I437" s="17" t="s">
        <v>215</v>
      </c>
      <c r="J437" s="17">
        <v>454</v>
      </c>
      <c r="K437" s="17" t="s">
        <v>355</v>
      </c>
      <c r="L437" s="59">
        <v>6.9882E-2</v>
      </c>
      <c r="M437" s="60">
        <v>6.9882E-2</v>
      </c>
      <c r="N437" s="61">
        <v>0</v>
      </c>
      <c r="O437" s="60">
        <v>0</v>
      </c>
      <c r="P437" s="61">
        <v>0</v>
      </c>
    </row>
    <row r="438" spans="1:16" ht="51" x14ac:dyDescent="0.25">
      <c r="A438" s="15"/>
      <c r="B438" s="17">
        <v>5003136</v>
      </c>
      <c r="C438" s="17" t="s">
        <v>1773</v>
      </c>
      <c r="D438" s="17">
        <v>3000387</v>
      </c>
      <c r="E438" s="17" t="s">
        <v>1738</v>
      </c>
      <c r="F438" s="17">
        <v>7</v>
      </c>
      <c r="G438" s="17" t="s">
        <v>1409</v>
      </c>
      <c r="H438" s="17">
        <v>455</v>
      </c>
      <c r="I438" s="17" t="s">
        <v>216</v>
      </c>
      <c r="J438" s="17">
        <v>455</v>
      </c>
      <c r="K438" s="17" t="s">
        <v>356</v>
      </c>
      <c r="L438" s="59">
        <v>9.7836000000000006E-2</v>
      </c>
      <c r="M438" s="60">
        <v>9.7836000000000006E-2</v>
      </c>
      <c r="N438" s="61">
        <v>0</v>
      </c>
      <c r="O438" s="60">
        <v>0</v>
      </c>
      <c r="P438" s="61">
        <v>0</v>
      </c>
    </row>
    <row r="439" spans="1:16" ht="51" x14ac:dyDescent="0.25">
      <c r="A439" s="15"/>
      <c r="B439" s="17">
        <v>5003136</v>
      </c>
      <c r="C439" s="17" t="s">
        <v>1773</v>
      </c>
      <c r="D439" s="17">
        <v>3000387</v>
      </c>
      <c r="E439" s="17" t="s">
        <v>1738</v>
      </c>
      <c r="F439" s="17">
        <v>7</v>
      </c>
      <c r="G439" s="17" t="s">
        <v>1409</v>
      </c>
      <c r="H439" s="17">
        <v>456</v>
      </c>
      <c r="I439" s="17" t="s">
        <v>217</v>
      </c>
      <c r="J439" s="17">
        <v>456</v>
      </c>
      <c r="K439" s="17" t="s">
        <v>357</v>
      </c>
      <c r="L439" s="59">
        <v>8.8187999999999989E-2</v>
      </c>
      <c r="M439" s="60">
        <v>8.8187999999999989E-2</v>
      </c>
      <c r="N439" s="61">
        <v>2.403999911621213E-3</v>
      </c>
      <c r="O439" s="60">
        <v>0</v>
      </c>
      <c r="P439" s="61">
        <v>0</v>
      </c>
    </row>
    <row r="440" spans="1:16" ht="51" x14ac:dyDescent="0.25">
      <c r="A440" s="15"/>
      <c r="B440" s="17">
        <v>5003136</v>
      </c>
      <c r="C440" s="17" t="s">
        <v>1773</v>
      </c>
      <c r="D440" s="17">
        <v>3000387</v>
      </c>
      <c r="E440" s="17" t="s">
        <v>1738</v>
      </c>
      <c r="F440" s="17">
        <v>7</v>
      </c>
      <c r="G440" s="17" t="s">
        <v>1409</v>
      </c>
      <c r="H440" s="17">
        <v>457</v>
      </c>
      <c r="I440" s="17" t="s">
        <v>218</v>
      </c>
      <c r="J440" s="17">
        <v>457</v>
      </c>
      <c r="K440" s="17" t="s">
        <v>358</v>
      </c>
      <c r="L440" s="59">
        <v>0.73143400000000003</v>
      </c>
      <c r="M440" s="60">
        <v>0.69196399999999991</v>
      </c>
      <c r="N440" s="61">
        <v>0.35686667251866311</v>
      </c>
      <c r="O440" s="60">
        <v>0</v>
      </c>
      <c r="P440" s="61">
        <v>0</v>
      </c>
    </row>
    <row r="441" spans="1:16" ht="51" x14ac:dyDescent="0.25">
      <c r="A441" s="15"/>
      <c r="B441" s="17">
        <v>5003136</v>
      </c>
      <c r="C441" s="17" t="s">
        <v>1773</v>
      </c>
      <c r="D441" s="17">
        <v>3000387</v>
      </c>
      <c r="E441" s="17" t="s">
        <v>1738</v>
      </c>
      <c r="F441" s="17">
        <v>7</v>
      </c>
      <c r="G441" s="17" t="s">
        <v>1409</v>
      </c>
      <c r="H441" s="17">
        <v>458</v>
      </c>
      <c r="I441" s="17" t="s">
        <v>219</v>
      </c>
      <c r="J441" s="17">
        <v>458</v>
      </c>
      <c r="K441" s="17" t="s">
        <v>359</v>
      </c>
      <c r="L441" s="59">
        <v>0.32867399999999997</v>
      </c>
      <c r="M441" s="60">
        <v>0.31761899999999998</v>
      </c>
      <c r="N441" s="61">
        <v>0.31271555911735049</v>
      </c>
      <c r="O441" s="60">
        <v>0</v>
      </c>
      <c r="P441" s="61">
        <v>0</v>
      </c>
    </row>
    <row r="442" spans="1:16" ht="51" x14ac:dyDescent="0.25">
      <c r="A442" s="15"/>
      <c r="B442" s="17">
        <v>5003136</v>
      </c>
      <c r="C442" s="17" t="s">
        <v>1773</v>
      </c>
      <c r="D442" s="17">
        <v>3000387</v>
      </c>
      <c r="E442" s="17" t="s">
        <v>1738</v>
      </c>
      <c r="F442" s="17">
        <v>7</v>
      </c>
      <c r="G442" s="17" t="s">
        <v>1409</v>
      </c>
      <c r="H442" s="17">
        <v>459</v>
      </c>
      <c r="I442" s="17" t="s">
        <v>220</v>
      </c>
      <c r="J442" s="17">
        <v>459</v>
      </c>
      <c r="K442" s="17" t="s">
        <v>360</v>
      </c>
      <c r="L442" s="59">
        <v>0.52848300000000004</v>
      </c>
      <c r="M442" s="60">
        <v>0.53098300000000009</v>
      </c>
      <c r="N442" s="61">
        <v>8.0379999344586395E-3</v>
      </c>
      <c r="O442" s="60">
        <v>20000</v>
      </c>
      <c r="P442" s="61">
        <v>0</v>
      </c>
    </row>
    <row r="443" spans="1:16" ht="51" x14ac:dyDescent="0.25">
      <c r="A443" s="15"/>
      <c r="B443" s="17">
        <v>5003136</v>
      </c>
      <c r="C443" s="17" t="s">
        <v>1773</v>
      </c>
      <c r="D443" s="17">
        <v>3000387</v>
      </c>
      <c r="E443" s="17" t="s">
        <v>1738</v>
      </c>
      <c r="F443" s="17">
        <v>7</v>
      </c>
      <c r="G443" s="17" t="s">
        <v>1409</v>
      </c>
      <c r="H443" s="17">
        <v>460</v>
      </c>
      <c r="I443" s="17" t="s">
        <v>221</v>
      </c>
      <c r="J443" s="17">
        <v>460</v>
      </c>
      <c r="K443" s="17" t="s">
        <v>361</v>
      </c>
      <c r="L443" s="59">
        <v>1.2826999999999998E-2</v>
      </c>
      <c r="M443" s="60">
        <v>1.2826999999999998E-2</v>
      </c>
      <c r="N443" s="61">
        <v>0</v>
      </c>
      <c r="O443" s="60">
        <v>0</v>
      </c>
      <c r="P443" s="61">
        <v>0</v>
      </c>
    </row>
    <row r="444" spans="1:16" ht="51" x14ac:dyDescent="0.25">
      <c r="A444" s="15"/>
      <c r="B444" s="17">
        <v>5003136</v>
      </c>
      <c r="C444" s="17" t="s">
        <v>1773</v>
      </c>
      <c r="D444" s="17">
        <v>3000387</v>
      </c>
      <c r="E444" s="17" t="s">
        <v>1738</v>
      </c>
      <c r="F444" s="17">
        <v>7</v>
      </c>
      <c r="G444" s="17" t="s">
        <v>1409</v>
      </c>
      <c r="H444" s="17">
        <v>461</v>
      </c>
      <c r="I444" s="17" t="s">
        <v>222</v>
      </c>
      <c r="J444" s="17">
        <v>461</v>
      </c>
      <c r="K444" s="17" t="s">
        <v>362</v>
      </c>
      <c r="L444" s="59">
        <v>4.6586999999999996E-2</v>
      </c>
      <c r="M444" s="60">
        <v>4.6586999999999996E-2</v>
      </c>
      <c r="N444" s="61">
        <v>4.1331998072564602E-2</v>
      </c>
      <c r="O444" s="60">
        <v>0</v>
      </c>
      <c r="P444" s="61">
        <v>0</v>
      </c>
    </row>
    <row r="445" spans="1:16" ht="51" x14ac:dyDescent="0.25">
      <c r="A445" s="15"/>
      <c r="B445" s="17">
        <v>5003136</v>
      </c>
      <c r="C445" s="17" t="s">
        <v>1773</v>
      </c>
      <c r="D445" s="17">
        <v>3000387</v>
      </c>
      <c r="E445" s="17" t="s">
        <v>1738</v>
      </c>
      <c r="F445" s="17">
        <v>7</v>
      </c>
      <c r="G445" s="17" t="s">
        <v>1409</v>
      </c>
      <c r="H445" s="17">
        <v>462</v>
      </c>
      <c r="I445" s="17" t="s">
        <v>223</v>
      </c>
      <c r="J445" s="17">
        <v>462</v>
      </c>
      <c r="K445" s="17" t="s">
        <v>363</v>
      </c>
      <c r="L445" s="59">
        <v>0</v>
      </c>
      <c r="M445" s="60">
        <v>0.33848399999999995</v>
      </c>
      <c r="N445" s="61">
        <v>0.15657678293064237</v>
      </c>
      <c r="O445" s="60">
        <v>188</v>
      </c>
      <c r="P445" s="61">
        <v>0</v>
      </c>
    </row>
    <row r="446" spans="1:16" ht="51" x14ac:dyDescent="0.25">
      <c r="A446" s="15"/>
      <c r="B446" s="17">
        <v>5003136</v>
      </c>
      <c r="C446" s="17" t="s">
        <v>1773</v>
      </c>
      <c r="D446" s="17">
        <v>3000387</v>
      </c>
      <c r="E446" s="17" t="s">
        <v>1738</v>
      </c>
      <c r="F446" s="17">
        <v>7</v>
      </c>
      <c r="G446" s="17" t="s">
        <v>1409</v>
      </c>
      <c r="H446" s="17">
        <v>463</v>
      </c>
      <c r="I446" s="17" t="s">
        <v>224</v>
      </c>
      <c r="J446" s="17">
        <v>463</v>
      </c>
      <c r="K446" s="17" t="s">
        <v>364</v>
      </c>
      <c r="L446" s="59">
        <v>0.59803100000000009</v>
      </c>
      <c r="M446" s="60">
        <v>0.59803100000000009</v>
      </c>
      <c r="N446" s="61">
        <v>0.574722686316818</v>
      </c>
      <c r="O446" s="60">
        <v>0</v>
      </c>
      <c r="P446" s="61">
        <v>0</v>
      </c>
    </row>
    <row r="447" spans="1:16" ht="51" x14ac:dyDescent="0.25">
      <c r="A447" s="15"/>
      <c r="B447" s="17">
        <v>5003136</v>
      </c>
      <c r="C447" s="17" t="s">
        <v>1773</v>
      </c>
      <c r="D447" s="17">
        <v>3000387</v>
      </c>
      <c r="E447" s="17" t="s">
        <v>1738</v>
      </c>
      <c r="F447" s="17">
        <v>7</v>
      </c>
      <c r="G447" s="17" t="s">
        <v>1409</v>
      </c>
      <c r="H447" s="17">
        <v>464</v>
      </c>
      <c r="I447" s="17" t="s">
        <v>225</v>
      </c>
      <c r="J447" s="17">
        <v>464</v>
      </c>
      <c r="K447" s="17" t="s">
        <v>365</v>
      </c>
      <c r="L447" s="59">
        <v>0.12737300000000001</v>
      </c>
      <c r="M447" s="60">
        <v>0.12737300000000001</v>
      </c>
      <c r="N447" s="61">
        <v>4.4549998827278614E-2</v>
      </c>
      <c r="O447" s="60">
        <v>0</v>
      </c>
      <c r="P447" s="61">
        <v>0</v>
      </c>
    </row>
    <row r="448" spans="1:16" ht="51" x14ac:dyDescent="0.25">
      <c r="A448" s="15"/>
      <c r="B448" s="17">
        <v>5003138</v>
      </c>
      <c r="C448" s="17" t="s">
        <v>1775</v>
      </c>
      <c r="D448" s="17">
        <v>3000387</v>
      </c>
      <c r="E448" s="17" t="s">
        <v>1738</v>
      </c>
      <c r="F448" s="17">
        <v>236</v>
      </c>
      <c r="G448" s="17" t="s">
        <v>295</v>
      </c>
      <c r="H448" s="17">
        <v>10</v>
      </c>
      <c r="I448" s="17" t="s">
        <v>105</v>
      </c>
      <c r="J448" s="17">
        <v>10</v>
      </c>
      <c r="K448" s="17" t="s">
        <v>1502</v>
      </c>
      <c r="L448" s="59">
        <v>0.17175000000000001</v>
      </c>
      <c r="M448" s="60">
        <v>9.2248859999999979</v>
      </c>
      <c r="N448" s="61">
        <v>6.7460080608725548E-2</v>
      </c>
      <c r="O448" s="60">
        <v>91102</v>
      </c>
      <c r="P448" s="61">
        <v>0</v>
      </c>
    </row>
    <row r="449" spans="1:16" ht="51" x14ac:dyDescent="0.25">
      <c r="A449" s="15"/>
      <c r="B449" s="17">
        <v>5003138</v>
      </c>
      <c r="C449" s="17" t="s">
        <v>1775</v>
      </c>
      <c r="D449" s="17">
        <v>3000387</v>
      </c>
      <c r="E449" s="17" t="s">
        <v>1738</v>
      </c>
      <c r="F449" s="17">
        <v>236</v>
      </c>
      <c r="G449" s="17" t="s">
        <v>295</v>
      </c>
      <c r="H449" s="17">
        <v>10</v>
      </c>
      <c r="I449" s="17" t="s">
        <v>105</v>
      </c>
      <c r="J449" s="17">
        <v>26</v>
      </c>
      <c r="K449" s="17" t="s">
        <v>1503</v>
      </c>
      <c r="L449" s="59">
        <v>55.79653600000001</v>
      </c>
      <c r="M449" s="60">
        <v>25.137791999999997</v>
      </c>
      <c r="N449" s="61">
        <v>14.209469079971313</v>
      </c>
      <c r="O449" s="60">
        <v>0</v>
      </c>
      <c r="P449" s="61">
        <v>0</v>
      </c>
    </row>
    <row r="450" spans="1:16" ht="51" x14ac:dyDescent="0.25">
      <c r="A450" s="15"/>
      <c r="B450" s="17">
        <v>5003138</v>
      </c>
      <c r="C450" s="17" t="s">
        <v>1775</v>
      </c>
      <c r="D450" s="17">
        <v>3000387</v>
      </c>
      <c r="E450" s="17" t="s">
        <v>1738</v>
      </c>
      <c r="F450" s="17">
        <v>236</v>
      </c>
      <c r="G450" s="17" t="s">
        <v>295</v>
      </c>
      <c r="H450" s="17">
        <v>440</v>
      </c>
      <c r="I450" s="17" t="s">
        <v>201</v>
      </c>
      <c r="J450" s="17">
        <v>440</v>
      </c>
      <c r="K450" s="17" t="s">
        <v>341</v>
      </c>
      <c r="L450" s="59">
        <v>2.5016E-2</v>
      </c>
      <c r="M450" s="60">
        <v>2.5016E-2</v>
      </c>
      <c r="N450" s="61">
        <v>8.0000003799796104E-3</v>
      </c>
      <c r="O450" s="60">
        <v>0</v>
      </c>
      <c r="P450" s="61">
        <v>0</v>
      </c>
    </row>
    <row r="451" spans="1:16" ht="51" x14ac:dyDescent="0.25">
      <c r="A451" s="15"/>
      <c r="B451" s="17">
        <v>5003138</v>
      </c>
      <c r="C451" s="17" t="s">
        <v>1775</v>
      </c>
      <c r="D451" s="17">
        <v>3000387</v>
      </c>
      <c r="E451" s="17" t="s">
        <v>1738</v>
      </c>
      <c r="F451" s="17">
        <v>236</v>
      </c>
      <c r="G451" s="17" t="s">
        <v>295</v>
      </c>
      <c r="H451" s="17">
        <v>441</v>
      </c>
      <c r="I451" s="17" t="s">
        <v>202</v>
      </c>
      <c r="J451" s="17">
        <v>441</v>
      </c>
      <c r="K451" s="17" t="s">
        <v>342</v>
      </c>
      <c r="L451" s="59">
        <v>8.4010000000000001E-2</v>
      </c>
      <c r="M451" s="60">
        <v>8.700999999999999E-2</v>
      </c>
      <c r="N451" s="61">
        <v>3.7411699566291645E-2</v>
      </c>
      <c r="O451" s="60">
        <v>65</v>
      </c>
      <c r="P451" s="61">
        <v>0</v>
      </c>
    </row>
    <row r="452" spans="1:16" ht="51" x14ac:dyDescent="0.25">
      <c r="A452" s="15"/>
      <c r="B452" s="17">
        <v>5003138</v>
      </c>
      <c r="C452" s="17" t="s">
        <v>1775</v>
      </c>
      <c r="D452" s="17">
        <v>3000387</v>
      </c>
      <c r="E452" s="17" t="s">
        <v>1738</v>
      </c>
      <c r="F452" s="17">
        <v>236</v>
      </c>
      <c r="G452" s="17" t="s">
        <v>295</v>
      </c>
      <c r="H452" s="17">
        <v>442</v>
      </c>
      <c r="I452" s="17" t="s">
        <v>203</v>
      </c>
      <c r="J452" s="17">
        <v>442</v>
      </c>
      <c r="K452" s="17" t="s">
        <v>343</v>
      </c>
      <c r="L452" s="59">
        <v>5.0577999999999998E-2</v>
      </c>
      <c r="M452" s="60">
        <v>5.0577999999999998E-2</v>
      </c>
      <c r="N452" s="61">
        <v>2.9699999839067459E-2</v>
      </c>
      <c r="O452" s="60">
        <v>0</v>
      </c>
      <c r="P452" s="61">
        <v>0</v>
      </c>
    </row>
    <row r="453" spans="1:16" ht="51" x14ac:dyDescent="0.25">
      <c r="A453" s="15"/>
      <c r="B453" s="17">
        <v>5003138</v>
      </c>
      <c r="C453" s="17" t="s">
        <v>1775</v>
      </c>
      <c r="D453" s="17">
        <v>3000387</v>
      </c>
      <c r="E453" s="17" t="s">
        <v>1738</v>
      </c>
      <c r="F453" s="17">
        <v>236</v>
      </c>
      <c r="G453" s="17" t="s">
        <v>295</v>
      </c>
      <c r="H453" s="17">
        <v>443</v>
      </c>
      <c r="I453" s="17" t="s">
        <v>204</v>
      </c>
      <c r="J453" s="17">
        <v>443</v>
      </c>
      <c r="K453" s="17" t="s">
        <v>344</v>
      </c>
      <c r="L453" s="59">
        <v>2.8319999999999998E-2</v>
      </c>
      <c r="M453" s="60">
        <v>1.8320000000000003E-2</v>
      </c>
      <c r="N453" s="61">
        <v>0</v>
      </c>
      <c r="O453" s="60">
        <v>612</v>
      </c>
      <c r="P453" s="61">
        <v>0</v>
      </c>
    </row>
    <row r="454" spans="1:16" ht="51" x14ac:dyDescent="0.25">
      <c r="A454" s="15"/>
      <c r="B454" s="17">
        <v>5003138</v>
      </c>
      <c r="C454" s="17" t="s">
        <v>1775</v>
      </c>
      <c r="D454" s="17">
        <v>3000387</v>
      </c>
      <c r="E454" s="17" t="s">
        <v>1738</v>
      </c>
      <c r="F454" s="17">
        <v>236</v>
      </c>
      <c r="G454" s="17" t="s">
        <v>295</v>
      </c>
      <c r="H454" s="17">
        <v>444</v>
      </c>
      <c r="I454" s="17" t="s">
        <v>205</v>
      </c>
      <c r="J454" s="17">
        <v>444</v>
      </c>
      <c r="K454" s="17" t="s">
        <v>345</v>
      </c>
      <c r="L454" s="59">
        <v>0.12758800000000001</v>
      </c>
      <c r="M454" s="60">
        <v>0.14158799999999999</v>
      </c>
      <c r="N454" s="61">
        <v>1.9199999049305916E-2</v>
      </c>
      <c r="O454" s="60">
        <v>291</v>
      </c>
      <c r="P454" s="61">
        <v>0</v>
      </c>
    </row>
    <row r="455" spans="1:16" ht="51" x14ac:dyDescent="0.25">
      <c r="A455" s="15"/>
      <c r="B455" s="17">
        <v>5003138</v>
      </c>
      <c r="C455" s="17" t="s">
        <v>1775</v>
      </c>
      <c r="D455" s="17">
        <v>3000387</v>
      </c>
      <c r="E455" s="17" t="s">
        <v>1738</v>
      </c>
      <c r="F455" s="17">
        <v>236</v>
      </c>
      <c r="G455" s="17" t="s">
        <v>295</v>
      </c>
      <c r="H455" s="17">
        <v>445</v>
      </c>
      <c r="I455" s="17" t="s">
        <v>206</v>
      </c>
      <c r="J455" s="17">
        <v>445</v>
      </c>
      <c r="K455" s="17" t="s">
        <v>346</v>
      </c>
      <c r="L455" s="59">
        <v>7.8270000000000006E-3</v>
      </c>
      <c r="M455" s="60">
        <v>7.8270000000000006E-3</v>
      </c>
      <c r="N455" s="61">
        <v>6.883000023663044E-3</v>
      </c>
      <c r="O455" s="60">
        <v>0</v>
      </c>
      <c r="P455" s="61">
        <v>0</v>
      </c>
    </row>
    <row r="456" spans="1:16" ht="51" x14ac:dyDescent="0.25">
      <c r="A456" s="15"/>
      <c r="B456" s="17">
        <v>5003138</v>
      </c>
      <c r="C456" s="17" t="s">
        <v>1775</v>
      </c>
      <c r="D456" s="17">
        <v>3000387</v>
      </c>
      <c r="E456" s="17" t="s">
        <v>1738</v>
      </c>
      <c r="F456" s="17">
        <v>236</v>
      </c>
      <c r="G456" s="17" t="s">
        <v>295</v>
      </c>
      <c r="H456" s="17">
        <v>446</v>
      </c>
      <c r="I456" s="17" t="s">
        <v>207</v>
      </c>
      <c r="J456" s="17">
        <v>446</v>
      </c>
      <c r="K456" s="17" t="s">
        <v>347</v>
      </c>
      <c r="L456" s="59">
        <v>2.7789000000000001E-2</v>
      </c>
      <c r="M456" s="60">
        <v>3.3789E-2</v>
      </c>
      <c r="N456" s="61">
        <v>2.9178599710576236E-2</v>
      </c>
      <c r="O456" s="60">
        <v>190</v>
      </c>
      <c r="P456" s="61">
        <v>0</v>
      </c>
    </row>
    <row r="457" spans="1:16" ht="51" x14ac:dyDescent="0.25">
      <c r="A457" s="15"/>
      <c r="B457" s="17">
        <v>5003138</v>
      </c>
      <c r="C457" s="17" t="s">
        <v>1775</v>
      </c>
      <c r="D457" s="17">
        <v>3000387</v>
      </c>
      <c r="E457" s="17" t="s">
        <v>1738</v>
      </c>
      <c r="F457" s="17">
        <v>236</v>
      </c>
      <c r="G457" s="17" t="s">
        <v>295</v>
      </c>
      <c r="H457" s="17">
        <v>448</v>
      </c>
      <c r="I457" s="17" t="s">
        <v>209</v>
      </c>
      <c r="J457" s="17">
        <v>448</v>
      </c>
      <c r="K457" s="17" t="s">
        <v>349</v>
      </c>
      <c r="L457" s="59">
        <v>0.10585</v>
      </c>
      <c r="M457" s="60">
        <v>0.10585</v>
      </c>
      <c r="N457" s="61">
        <v>2.6598999742418528E-2</v>
      </c>
      <c r="O457" s="60">
        <v>0</v>
      </c>
      <c r="P457" s="61">
        <v>0</v>
      </c>
    </row>
    <row r="458" spans="1:16" ht="51" x14ac:dyDescent="0.25">
      <c r="A458" s="15"/>
      <c r="B458" s="17">
        <v>5003138</v>
      </c>
      <c r="C458" s="17" t="s">
        <v>1775</v>
      </c>
      <c r="D458" s="17">
        <v>3000387</v>
      </c>
      <c r="E458" s="17" t="s">
        <v>1738</v>
      </c>
      <c r="F458" s="17">
        <v>236</v>
      </c>
      <c r="G458" s="17" t="s">
        <v>295</v>
      </c>
      <c r="H458" s="17">
        <v>450</v>
      </c>
      <c r="I458" s="17" t="s">
        <v>211</v>
      </c>
      <c r="J458" s="17">
        <v>450</v>
      </c>
      <c r="K458" s="17" t="s">
        <v>351</v>
      </c>
      <c r="L458" s="59">
        <v>0.20699800000000002</v>
      </c>
      <c r="M458" s="60">
        <v>0.24599800000000002</v>
      </c>
      <c r="N458" s="61">
        <v>3.4300000406801701E-2</v>
      </c>
      <c r="O458" s="60">
        <v>0</v>
      </c>
      <c r="P458" s="61">
        <v>0</v>
      </c>
    </row>
    <row r="459" spans="1:16" ht="51" x14ac:dyDescent="0.25">
      <c r="A459" s="15"/>
      <c r="B459" s="17">
        <v>5003138</v>
      </c>
      <c r="C459" s="17" t="s">
        <v>1775</v>
      </c>
      <c r="D459" s="17">
        <v>3000387</v>
      </c>
      <c r="E459" s="17" t="s">
        <v>1738</v>
      </c>
      <c r="F459" s="17">
        <v>236</v>
      </c>
      <c r="G459" s="17" t="s">
        <v>295</v>
      </c>
      <c r="H459" s="17">
        <v>451</v>
      </c>
      <c r="I459" s="17" t="s">
        <v>212</v>
      </c>
      <c r="J459" s="17">
        <v>451</v>
      </c>
      <c r="K459" s="17" t="s">
        <v>352</v>
      </c>
      <c r="L459" s="59">
        <v>4.1429000000000001E-2</v>
      </c>
      <c r="M459" s="60">
        <v>4.1429000000000001E-2</v>
      </c>
      <c r="N459" s="61">
        <v>2.3110619746148586E-2</v>
      </c>
      <c r="O459" s="60">
        <v>0</v>
      </c>
      <c r="P459" s="61">
        <v>0</v>
      </c>
    </row>
    <row r="460" spans="1:16" ht="51" x14ac:dyDescent="0.25">
      <c r="A460" s="15"/>
      <c r="B460" s="17">
        <v>5003138</v>
      </c>
      <c r="C460" s="17" t="s">
        <v>1775</v>
      </c>
      <c r="D460" s="17">
        <v>3000387</v>
      </c>
      <c r="E460" s="17" t="s">
        <v>1738</v>
      </c>
      <c r="F460" s="17">
        <v>236</v>
      </c>
      <c r="G460" s="17" t="s">
        <v>295</v>
      </c>
      <c r="H460" s="17">
        <v>452</v>
      </c>
      <c r="I460" s="17" t="s">
        <v>213</v>
      </c>
      <c r="J460" s="17">
        <v>452</v>
      </c>
      <c r="K460" s="17" t="s">
        <v>353</v>
      </c>
      <c r="L460" s="59">
        <v>4.8148000000000003E-2</v>
      </c>
      <c r="M460" s="60">
        <v>4.6148000000000002E-2</v>
      </c>
      <c r="N460" s="61">
        <v>1.7919999547302723E-2</v>
      </c>
      <c r="O460" s="60">
        <v>0</v>
      </c>
      <c r="P460" s="61">
        <v>0</v>
      </c>
    </row>
    <row r="461" spans="1:16" ht="51" x14ac:dyDescent="0.25">
      <c r="A461" s="15"/>
      <c r="B461" s="17">
        <v>5003138</v>
      </c>
      <c r="C461" s="17" t="s">
        <v>1775</v>
      </c>
      <c r="D461" s="17">
        <v>3000387</v>
      </c>
      <c r="E461" s="17" t="s">
        <v>1738</v>
      </c>
      <c r="F461" s="17">
        <v>236</v>
      </c>
      <c r="G461" s="17" t="s">
        <v>295</v>
      </c>
      <c r="H461" s="17">
        <v>453</v>
      </c>
      <c r="I461" s="17" t="s">
        <v>214</v>
      </c>
      <c r="J461" s="17">
        <v>453</v>
      </c>
      <c r="K461" s="17" t="s">
        <v>354</v>
      </c>
      <c r="L461" s="59">
        <v>0.28942600000000002</v>
      </c>
      <c r="M461" s="60">
        <v>0.20286499999999999</v>
      </c>
      <c r="N461" s="61">
        <v>0.1444825972430408</v>
      </c>
      <c r="O461" s="60">
        <v>0</v>
      </c>
      <c r="P461" s="61">
        <v>0</v>
      </c>
    </row>
    <row r="462" spans="1:16" ht="51" x14ac:dyDescent="0.25">
      <c r="A462" s="15"/>
      <c r="B462" s="17">
        <v>5003138</v>
      </c>
      <c r="C462" s="17" t="s">
        <v>1775</v>
      </c>
      <c r="D462" s="17">
        <v>3000387</v>
      </c>
      <c r="E462" s="17" t="s">
        <v>1738</v>
      </c>
      <c r="F462" s="17">
        <v>236</v>
      </c>
      <c r="G462" s="17" t="s">
        <v>295</v>
      </c>
      <c r="H462" s="17">
        <v>455</v>
      </c>
      <c r="I462" s="17" t="s">
        <v>216</v>
      </c>
      <c r="J462" s="17">
        <v>455</v>
      </c>
      <c r="K462" s="17" t="s">
        <v>356</v>
      </c>
      <c r="L462" s="59">
        <v>6.7740000000000005E-3</v>
      </c>
      <c r="M462" s="60">
        <v>6.7740000000000005E-3</v>
      </c>
      <c r="N462" s="61">
        <v>0</v>
      </c>
      <c r="O462" s="60">
        <v>0</v>
      </c>
      <c r="P462" s="61">
        <v>0</v>
      </c>
    </row>
    <row r="463" spans="1:16" ht="51" x14ac:dyDescent="0.25">
      <c r="A463" s="15"/>
      <c r="B463" s="17">
        <v>5003138</v>
      </c>
      <c r="C463" s="17" t="s">
        <v>1775</v>
      </c>
      <c r="D463" s="17">
        <v>3000387</v>
      </c>
      <c r="E463" s="17" t="s">
        <v>1738</v>
      </c>
      <c r="F463" s="17">
        <v>236</v>
      </c>
      <c r="G463" s="17" t="s">
        <v>295</v>
      </c>
      <c r="H463" s="17">
        <v>456</v>
      </c>
      <c r="I463" s="17" t="s">
        <v>217</v>
      </c>
      <c r="J463" s="17">
        <v>456</v>
      </c>
      <c r="K463" s="17" t="s">
        <v>357</v>
      </c>
      <c r="L463" s="59">
        <v>2.3529000000000001E-2</v>
      </c>
      <c r="M463" s="60">
        <v>2.3529000000000001E-2</v>
      </c>
      <c r="N463" s="61">
        <v>6.5000001341104507E-3</v>
      </c>
      <c r="O463" s="60">
        <v>0</v>
      </c>
      <c r="P463" s="61">
        <v>0</v>
      </c>
    </row>
    <row r="464" spans="1:16" ht="51" x14ac:dyDescent="0.25">
      <c r="A464" s="15"/>
      <c r="B464" s="17">
        <v>5003138</v>
      </c>
      <c r="C464" s="17" t="s">
        <v>1775</v>
      </c>
      <c r="D464" s="17">
        <v>3000387</v>
      </c>
      <c r="E464" s="17" t="s">
        <v>1738</v>
      </c>
      <c r="F464" s="17">
        <v>236</v>
      </c>
      <c r="G464" s="17" t="s">
        <v>295</v>
      </c>
      <c r="H464" s="17">
        <v>457</v>
      </c>
      <c r="I464" s="17" t="s">
        <v>218</v>
      </c>
      <c r="J464" s="17">
        <v>457</v>
      </c>
      <c r="K464" s="17" t="s">
        <v>358</v>
      </c>
      <c r="L464" s="59">
        <v>7.4427999999999994E-2</v>
      </c>
      <c r="M464" s="60">
        <v>7.4427999999999994E-2</v>
      </c>
      <c r="N464" s="61">
        <v>5.1613060815725476E-2</v>
      </c>
      <c r="O464" s="60">
        <v>0</v>
      </c>
      <c r="P464" s="61">
        <v>0</v>
      </c>
    </row>
    <row r="465" spans="1:16" ht="51" x14ac:dyDescent="0.25">
      <c r="A465" s="15"/>
      <c r="B465" s="17">
        <v>5003138</v>
      </c>
      <c r="C465" s="17" t="s">
        <v>1775</v>
      </c>
      <c r="D465" s="17">
        <v>3000387</v>
      </c>
      <c r="E465" s="17" t="s">
        <v>1738</v>
      </c>
      <c r="F465" s="17">
        <v>236</v>
      </c>
      <c r="G465" s="17" t="s">
        <v>295</v>
      </c>
      <c r="H465" s="17">
        <v>458</v>
      </c>
      <c r="I465" s="17" t="s">
        <v>219</v>
      </c>
      <c r="J465" s="17">
        <v>458</v>
      </c>
      <c r="K465" s="17" t="s">
        <v>359</v>
      </c>
      <c r="L465" s="59">
        <v>8.8760000000000002E-3</v>
      </c>
      <c r="M465" s="60">
        <v>8.8760000000000002E-3</v>
      </c>
      <c r="N465" s="61">
        <v>8.8760005310177803E-3</v>
      </c>
      <c r="O465" s="60">
        <v>0</v>
      </c>
      <c r="P465" s="61">
        <v>0</v>
      </c>
    </row>
    <row r="466" spans="1:16" ht="51" x14ac:dyDescent="0.25">
      <c r="A466" s="15"/>
      <c r="B466" s="17">
        <v>5003138</v>
      </c>
      <c r="C466" s="17" t="s">
        <v>1775</v>
      </c>
      <c r="D466" s="17">
        <v>3000387</v>
      </c>
      <c r="E466" s="17" t="s">
        <v>1738</v>
      </c>
      <c r="F466" s="17">
        <v>236</v>
      </c>
      <c r="G466" s="17" t="s">
        <v>295</v>
      </c>
      <c r="H466" s="17">
        <v>461</v>
      </c>
      <c r="I466" s="17" t="s">
        <v>222</v>
      </c>
      <c r="J466" s="17">
        <v>461</v>
      </c>
      <c r="K466" s="17" t="s">
        <v>362</v>
      </c>
      <c r="L466" s="59">
        <v>1.5928999999999999E-2</v>
      </c>
      <c r="M466" s="60">
        <v>1.5928999999999999E-2</v>
      </c>
      <c r="N466" s="61">
        <v>7.0000000996515155E-3</v>
      </c>
      <c r="O466" s="60">
        <v>0</v>
      </c>
      <c r="P466" s="61">
        <v>0</v>
      </c>
    </row>
    <row r="467" spans="1:16" ht="51" x14ac:dyDescent="0.25">
      <c r="A467" s="15"/>
      <c r="B467" s="17">
        <v>5003138</v>
      </c>
      <c r="C467" s="17" t="s">
        <v>1775</v>
      </c>
      <c r="D467" s="17">
        <v>3000387</v>
      </c>
      <c r="E467" s="17" t="s">
        <v>1738</v>
      </c>
      <c r="F467" s="17">
        <v>236</v>
      </c>
      <c r="G467" s="17" t="s">
        <v>295</v>
      </c>
      <c r="H467" s="17">
        <v>462</v>
      </c>
      <c r="I467" s="17" t="s">
        <v>223</v>
      </c>
      <c r="J467" s="17">
        <v>462</v>
      </c>
      <c r="K467" s="17" t="s">
        <v>363</v>
      </c>
      <c r="L467" s="59">
        <v>3.3808000000000005E-2</v>
      </c>
      <c r="M467" s="60">
        <v>3.3808000000000005E-2</v>
      </c>
      <c r="N467" s="61">
        <v>3.1653999118134379E-2</v>
      </c>
      <c r="O467" s="60">
        <v>0</v>
      </c>
      <c r="P467" s="61">
        <v>0</v>
      </c>
    </row>
    <row r="468" spans="1:16" ht="51" x14ac:dyDescent="0.25">
      <c r="A468" s="15"/>
      <c r="B468" s="17">
        <v>5003138</v>
      </c>
      <c r="C468" s="17" t="s">
        <v>1775</v>
      </c>
      <c r="D468" s="17">
        <v>3000387</v>
      </c>
      <c r="E468" s="17" t="s">
        <v>1738</v>
      </c>
      <c r="F468" s="17">
        <v>236</v>
      </c>
      <c r="G468" s="17" t="s">
        <v>295</v>
      </c>
      <c r="H468" s="17">
        <v>464</v>
      </c>
      <c r="I468" s="17" t="s">
        <v>225</v>
      </c>
      <c r="J468" s="17">
        <v>464</v>
      </c>
      <c r="K468" s="17" t="s">
        <v>365</v>
      </c>
      <c r="L468" s="59">
        <v>1.1273999999999999E-2</v>
      </c>
      <c r="M468" s="60">
        <v>1.1273999999999999E-2</v>
      </c>
      <c r="N468" s="61">
        <v>0</v>
      </c>
      <c r="O468" s="60">
        <v>0</v>
      </c>
      <c r="P468" s="61">
        <v>0</v>
      </c>
    </row>
    <row r="469" spans="1:16" ht="51" x14ac:dyDescent="0.25">
      <c r="A469" s="15"/>
      <c r="B469" s="17">
        <v>5003139</v>
      </c>
      <c r="C469" s="17" t="s">
        <v>1776</v>
      </c>
      <c r="D469" s="17">
        <v>3000387</v>
      </c>
      <c r="E469" s="17" t="s">
        <v>1738</v>
      </c>
      <c r="F469" s="17">
        <v>236</v>
      </c>
      <c r="G469" s="17" t="s">
        <v>295</v>
      </c>
      <c r="H469" s="17">
        <v>10</v>
      </c>
      <c r="I469" s="17" t="s">
        <v>105</v>
      </c>
      <c r="J469" s="17">
        <v>10</v>
      </c>
      <c r="K469" s="17" t="s">
        <v>1502</v>
      </c>
      <c r="L469" s="59">
        <v>0.17175000000000001</v>
      </c>
      <c r="M469" s="60">
        <v>69.673154999999994</v>
      </c>
      <c r="N469" s="61">
        <v>1.4719047714024782</v>
      </c>
      <c r="O469" s="60">
        <v>3896</v>
      </c>
      <c r="P469" s="61">
        <v>0</v>
      </c>
    </row>
    <row r="470" spans="1:16" ht="51" x14ac:dyDescent="0.25">
      <c r="A470" s="15"/>
      <c r="B470" s="17">
        <v>5003139</v>
      </c>
      <c r="C470" s="17" t="s">
        <v>1776</v>
      </c>
      <c r="D470" s="17">
        <v>3000387</v>
      </c>
      <c r="E470" s="17" t="s">
        <v>1738</v>
      </c>
      <c r="F470" s="17">
        <v>236</v>
      </c>
      <c r="G470" s="17" t="s">
        <v>295</v>
      </c>
      <c r="H470" s="17">
        <v>10</v>
      </c>
      <c r="I470" s="17" t="s">
        <v>105</v>
      </c>
      <c r="J470" s="17">
        <v>26</v>
      </c>
      <c r="K470" s="17" t="s">
        <v>1503</v>
      </c>
      <c r="L470" s="59">
        <v>28.391500000000001</v>
      </c>
      <c r="M470" s="60">
        <v>0</v>
      </c>
      <c r="N470" s="61">
        <v>0</v>
      </c>
      <c r="O470" s="60">
        <v>0</v>
      </c>
      <c r="P470" s="61">
        <v>0</v>
      </c>
    </row>
    <row r="471" spans="1:16" ht="51" x14ac:dyDescent="0.25">
      <c r="A471" s="15"/>
      <c r="B471" s="17">
        <v>5003139</v>
      </c>
      <c r="C471" s="17" t="s">
        <v>1776</v>
      </c>
      <c r="D471" s="17">
        <v>3000387</v>
      </c>
      <c r="E471" s="17" t="s">
        <v>1738</v>
      </c>
      <c r="F471" s="17">
        <v>236</v>
      </c>
      <c r="G471" s="17" t="s">
        <v>295</v>
      </c>
      <c r="H471" s="17">
        <v>440</v>
      </c>
      <c r="I471" s="17" t="s">
        <v>201</v>
      </c>
      <c r="J471" s="17">
        <v>440</v>
      </c>
      <c r="K471" s="17" t="s">
        <v>341</v>
      </c>
      <c r="L471" s="59">
        <v>2.3099999999999999E-2</v>
      </c>
      <c r="M471" s="60">
        <v>2.3099999999999999E-2</v>
      </c>
      <c r="N471" s="61">
        <v>2.10999995470047E-2</v>
      </c>
      <c r="O471" s="60">
        <v>0</v>
      </c>
      <c r="P471" s="61">
        <v>0</v>
      </c>
    </row>
    <row r="472" spans="1:16" ht="51" x14ac:dyDescent="0.25">
      <c r="A472" s="15"/>
      <c r="B472" s="17">
        <v>5003139</v>
      </c>
      <c r="C472" s="17" t="s">
        <v>1776</v>
      </c>
      <c r="D472" s="17">
        <v>3000387</v>
      </c>
      <c r="E472" s="17" t="s">
        <v>1738</v>
      </c>
      <c r="F472" s="17">
        <v>236</v>
      </c>
      <c r="G472" s="17" t="s">
        <v>295</v>
      </c>
      <c r="H472" s="17">
        <v>441</v>
      </c>
      <c r="I472" s="17" t="s">
        <v>202</v>
      </c>
      <c r="J472" s="17">
        <v>441</v>
      </c>
      <c r="K472" s="17" t="s">
        <v>342</v>
      </c>
      <c r="L472" s="59">
        <v>1.3087000000000001E-2</v>
      </c>
      <c r="M472" s="60">
        <v>1.3087000000000001E-2</v>
      </c>
      <c r="N472" s="61">
        <v>8.0339998748968355E-3</v>
      </c>
      <c r="O472" s="60">
        <v>59</v>
      </c>
      <c r="P472" s="61">
        <v>0</v>
      </c>
    </row>
    <row r="473" spans="1:16" ht="51" x14ac:dyDescent="0.25">
      <c r="A473" s="15"/>
      <c r="B473" s="17">
        <v>5003139</v>
      </c>
      <c r="C473" s="17" t="s">
        <v>1776</v>
      </c>
      <c r="D473" s="17">
        <v>3000387</v>
      </c>
      <c r="E473" s="17" t="s">
        <v>1738</v>
      </c>
      <c r="F473" s="17">
        <v>236</v>
      </c>
      <c r="G473" s="17" t="s">
        <v>295</v>
      </c>
      <c r="H473" s="17">
        <v>444</v>
      </c>
      <c r="I473" s="17" t="s">
        <v>205</v>
      </c>
      <c r="J473" s="17">
        <v>444</v>
      </c>
      <c r="K473" s="17" t="s">
        <v>345</v>
      </c>
      <c r="L473" s="59">
        <v>4.3775000000000001E-2</v>
      </c>
      <c r="M473" s="60">
        <v>6.2275000000000004E-2</v>
      </c>
      <c r="N473" s="61">
        <v>3.4799999324604869E-2</v>
      </c>
      <c r="O473" s="60">
        <v>394</v>
      </c>
      <c r="P473" s="61">
        <v>0</v>
      </c>
    </row>
    <row r="474" spans="1:16" ht="51" x14ac:dyDescent="0.25">
      <c r="A474" s="15"/>
      <c r="B474" s="17">
        <v>5003139</v>
      </c>
      <c r="C474" s="17" t="s">
        <v>1776</v>
      </c>
      <c r="D474" s="17">
        <v>3000387</v>
      </c>
      <c r="E474" s="17" t="s">
        <v>1738</v>
      </c>
      <c r="F474" s="17">
        <v>236</v>
      </c>
      <c r="G474" s="17" t="s">
        <v>295</v>
      </c>
      <c r="H474" s="17">
        <v>445</v>
      </c>
      <c r="I474" s="17" t="s">
        <v>206</v>
      </c>
      <c r="J474" s="17">
        <v>445</v>
      </c>
      <c r="K474" s="17" t="s">
        <v>346</v>
      </c>
      <c r="L474" s="59">
        <v>1.6812999999999998E-2</v>
      </c>
      <c r="M474" s="60">
        <v>1.6812999999999998E-2</v>
      </c>
      <c r="N474" s="61">
        <v>5.4840001976117492E-3</v>
      </c>
      <c r="O474" s="60">
        <v>0</v>
      </c>
      <c r="P474" s="61">
        <v>0</v>
      </c>
    </row>
    <row r="475" spans="1:16" ht="51" x14ac:dyDescent="0.25">
      <c r="A475" s="15"/>
      <c r="B475" s="17">
        <v>5003139</v>
      </c>
      <c r="C475" s="17" t="s">
        <v>1776</v>
      </c>
      <c r="D475" s="17">
        <v>3000387</v>
      </c>
      <c r="E475" s="17" t="s">
        <v>1738</v>
      </c>
      <c r="F475" s="17">
        <v>236</v>
      </c>
      <c r="G475" s="17" t="s">
        <v>295</v>
      </c>
      <c r="H475" s="17">
        <v>446</v>
      </c>
      <c r="I475" s="17" t="s">
        <v>207</v>
      </c>
      <c r="J475" s="17">
        <v>446</v>
      </c>
      <c r="K475" s="17" t="s">
        <v>347</v>
      </c>
      <c r="L475" s="59">
        <v>1.8849000000000001E-2</v>
      </c>
      <c r="M475" s="60">
        <v>1.8849000000000001E-2</v>
      </c>
      <c r="N475" s="61">
        <v>1.3000000035390258E-2</v>
      </c>
      <c r="O475" s="60">
        <v>0</v>
      </c>
      <c r="P475" s="61">
        <v>0</v>
      </c>
    </row>
    <row r="476" spans="1:16" ht="51" x14ac:dyDescent="0.25">
      <c r="A476" s="15"/>
      <c r="B476" s="17">
        <v>5003139</v>
      </c>
      <c r="C476" s="17" t="s">
        <v>1776</v>
      </c>
      <c r="D476" s="17">
        <v>3000387</v>
      </c>
      <c r="E476" s="17" t="s">
        <v>1738</v>
      </c>
      <c r="F476" s="17">
        <v>236</v>
      </c>
      <c r="G476" s="17" t="s">
        <v>295</v>
      </c>
      <c r="H476" s="17">
        <v>448</v>
      </c>
      <c r="I476" s="17" t="s">
        <v>209</v>
      </c>
      <c r="J476" s="17">
        <v>448</v>
      </c>
      <c r="K476" s="17" t="s">
        <v>349</v>
      </c>
      <c r="L476" s="59">
        <v>2.2334999999999997E-2</v>
      </c>
      <c r="M476" s="60">
        <v>2.2334999999999997E-2</v>
      </c>
      <c r="N476" s="61">
        <v>1.640000008046627E-2</v>
      </c>
      <c r="O476" s="60">
        <v>0</v>
      </c>
      <c r="P476" s="61">
        <v>0</v>
      </c>
    </row>
    <row r="477" spans="1:16" ht="51" x14ac:dyDescent="0.25">
      <c r="A477" s="15"/>
      <c r="B477" s="17">
        <v>5003139</v>
      </c>
      <c r="C477" s="17" t="s">
        <v>1776</v>
      </c>
      <c r="D477" s="17">
        <v>3000387</v>
      </c>
      <c r="E477" s="17" t="s">
        <v>1738</v>
      </c>
      <c r="F477" s="17">
        <v>236</v>
      </c>
      <c r="G477" s="17" t="s">
        <v>295</v>
      </c>
      <c r="H477" s="17">
        <v>452</v>
      </c>
      <c r="I477" s="17" t="s">
        <v>213</v>
      </c>
      <c r="J477" s="17">
        <v>452</v>
      </c>
      <c r="K477" s="17" t="s">
        <v>353</v>
      </c>
      <c r="L477" s="59">
        <v>0.16</v>
      </c>
      <c r="M477" s="60">
        <v>0.12</v>
      </c>
      <c r="N477" s="61">
        <v>0</v>
      </c>
      <c r="O477" s="60">
        <v>0</v>
      </c>
      <c r="P477" s="61">
        <v>0</v>
      </c>
    </row>
    <row r="478" spans="1:16" ht="51" x14ac:dyDescent="0.25">
      <c r="A478" s="15"/>
      <c r="B478" s="17">
        <v>5003139</v>
      </c>
      <c r="C478" s="17" t="s">
        <v>1776</v>
      </c>
      <c r="D478" s="17">
        <v>3000387</v>
      </c>
      <c r="E478" s="17" t="s">
        <v>1738</v>
      </c>
      <c r="F478" s="17">
        <v>236</v>
      </c>
      <c r="G478" s="17" t="s">
        <v>295</v>
      </c>
      <c r="H478" s="17">
        <v>453</v>
      </c>
      <c r="I478" s="17" t="s">
        <v>214</v>
      </c>
      <c r="J478" s="17">
        <v>453</v>
      </c>
      <c r="K478" s="17" t="s">
        <v>354</v>
      </c>
      <c r="L478" s="59">
        <v>9.2802000000000009E-2</v>
      </c>
      <c r="M478" s="60">
        <v>4.8475000000000004E-2</v>
      </c>
      <c r="N478" s="61">
        <v>3.8424000144004822E-2</v>
      </c>
      <c r="O478" s="60">
        <v>0</v>
      </c>
      <c r="P478" s="61">
        <v>0</v>
      </c>
    </row>
    <row r="479" spans="1:16" ht="51" x14ac:dyDescent="0.25">
      <c r="A479" s="15"/>
      <c r="B479" s="17">
        <v>5003139</v>
      </c>
      <c r="C479" s="17" t="s">
        <v>1776</v>
      </c>
      <c r="D479" s="17">
        <v>3000387</v>
      </c>
      <c r="E479" s="17" t="s">
        <v>1738</v>
      </c>
      <c r="F479" s="17">
        <v>236</v>
      </c>
      <c r="G479" s="17" t="s">
        <v>295</v>
      </c>
      <c r="H479" s="17">
        <v>456</v>
      </c>
      <c r="I479" s="17" t="s">
        <v>217</v>
      </c>
      <c r="J479" s="17">
        <v>456</v>
      </c>
      <c r="K479" s="17" t="s">
        <v>357</v>
      </c>
      <c r="L479" s="59">
        <v>2.15E-3</v>
      </c>
      <c r="M479" s="60">
        <v>2.15E-3</v>
      </c>
      <c r="N479" s="61">
        <v>0</v>
      </c>
      <c r="O479" s="60">
        <v>0</v>
      </c>
      <c r="P479" s="61">
        <v>0</v>
      </c>
    </row>
    <row r="480" spans="1:16" ht="51" x14ac:dyDescent="0.25">
      <c r="A480" s="15"/>
      <c r="B480" s="17">
        <v>5003139</v>
      </c>
      <c r="C480" s="17" t="s">
        <v>1776</v>
      </c>
      <c r="D480" s="17">
        <v>3000387</v>
      </c>
      <c r="E480" s="17" t="s">
        <v>1738</v>
      </c>
      <c r="F480" s="17">
        <v>236</v>
      </c>
      <c r="G480" s="17" t="s">
        <v>295</v>
      </c>
      <c r="H480" s="17">
        <v>458</v>
      </c>
      <c r="I480" s="17" t="s">
        <v>219</v>
      </c>
      <c r="J480" s="17">
        <v>458</v>
      </c>
      <c r="K480" s="17" t="s">
        <v>359</v>
      </c>
      <c r="L480" s="59">
        <v>1.2447E-2</v>
      </c>
      <c r="M480" s="60">
        <v>1.2447E-2</v>
      </c>
      <c r="N480" s="61">
        <v>8.3874501287937164E-3</v>
      </c>
      <c r="O480" s="60">
        <v>0</v>
      </c>
      <c r="P480" s="61">
        <v>0</v>
      </c>
    </row>
    <row r="481" spans="1:16" ht="51" x14ac:dyDescent="0.25">
      <c r="A481" s="15"/>
      <c r="B481" s="17">
        <v>5003139</v>
      </c>
      <c r="C481" s="17" t="s">
        <v>1776</v>
      </c>
      <c r="D481" s="17">
        <v>3000387</v>
      </c>
      <c r="E481" s="17" t="s">
        <v>1738</v>
      </c>
      <c r="F481" s="17">
        <v>236</v>
      </c>
      <c r="G481" s="17" t="s">
        <v>295</v>
      </c>
      <c r="H481" s="17">
        <v>461</v>
      </c>
      <c r="I481" s="17" t="s">
        <v>222</v>
      </c>
      <c r="J481" s="17">
        <v>461</v>
      </c>
      <c r="K481" s="17" t="s">
        <v>362</v>
      </c>
      <c r="L481" s="59">
        <v>2.0169999999999997E-3</v>
      </c>
      <c r="M481" s="60">
        <v>2.0169999999999997E-3</v>
      </c>
      <c r="N481" s="61">
        <v>9.0000004274770617E-4</v>
      </c>
      <c r="O481" s="60">
        <v>0</v>
      </c>
      <c r="P481" s="61">
        <v>0</v>
      </c>
    </row>
    <row r="482" spans="1:16" ht="51" x14ac:dyDescent="0.25">
      <c r="A482" s="15"/>
      <c r="B482" s="17">
        <v>5003139</v>
      </c>
      <c r="C482" s="17" t="s">
        <v>1776</v>
      </c>
      <c r="D482" s="17">
        <v>3000387</v>
      </c>
      <c r="E482" s="17" t="s">
        <v>1738</v>
      </c>
      <c r="F482" s="17">
        <v>236</v>
      </c>
      <c r="G482" s="17" t="s">
        <v>295</v>
      </c>
      <c r="H482" s="17">
        <v>463</v>
      </c>
      <c r="I482" s="17" t="s">
        <v>224</v>
      </c>
      <c r="J482" s="17">
        <v>463</v>
      </c>
      <c r="K482" s="17" t="s">
        <v>364</v>
      </c>
      <c r="L482" s="59">
        <v>7.0000000000000001E-3</v>
      </c>
      <c r="M482" s="60">
        <v>1E-3</v>
      </c>
      <c r="N482" s="61">
        <v>4.7500000800937414E-4</v>
      </c>
      <c r="O482" s="60">
        <v>0</v>
      </c>
      <c r="P482" s="61">
        <v>0</v>
      </c>
    </row>
    <row r="483" spans="1:16" ht="51" x14ac:dyDescent="0.25">
      <c r="A483" s="15"/>
      <c r="B483" s="17">
        <v>5003140</v>
      </c>
      <c r="C483" s="17" t="s">
        <v>1777</v>
      </c>
      <c r="D483" s="17">
        <v>3000387</v>
      </c>
      <c r="E483" s="17" t="s">
        <v>1738</v>
      </c>
      <c r="F483" s="17">
        <v>236</v>
      </c>
      <c r="G483" s="17" t="s">
        <v>295</v>
      </c>
      <c r="H483" s="17">
        <v>10</v>
      </c>
      <c r="I483" s="17" t="s">
        <v>105</v>
      </c>
      <c r="J483" s="17">
        <v>10</v>
      </c>
      <c r="K483" s="17" t="s">
        <v>1502</v>
      </c>
      <c r="L483" s="59">
        <v>2.0665119999999999</v>
      </c>
      <c r="M483" s="60">
        <v>35.058125000000011</v>
      </c>
      <c r="N483" s="61">
        <v>0.96131326630711555</v>
      </c>
      <c r="O483" s="60">
        <v>132</v>
      </c>
      <c r="P483" s="61">
        <v>0</v>
      </c>
    </row>
    <row r="484" spans="1:16" ht="51" x14ac:dyDescent="0.25">
      <c r="A484" s="15"/>
      <c r="B484" s="17">
        <v>5003140</v>
      </c>
      <c r="C484" s="17" t="s">
        <v>1777</v>
      </c>
      <c r="D484" s="17">
        <v>3000387</v>
      </c>
      <c r="E484" s="17" t="s">
        <v>1738</v>
      </c>
      <c r="F484" s="17">
        <v>236</v>
      </c>
      <c r="G484" s="17" t="s">
        <v>295</v>
      </c>
      <c r="H484" s="17">
        <v>10</v>
      </c>
      <c r="I484" s="17" t="s">
        <v>105</v>
      </c>
      <c r="J484" s="17">
        <v>26</v>
      </c>
      <c r="K484" s="17" t="s">
        <v>1503</v>
      </c>
      <c r="L484" s="59">
        <v>80.518858000000009</v>
      </c>
      <c r="M484" s="60">
        <v>9.6154969999999995</v>
      </c>
      <c r="N484" s="61">
        <v>1.0499999523162842</v>
      </c>
      <c r="O484" s="60">
        <v>0</v>
      </c>
      <c r="P484" s="61">
        <v>0</v>
      </c>
    </row>
    <row r="485" spans="1:16" ht="51" x14ac:dyDescent="0.25">
      <c r="A485" s="15"/>
      <c r="B485" s="17">
        <v>5003140</v>
      </c>
      <c r="C485" s="17" t="s">
        <v>1777</v>
      </c>
      <c r="D485" s="17">
        <v>3000387</v>
      </c>
      <c r="E485" s="17" t="s">
        <v>1738</v>
      </c>
      <c r="F485" s="17">
        <v>236</v>
      </c>
      <c r="G485" s="17" t="s">
        <v>295</v>
      </c>
      <c r="H485" s="17">
        <v>440</v>
      </c>
      <c r="I485" s="17" t="s">
        <v>201</v>
      </c>
      <c r="J485" s="17">
        <v>440</v>
      </c>
      <c r="K485" s="17" t="s">
        <v>341</v>
      </c>
      <c r="L485" s="59">
        <v>2.3099999999999999E-2</v>
      </c>
      <c r="M485" s="60">
        <v>2.3099999999999999E-2</v>
      </c>
      <c r="N485" s="61">
        <v>1.0503999888896942E-2</v>
      </c>
      <c r="O485" s="60">
        <v>0</v>
      </c>
      <c r="P485" s="61">
        <v>0</v>
      </c>
    </row>
    <row r="486" spans="1:16" ht="51" x14ac:dyDescent="0.25">
      <c r="A486" s="15"/>
      <c r="B486" s="17">
        <v>5003140</v>
      </c>
      <c r="C486" s="17" t="s">
        <v>1777</v>
      </c>
      <c r="D486" s="17">
        <v>3000387</v>
      </c>
      <c r="E486" s="17" t="s">
        <v>1738</v>
      </c>
      <c r="F486" s="17">
        <v>236</v>
      </c>
      <c r="G486" s="17" t="s">
        <v>295</v>
      </c>
      <c r="H486" s="17">
        <v>441</v>
      </c>
      <c r="I486" s="17" t="s">
        <v>202</v>
      </c>
      <c r="J486" s="17">
        <v>441</v>
      </c>
      <c r="K486" s="17" t="s">
        <v>342</v>
      </c>
      <c r="L486" s="59">
        <v>3.0052999999999996E-2</v>
      </c>
      <c r="M486" s="60">
        <v>3.3953000000000004E-2</v>
      </c>
      <c r="N486" s="61">
        <v>7.5639999558916315E-3</v>
      </c>
      <c r="O486" s="60">
        <v>16</v>
      </c>
      <c r="P486" s="61">
        <v>0</v>
      </c>
    </row>
    <row r="487" spans="1:16" ht="51" x14ac:dyDescent="0.25">
      <c r="A487" s="15"/>
      <c r="B487" s="17">
        <v>5003140</v>
      </c>
      <c r="C487" s="17" t="s">
        <v>1777</v>
      </c>
      <c r="D487" s="17">
        <v>3000387</v>
      </c>
      <c r="E487" s="17" t="s">
        <v>1738</v>
      </c>
      <c r="F487" s="17">
        <v>236</v>
      </c>
      <c r="G487" s="17" t="s">
        <v>295</v>
      </c>
      <c r="H487" s="17">
        <v>442</v>
      </c>
      <c r="I487" s="17" t="s">
        <v>203</v>
      </c>
      <c r="J487" s="17">
        <v>442</v>
      </c>
      <c r="K487" s="17" t="s">
        <v>343</v>
      </c>
      <c r="L487" s="59">
        <v>1.4363000000000001E-2</v>
      </c>
      <c r="M487" s="60">
        <v>1.4363000000000001E-2</v>
      </c>
      <c r="N487" s="61">
        <v>1.2635000050067902E-2</v>
      </c>
      <c r="O487" s="60">
        <v>0</v>
      </c>
      <c r="P487" s="61">
        <v>0</v>
      </c>
    </row>
    <row r="488" spans="1:16" ht="51" x14ac:dyDescent="0.25">
      <c r="A488" s="15"/>
      <c r="B488" s="17">
        <v>5003140</v>
      </c>
      <c r="C488" s="17" t="s">
        <v>1777</v>
      </c>
      <c r="D488" s="17">
        <v>3000387</v>
      </c>
      <c r="E488" s="17" t="s">
        <v>1738</v>
      </c>
      <c r="F488" s="17">
        <v>236</v>
      </c>
      <c r="G488" s="17" t="s">
        <v>295</v>
      </c>
      <c r="H488" s="17">
        <v>443</v>
      </c>
      <c r="I488" s="17" t="s">
        <v>204</v>
      </c>
      <c r="J488" s="17">
        <v>443</v>
      </c>
      <c r="K488" s="17" t="s">
        <v>344</v>
      </c>
      <c r="L488" s="59">
        <v>1.4324E-2</v>
      </c>
      <c r="M488" s="60">
        <v>1.4324E-2</v>
      </c>
      <c r="N488" s="61">
        <v>4.1149999015033245E-3</v>
      </c>
      <c r="O488" s="60">
        <v>209</v>
      </c>
      <c r="P488" s="61">
        <v>0</v>
      </c>
    </row>
    <row r="489" spans="1:16" ht="51" x14ac:dyDescent="0.25">
      <c r="A489" s="15"/>
      <c r="B489" s="17">
        <v>5003140</v>
      </c>
      <c r="C489" s="17" t="s">
        <v>1777</v>
      </c>
      <c r="D489" s="17">
        <v>3000387</v>
      </c>
      <c r="E489" s="17" t="s">
        <v>1738</v>
      </c>
      <c r="F489" s="17">
        <v>236</v>
      </c>
      <c r="G489" s="17" t="s">
        <v>295</v>
      </c>
      <c r="H489" s="17">
        <v>444</v>
      </c>
      <c r="I489" s="17" t="s">
        <v>205</v>
      </c>
      <c r="J489" s="17">
        <v>444</v>
      </c>
      <c r="K489" s="17" t="s">
        <v>345</v>
      </c>
      <c r="L489" s="59">
        <v>7.8553000000000012E-2</v>
      </c>
      <c r="M489" s="60">
        <v>9.1052999999999995E-2</v>
      </c>
      <c r="N489" s="61">
        <v>3.3479999518021941E-2</v>
      </c>
      <c r="O489" s="60">
        <v>134</v>
      </c>
      <c r="P489" s="61">
        <v>0</v>
      </c>
    </row>
    <row r="490" spans="1:16" ht="51" x14ac:dyDescent="0.25">
      <c r="A490" s="15"/>
      <c r="B490" s="17">
        <v>5003140</v>
      </c>
      <c r="C490" s="17" t="s">
        <v>1777</v>
      </c>
      <c r="D490" s="17">
        <v>3000387</v>
      </c>
      <c r="E490" s="17" t="s">
        <v>1738</v>
      </c>
      <c r="F490" s="17">
        <v>236</v>
      </c>
      <c r="G490" s="17" t="s">
        <v>295</v>
      </c>
      <c r="H490" s="17">
        <v>445</v>
      </c>
      <c r="I490" s="17" t="s">
        <v>206</v>
      </c>
      <c r="J490" s="17">
        <v>445</v>
      </c>
      <c r="K490" s="17" t="s">
        <v>346</v>
      </c>
      <c r="L490" s="59">
        <v>7.4078999999999992E-2</v>
      </c>
      <c r="M490" s="60">
        <v>0.14064100000000002</v>
      </c>
      <c r="N490" s="61">
        <v>0.11530208226758987</v>
      </c>
      <c r="O490" s="60">
        <v>0</v>
      </c>
      <c r="P490" s="61">
        <v>0</v>
      </c>
    </row>
    <row r="491" spans="1:16" ht="51" x14ac:dyDescent="0.25">
      <c r="A491" s="15"/>
      <c r="B491" s="17">
        <v>5003140</v>
      </c>
      <c r="C491" s="17" t="s">
        <v>1777</v>
      </c>
      <c r="D491" s="17">
        <v>3000387</v>
      </c>
      <c r="E491" s="17" t="s">
        <v>1738</v>
      </c>
      <c r="F491" s="17">
        <v>236</v>
      </c>
      <c r="G491" s="17" t="s">
        <v>295</v>
      </c>
      <c r="H491" s="17">
        <v>446</v>
      </c>
      <c r="I491" s="17" t="s">
        <v>207</v>
      </c>
      <c r="J491" s="17">
        <v>446</v>
      </c>
      <c r="K491" s="17" t="s">
        <v>347</v>
      </c>
      <c r="L491" s="59">
        <v>2.0244000000000002E-2</v>
      </c>
      <c r="M491" s="60">
        <v>2.0244000000000002E-2</v>
      </c>
      <c r="N491" s="61">
        <v>1.5111000277101994E-2</v>
      </c>
      <c r="O491" s="60">
        <v>44</v>
      </c>
      <c r="P491" s="61">
        <v>0</v>
      </c>
    </row>
    <row r="492" spans="1:16" ht="51" x14ac:dyDescent="0.25">
      <c r="A492" s="15"/>
      <c r="B492" s="17">
        <v>5003140</v>
      </c>
      <c r="C492" s="17" t="s">
        <v>1777</v>
      </c>
      <c r="D492" s="17">
        <v>3000387</v>
      </c>
      <c r="E492" s="17" t="s">
        <v>1738</v>
      </c>
      <c r="F492" s="17">
        <v>236</v>
      </c>
      <c r="G492" s="17" t="s">
        <v>295</v>
      </c>
      <c r="H492" s="17">
        <v>448</v>
      </c>
      <c r="I492" s="17" t="s">
        <v>209</v>
      </c>
      <c r="J492" s="17">
        <v>448</v>
      </c>
      <c r="K492" s="17" t="s">
        <v>349</v>
      </c>
      <c r="L492" s="59">
        <v>1.3141E-2</v>
      </c>
      <c r="M492" s="60">
        <v>2.3341000000000001E-2</v>
      </c>
      <c r="N492" s="61">
        <v>2.065696008503437E-2</v>
      </c>
      <c r="O492" s="60">
        <v>45</v>
      </c>
      <c r="P492" s="61">
        <v>0</v>
      </c>
    </row>
    <row r="493" spans="1:16" ht="51" x14ac:dyDescent="0.25">
      <c r="A493" s="15"/>
      <c r="B493" s="17">
        <v>5003140</v>
      </c>
      <c r="C493" s="17" t="s">
        <v>1777</v>
      </c>
      <c r="D493" s="17">
        <v>3000387</v>
      </c>
      <c r="E493" s="17" t="s">
        <v>1738</v>
      </c>
      <c r="F493" s="17">
        <v>236</v>
      </c>
      <c r="G493" s="17" t="s">
        <v>295</v>
      </c>
      <c r="H493" s="17">
        <v>450</v>
      </c>
      <c r="I493" s="17" t="s">
        <v>211</v>
      </c>
      <c r="J493" s="17">
        <v>450</v>
      </c>
      <c r="K493" s="17" t="s">
        <v>351</v>
      </c>
      <c r="L493" s="59">
        <v>5.0686000000000002E-2</v>
      </c>
      <c r="M493" s="60">
        <v>9.9946000000000007E-2</v>
      </c>
      <c r="N493" s="61">
        <v>2.0000000949949026E-3</v>
      </c>
      <c r="O493" s="60">
        <v>0</v>
      </c>
      <c r="P493" s="61">
        <v>0</v>
      </c>
    </row>
    <row r="494" spans="1:16" ht="51" x14ac:dyDescent="0.25">
      <c r="A494" s="15"/>
      <c r="B494" s="17">
        <v>5003140</v>
      </c>
      <c r="C494" s="17" t="s">
        <v>1777</v>
      </c>
      <c r="D494" s="17">
        <v>3000387</v>
      </c>
      <c r="E494" s="17" t="s">
        <v>1738</v>
      </c>
      <c r="F494" s="17">
        <v>236</v>
      </c>
      <c r="G494" s="17" t="s">
        <v>295</v>
      </c>
      <c r="H494" s="17">
        <v>451</v>
      </c>
      <c r="I494" s="17" t="s">
        <v>212</v>
      </c>
      <c r="J494" s="17">
        <v>451</v>
      </c>
      <c r="K494" s="17" t="s">
        <v>352</v>
      </c>
      <c r="L494" s="59">
        <v>3.7985999999999999E-2</v>
      </c>
      <c r="M494" s="60">
        <v>5.6432000000000003E-2</v>
      </c>
      <c r="N494" s="61">
        <v>4.3608000152744353E-2</v>
      </c>
      <c r="O494" s="60">
        <v>0</v>
      </c>
      <c r="P494" s="61">
        <v>0</v>
      </c>
    </row>
    <row r="495" spans="1:16" ht="51" x14ac:dyDescent="0.25">
      <c r="A495" s="15"/>
      <c r="B495" s="17">
        <v>5003140</v>
      </c>
      <c r="C495" s="17" t="s">
        <v>1777</v>
      </c>
      <c r="D495" s="17">
        <v>3000387</v>
      </c>
      <c r="E495" s="17" t="s">
        <v>1738</v>
      </c>
      <c r="F495" s="17">
        <v>236</v>
      </c>
      <c r="G495" s="17" t="s">
        <v>295</v>
      </c>
      <c r="H495" s="17">
        <v>452</v>
      </c>
      <c r="I495" s="17" t="s">
        <v>213</v>
      </c>
      <c r="J495" s="17">
        <v>452</v>
      </c>
      <c r="K495" s="17" t="s">
        <v>353</v>
      </c>
      <c r="L495" s="59">
        <v>3.6119999999999998E-3</v>
      </c>
      <c r="M495" s="60">
        <v>3.7211999999999995E-2</v>
      </c>
      <c r="N495" s="61">
        <v>1.4010000188136473E-2</v>
      </c>
      <c r="O495" s="60">
        <v>92</v>
      </c>
      <c r="P495" s="61">
        <v>0</v>
      </c>
    </row>
    <row r="496" spans="1:16" ht="51" x14ac:dyDescent="0.25">
      <c r="A496" s="15"/>
      <c r="B496" s="17">
        <v>5003140</v>
      </c>
      <c r="C496" s="17" t="s">
        <v>1777</v>
      </c>
      <c r="D496" s="17">
        <v>3000387</v>
      </c>
      <c r="E496" s="17" t="s">
        <v>1738</v>
      </c>
      <c r="F496" s="17">
        <v>236</v>
      </c>
      <c r="G496" s="17" t="s">
        <v>295</v>
      </c>
      <c r="H496" s="17">
        <v>453</v>
      </c>
      <c r="I496" s="17" t="s">
        <v>214</v>
      </c>
      <c r="J496" s="17">
        <v>453</v>
      </c>
      <c r="K496" s="17" t="s">
        <v>354</v>
      </c>
      <c r="L496" s="59">
        <v>0.238927</v>
      </c>
      <c r="M496" s="60">
        <v>0.28374199999999999</v>
      </c>
      <c r="N496" s="61">
        <v>0.20540399965830147</v>
      </c>
      <c r="O496" s="60">
        <v>0</v>
      </c>
      <c r="P496" s="61">
        <v>0</v>
      </c>
    </row>
    <row r="497" spans="1:16" ht="51" x14ac:dyDescent="0.25">
      <c r="A497" s="15"/>
      <c r="B497" s="17">
        <v>5003140</v>
      </c>
      <c r="C497" s="17" t="s">
        <v>1777</v>
      </c>
      <c r="D497" s="17">
        <v>3000387</v>
      </c>
      <c r="E497" s="17" t="s">
        <v>1738</v>
      </c>
      <c r="F497" s="17">
        <v>236</v>
      </c>
      <c r="G497" s="17" t="s">
        <v>295</v>
      </c>
      <c r="H497" s="17">
        <v>456</v>
      </c>
      <c r="I497" s="17" t="s">
        <v>217</v>
      </c>
      <c r="J497" s="17">
        <v>456</v>
      </c>
      <c r="K497" s="17" t="s">
        <v>357</v>
      </c>
      <c r="L497" s="59">
        <v>7.6709999999999999E-3</v>
      </c>
      <c r="M497" s="60">
        <v>7.6709999999999999E-3</v>
      </c>
      <c r="N497" s="61">
        <v>3.599999938160181E-3</v>
      </c>
      <c r="O497" s="60">
        <v>0</v>
      </c>
      <c r="P497" s="61">
        <v>0</v>
      </c>
    </row>
    <row r="498" spans="1:16" ht="51" x14ac:dyDescent="0.25">
      <c r="A498" s="15"/>
      <c r="B498" s="17">
        <v>5003140</v>
      </c>
      <c r="C498" s="17" t="s">
        <v>1777</v>
      </c>
      <c r="D498" s="17">
        <v>3000387</v>
      </c>
      <c r="E498" s="17" t="s">
        <v>1738</v>
      </c>
      <c r="F498" s="17">
        <v>236</v>
      </c>
      <c r="G498" s="17" t="s">
        <v>295</v>
      </c>
      <c r="H498" s="17">
        <v>457</v>
      </c>
      <c r="I498" s="17" t="s">
        <v>218</v>
      </c>
      <c r="J498" s="17">
        <v>457</v>
      </c>
      <c r="K498" s="17" t="s">
        <v>358</v>
      </c>
      <c r="L498" s="59">
        <v>4.4121E-2</v>
      </c>
      <c r="M498" s="60">
        <v>0.11857000000000001</v>
      </c>
      <c r="N498" s="61">
        <v>8.6310217418940738E-2</v>
      </c>
      <c r="O498" s="60">
        <v>0</v>
      </c>
      <c r="P498" s="61">
        <v>0</v>
      </c>
    </row>
    <row r="499" spans="1:16" ht="51" x14ac:dyDescent="0.25">
      <c r="A499" s="15"/>
      <c r="B499" s="17">
        <v>5003140</v>
      </c>
      <c r="C499" s="17" t="s">
        <v>1777</v>
      </c>
      <c r="D499" s="17">
        <v>3000387</v>
      </c>
      <c r="E499" s="17" t="s">
        <v>1738</v>
      </c>
      <c r="F499" s="17">
        <v>236</v>
      </c>
      <c r="G499" s="17" t="s">
        <v>295</v>
      </c>
      <c r="H499" s="17">
        <v>458</v>
      </c>
      <c r="I499" s="17" t="s">
        <v>219</v>
      </c>
      <c r="J499" s="17">
        <v>458</v>
      </c>
      <c r="K499" s="17" t="s">
        <v>359</v>
      </c>
      <c r="L499" s="59">
        <v>2.6063000000000003E-2</v>
      </c>
      <c r="M499" s="60">
        <v>2.6063000000000003E-2</v>
      </c>
      <c r="N499" s="61">
        <v>1.6302910167723894E-2</v>
      </c>
      <c r="O499" s="60">
        <v>0</v>
      </c>
      <c r="P499" s="61">
        <v>0</v>
      </c>
    </row>
    <row r="500" spans="1:16" ht="51" x14ac:dyDescent="0.25">
      <c r="A500" s="15"/>
      <c r="B500" s="17">
        <v>5003140</v>
      </c>
      <c r="C500" s="17" t="s">
        <v>1777</v>
      </c>
      <c r="D500" s="17">
        <v>3000387</v>
      </c>
      <c r="E500" s="17" t="s">
        <v>1738</v>
      </c>
      <c r="F500" s="17">
        <v>236</v>
      </c>
      <c r="G500" s="17" t="s">
        <v>295</v>
      </c>
      <c r="H500" s="17">
        <v>459</v>
      </c>
      <c r="I500" s="17" t="s">
        <v>220</v>
      </c>
      <c r="J500" s="17">
        <v>459</v>
      </c>
      <c r="K500" s="17" t="s">
        <v>360</v>
      </c>
      <c r="L500" s="59">
        <v>0</v>
      </c>
      <c r="M500" s="60">
        <v>1.6590000000000001E-2</v>
      </c>
      <c r="N500" s="61">
        <v>1.4650000259280205E-2</v>
      </c>
      <c r="O500" s="60">
        <v>111</v>
      </c>
      <c r="P500" s="61">
        <v>0</v>
      </c>
    </row>
    <row r="501" spans="1:16" ht="51" x14ac:dyDescent="0.25">
      <c r="A501" s="15"/>
      <c r="B501" s="17">
        <v>5003140</v>
      </c>
      <c r="C501" s="17" t="s">
        <v>1777</v>
      </c>
      <c r="D501" s="17">
        <v>3000387</v>
      </c>
      <c r="E501" s="17" t="s">
        <v>1738</v>
      </c>
      <c r="F501" s="17">
        <v>236</v>
      </c>
      <c r="G501" s="17" t="s">
        <v>295</v>
      </c>
      <c r="H501" s="17">
        <v>461</v>
      </c>
      <c r="I501" s="17" t="s">
        <v>222</v>
      </c>
      <c r="J501" s="17">
        <v>461</v>
      </c>
      <c r="K501" s="17" t="s">
        <v>362</v>
      </c>
      <c r="L501" s="59">
        <v>4.0749999999999996E-3</v>
      </c>
      <c r="M501" s="60">
        <v>4.0749999999999996E-3</v>
      </c>
      <c r="N501" s="61">
        <v>2.5000000023283064E-3</v>
      </c>
      <c r="O501" s="60">
        <v>0</v>
      </c>
      <c r="P501" s="61">
        <v>0</v>
      </c>
    </row>
    <row r="502" spans="1:16" ht="51" x14ac:dyDescent="0.25">
      <c r="A502" s="15"/>
      <c r="B502" s="17">
        <v>5003140</v>
      </c>
      <c r="C502" s="17" t="s">
        <v>1777</v>
      </c>
      <c r="D502" s="17">
        <v>3000387</v>
      </c>
      <c r="E502" s="17" t="s">
        <v>1738</v>
      </c>
      <c r="F502" s="17">
        <v>236</v>
      </c>
      <c r="G502" s="17" t="s">
        <v>295</v>
      </c>
      <c r="H502" s="17">
        <v>462</v>
      </c>
      <c r="I502" s="17" t="s">
        <v>223</v>
      </c>
      <c r="J502" s="17">
        <v>462</v>
      </c>
      <c r="K502" s="17" t="s">
        <v>363</v>
      </c>
      <c r="L502" s="59">
        <v>1.4928E-2</v>
      </c>
      <c r="M502" s="60">
        <v>1.4928E-2</v>
      </c>
      <c r="N502" s="61">
        <v>1.3833999750204384E-2</v>
      </c>
      <c r="O502" s="60">
        <v>0</v>
      </c>
      <c r="P502" s="61">
        <v>0</v>
      </c>
    </row>
    <row r="503" spans="1:16" ht="51" x14ac:dyDescent="0.25">
      <c r="A503" s="15"/>
      <c r="B503" s="17">
        <v>5003140</v>
      </c>
      <c r="C503" s="17" t="s">
        <v>1777</v>
      </c>
      <c r="D503" s="17">
        <v>3000387</v>
      </c>
      <c r="E503" s="17" t="s">
        <v>1738</v>
      </c>
      <c r="F503" s="17">
        <v>236</v>
      </c>
      <c r="G503" s="17" t="s">
        <v>295</v>
      </c>
      <c r="H503" s="17">
        <v>463</v>
      </c>
      <c r="I503" s="17" t="s">
        <v>224</v>
      </c>
      <c r="J503" s="17">
        <v>463</v>
      </c>
      <c r="K503" s="17" t="s">
        <v>364</v>
      </c>
      <c r="L503" s="59">
        <v>5.8012000000000008E-2</v>
      </c>
      <c r="M503" s="60">
        <v>6.8152000000000004E-2</v>
      </c>
      <c r="N503" s="61">
        <v>4.1253001138102263E-2</v>
      </c>
      <c r="O503" s="60">
        <v>0</v>
      </c>
      <c r="P503" s="61">
        <v>0</v>
      </c>
    </row>
    <row r="504" spans="1:16" ht="51" x14ac:dyDescent="0.25">
      <c r="A504" s="15"/>
      <c r="B504" s="17">
        <v>5003140</v>
      </c>
      <c r="C504" s="17" t="s">
        <v>1777</v>
      </c>
      <c r="D504" s="17">
        <v>3000387</v>
      </c>
      <c r="E504" s="17" t="s">
        <v>1738</v>
      </c>
      <c r="F504" s="17">
        <v>236</v>
      </c>
      <c r="G504" s="17" t="s">
        <v>295</v>
      </c>
      <c r="H504" s="17">
        <v>464</v>
      </c>
      <c r="I504" s="17" t="s">
        <v>225</v>
      </c>
      <c r="J504" s="17">
        <v>464</v>
      </c>
      <c r="K504" s="17" t="s">
        <v>365</v>
      </c>
      <c r="L504" s="59">
        <v>1.9771E-2</v>
      </c>
      <c r="M504" s="60">
        <v>1.9771E-2</v>
      </c>
      <c r="N504" s="61">
        <v>0</v>
      </c>
      <c r="O504" s="60">
        <v>0</v>
      </c>
      <c r="P504" s="61">
        <v>0</v>
      </c>
    </row>
    <row r="505" spans="1:16" ht="51" x14ac:dyDescent="0.25">
      <c r="A505" s="15"/>
      <c r="B505" s="17">
        <v>5003141</v>
      </c>
      <c r="C505" s="17" t="s">
        <v>1778</v>
      </c>
      <c r="D505" s="17">
        <v>3000387</v>
      </c>
      <c r="E505" s="17" t="s">
        <v>1738</v>
      </c>
      <c r="F505" s="17">
        <v>236</v>
      </c>
      <c r="G505" s="17" t="s">
        <v>295</v>
      </c>
      <c r="H505" s="17">
        <v>10</v>
      </c>
      <c r="I505" s="17" t="s">
        <v>105</v>
      </c>
      <c r="J505" s="17">
        <v>26</v>
      </c>
      <c r="K505" s="17" t="s">
        <v>1503</v>
      </c>
      <c r="L505" s="59">
        <v>3.5021639999999996</v>
      </c>
      <c r="M505" s="60">
        <v>2.179681</v>
      </c>
      <c r="N505" s="61">
        <v>1.0975099289789796</v>
      </c>
      <c r="O505" s="60">
        <v>0</v>
      </c>
      <c r="P505" s="61">
        <v>0</v>
      </c>
    </row>
    <row r="506" spans="1:16" ht="51" x14ac:dyDescent="0.25">
      <c r="A506" s="15"/>
      <c r="B506" s="17">
        <v>5003142</v>
      </c>
      <c r="C506" s="17" t="s">
        <v>1779</v>
      </c>
      <c r="D506" s="17">
        <v>3000387</v>
      </c>
      <c r="E506" s="17" t="s">
        <v>1738</v>
      </c>
      <c r="F506" s="17">
        <v>236</v>
      </c>
      <c r="G506" s="17" t="s">
        <v>295</v>
      </c>
      <c r="H506" s="17">
        <v>10</v>
      </c>
      <c r="I506" s="17" t="s">
        <v>105</v>
      </c>
      <c r="J506" s="17">
        <v>26</v>
      </c>
      <c r="K506" s="17" t="s">
        <v>1503</v>
      </c>
      <c r="L506" s="59">
        <v>3.9612889999999998</v>
      </c>
      <c r="M506" s="60">
        <v>5.2988670000000004</v>
      </c>
      <c r="N506" s="61">
        <v>2.8240184294991195</v>
      </c>
      <c r="O506" s="60">
        <v>0</v>
      </c>
      <c r="P506" s="61">
        <v>0</v>
      </c>
    </row>
    <row r="507" spans="1:16" ht="51" x14ac:dyDescent="0.25">
      <c r="A507" s="15"/>
      <c r="B507" s="17">
        <v>5003143</v>
      </c>
      <c r="C507" s="17" t="s">
        <v>1780</v>
      </c>
      <c r="D507" s="17">
        <v>3000387</v>
      </c>
      <c r="E507" s="17" t="s">
        <v>1738</v>
      </c>
      <c r="F507" s="17">
        <v>236</v>
      </c>
      <c r="G507" s="17" t="s">
        <v>295</v>
      </c>
      <c r="H507" s="17">
        <v>10</v>
      </c>
      <c r="I507" s="17" t="s">
        <v>105</v>
      </c>
      <c r="J507" s="17">
        <v>26</v>
      </c>
      <c r="K507" s="17" t="s">
        <v>1503</v>
      </c>
      <c r="L507" s="59">
        <v>64.864366000000004</v>
      </c>
      <c r="M507" s="60">
        <v>26.122889000000001</v>
      </c>
      <c r="N507" s="61">
        <v>2.2169418586418033</v>
      </c>
      <c r="O507" s="60">
        <v>0</v>
      </c>
      <c r="P507" s="61">
        <v>0</v>
      </c>
    </row>
    <row r="508" spans="1:16" ht="51" x14ac:dyDescent="0.25">
      <c r="A508" s="15"/>
      <c r="B508" s="17">
        <v>5003145</v>
      </c>
      <c r="C508" s="17" t="s">
        <v>1784</v>
      </c>
      <c r="D508" s="17">
        <v>3000388</v>
      </c>
      <c r="E508" s="17" t="s">
        <v>1739</v>
      </c>
      <c r="F508" s="17">
        <v>60</v>
      </c>
      <c r="G508" s="17" t="s">
        <v>318</v>
      </c>
      <c r="H508" s="17">
        <v>10</v>
      </c>
      <c r="I508" s="17" t="s">
        <v>105</v>
      </c>
      <c r="J508" s="17">
        <v>26</v>
      </c>
      <c r="K508" s="17" t="s">
        <v>1503</v>
      </c>
      <c r="L508" s="59">
        <v>2.5866280000000001</v>
      </c>
      <c r="M508" s="60">
        <v>2.7656869999999998</v>
      </c>
      <c r="N508" s="61">
        <v>0.66702756675658748</v>
      </c>
      <c r="O508" s="60">
        <v>0</v>
      </c>
      <c r="P508" s="61">
        <v>0</v>
      </c>
    </row>
    <row r="509" spans="1:16" ht="38.25" x14ac:dyDescent="0.25">
      <c r="A509" s="15"/>
      <c r="B509" s="17">
        <v>5003146</v>
      </c>
      <c r="C509" s="17" t="s">
        <v>1785</v>
      </c>
      <c r="D509" s="17">
        <v>3000388</v>
      </c>
      <c r="E509" s="17" t="s">
        <v>1739</v>
      </c>
      <c r="F509" s="17">
        <v>60</v>
      </c>
      <c r="G509" s="17" t="s">
        <v>318</v>
      </c>
      <c r="H509" s="17">
        <v>10</v>
      </c>
      <c r="I509" s="17" t="s">
        <v>105</v>
      </c>
      <c r="J509" s="17">
        <v>10</v>
      </c>
      <c r="K509" s="17" t="s">
        <v>1502</v>
      </c>
      <c r="L509" s="59">
        <v>0</v>
      </c>
      <c r="M509" s="60">
        <v>0.51019000000000003</v>
      </c>
      <c r="N509" s="61">
        <v>0</v>
      </c>
      <c r="O509" s="60">
        <v>0</v>
      </c>
      <c r="P509" s="61">
        <v>0</v>
      </c>
    </row>
    <row r="510" spans="1:16" ht="51" x14ac:dyDescent="0.25">
      <c r="A510" s="15"/>
      <c r="B510" s="17">
        <v>5003146</v>
      </c>
      <c r="C510" s="17" t="s">
        <v>1785</v>
      </c>
      <c r="D510" s="17">
        <v>3000388</v>
      </c>
      <c r="E510" s="17" t="s">
        <v>1739</v>
      </c>
      <c r="F510" s="17">
        <v>60</v>
      </c>
      <c r="G510" s="17" t="s">
        <v>318</v>
      </c>
      <c r="H510" s="17">
        <v>10</v>
      </c>
      <c r="I510" s="17" t="s">
        <v>105</v>
      </c>
      <c r="J510" s="17">
        <v>26</v>
      </c>
      <c r="K510" s="17" t="s">
        <v>1503</v>
      </c>
      <c r="L510" s="59">
        <v>1.5619080000000001</v>
      </c>
      <c r="M510" s="60">
        <v>0.20929200000000001</v>
      </c>
      <c r="N510" s="61">
        <v>0.15186809282749891</v>
      </c>
      <c r="O510" s="60">
        <v>0</v>
      </c>
      <c r="P510" s="61">
        <v>0</v>
      </c>
    </row>
    <row r="511" spans="1:16" ht="51" x14ac:dyDescent="0.25">
      <c r="A511" s="15"/>
      <c r="B511" s="17">
        <v>5004408</v>
      </c>
      <c r="C511" s="17" t="s">
        <v>1742</v>
      </c>
      <c r="D511" s="17">
        <v>3000001</v>
      </c>
      <c r="E511" s="17" t="s">
        <v>271</v>
      </c>
      <c r="F511" s="17">
        <v>236</v>
      </c>
      <c r="G511" s="17" t="s">
        <v>295</v>
      </c>
      <c r="H511" s="17">
        <v>10</v>
      </c>
      <c r="I511" s="17" t="s">
        <v>105</v>
      </c>
      <c r="J511" s="17">
        <v>26</v>
      </c>
      <c r="K511" s="17" t="s">
        <v>1503</v>
      </c>
      <c r="L511" s="59">
        <v>93.372890999999996</v>
      </c>
      <c r="M511" s="60">
        <v>29.389626</v>
      </c>
      <c r="N511" s="61">
        <v>0.56917354092001915</v>
      </c>
      <c r="O511" s="60">
        <v>0</v>
      </c>
      <c r="P511" s="61">
        <v>0</v>
      </c>
    </row>
    <row r="512" spans="1:16" ht="38.25" x14ac:dyDescent="0.25">
      <c r="A512" s="15"/>
      <c r="B512" s="17">
        <v>5004409</v>
      </c>
      <c r="C512" s="17" t="s">
        <v>1749</v>
      </c>
      <c r="D512" s="17">
        <v>3000385</v>
      </c>
      <c r="E512" s="17" t="s">
        <v>1736</v>
      </c>
      <c r="F512" s="17">
        <v>237</v>
      </c>
      <c r="G512" s="17" t="s">
        <v>1786</v>
      </c>
      <c r="H512" s="17">
        <v>10</v>
      </c>
      <c r="I512" s="17" t="s">
        <v>105</v>
      </c>
      <c r="J512" s="17">
        <v>10</v>
      </c>
      <c r="K512" s="17" t="s">
        <v>1502</v>
      </c>
      <c r="L512" s="59">
        <v>17.89</v>
      </c>
      <c r="M512" s="60">
        <v>41.705722000000009</v>
      </c>
      <c r="N512" s="61">
        <v>1.1775560153182596</v>
      </c>
      <c r="O512" s="60">
        <v>0</v>
      </c>
      <c r="P512" s="61">
        <v>0</v>
      </c>
    </row>
    <row r="513" spans="1:16" ht="51" x14ac:dyDescent="0.25">
      <c r="A513" s="15"/>
      <c r="B513" s="17">
        <v>5004409</v>
      </c>
      <c r="C513" s="17" t="s">
        <v>1749</v>
      </c>
      <c r="D513" s="17">
        <v>3000385</v>
      </c>
      <c r="E513" s="17" t="s">
        <v>1736</v>
      </c>
      <c r="F513" s="17">
        <v>237</v>
      </c>
      <c r="G513" s="17" t="s">
        <v>1786</v>
      </c>
      <c r="H513" s="17">
        <v>10</v>
      </c>
      <c r="I513" s="17" t="s">
        <v>105</v>
      </c>
      <c r="J513" s="17">
        <v>26</v>
      </c>
      <c r="K513" s="17" t="s">
        <v>1503</v>
      </c>
      <c r="L513" s="59">
        <v>56.049576000000002</v>
      </c>
      <c r="M513" s="60">
        <v>77.785604000000006</v>
      </c>
      <c r="N513" s="61">
        <v>33.522394305968191</v>
      </c>
      <c r="O513" s="60">
        <v>0</v>
      </c>
      <c r="P513" s="61">
        <v>0</v>
      </c>
    </row>
    <row r="514" spans="1:16" ht="51" x14ac:dyDescent="0.25">
      <c r="A514" s="15"/>
      <c r="B514" s="17">
        <v>5004410</v>
      </c>
      <c r="C514" s="17" t="s">
        <v>1763</v>
      </c>
      <c r="D514" s="17">
        <v>3000386</v>
      </c>
      <c r="E514" s="17" t="s">
        <v>1737</v>
      </c>
      <c r="F514" s="17">
        <v>200</v>
      </c>
      <c r="G514" s="17" t="s">
        <v>1787</v>
      </c>
      <c r="H514" s="17">
        <v>10</v>
      </c>
      <c r="I514" s="17" t="s">
        <v>105</v>
      </c>
      <c r="J514" s="17">
        <v>26</v>
      </c>
      <c r="K514" s="17" t="s">
        <v>1503</v>
      </c>
      <c r="L514" s="59">
        <v>3.0771100000000002</v>
      </c>
      <c r="M514" s="60">
        <v>26.134536000000001</v>
      </c>
      <c r="N514" s="61">
        <v>23.686352607794106</v>
      </c>
      <c r="O514" s="60">
        <v>0</v>
      </c>
      <c r="P514" s="61">
        <v>0</v>
      </c>
    </row>
    <row r="515" spans="1:16" ht="51" x14ac:dyDescent="0.25">
      <c r="A515" s="15"/>
      <c r="B515" s="17">
        <v>5004950</v>
      </c>
      <c r="C515" s="17" t="s">
        <v>1764</v>
      </c>
      <c r="D515" s="17">
        <v>3000386</v>
      </c>
      <c r="E515" s="17" t="s">
        <v>1737</v>
      </c>
      <c r="F515" s="17">
        <v>236</v>
      </c>
      <c r="G515" s="17" t="s">
        <v>295</v>
      </c>
      <c r="H515" s="17">
        <v>10</v>
      </c>
      <c r="I515" s="17" t="s">
        <v>105</v>
      </c>
      <c r="J515" s="17">
        <v>26</v>
      </c>
      <c r="K515" s="17" t="s">
        <v>1503</v>
      </c>
      <c r="L515" s="59">
        <v>6.9932060000000007</v>
      </c>
      <c r="M515" s="60">
        <v>1.252075</v>
      </c>
      <c r="N515" s="61">
        <v>0.96482710540294647</v>
      </c>
      <c r="O515" s="60">
        <v>0</v>
      </c>
      <c r="P515" s="61">
        <v>0</v>
      </c>
    </row>
    <row r="516" spans="1:16" ht="38.25" x14ac:dyDescent="0.25">
      <c r="A516" s="15"/>
      <c r="B516" s="17">
        <v>5005547</v>
      </c>
      <c r="C516" s="17" t="s">
        <v>1765</v>
      </c>
      <c r="D516" s="17">
        <v>3000386</v>
      </c>
      <c r="E516" s="17" t="s">
        <v>1737</v>
      </c>
      <c r="F516" s="17">
        <v>236</v>
      </c>
      <c r="G516" s="17" t="s">
        <v>295</v>
      </c>
      <c r="H516" s="17">
        <v>10</v>
      </c>
      <c r="I516" s="17" t="s">
        <v>105</v>
      </c>
      <c r="J516" s="17">
        <v>10</v>
      </c>
      <c r="K516" s="17" t="s">
        <v>1502</v>
      </c>
      <c r="L516" s="59">
        <v>0</v>
      </c>
      <c r="M516" s="60">
        <v>76.831325000000007</v>
      </c>
      <c r="N516" s="61">
        <v>34.153216344537213</v>
      </c>
      <c r="O516" s="60">
        <v>5660</v>
      </c>
      <c r="P516" s="61">
        <v>0</v>
      </c>
    </row>
    <row r="517" spans="1:16" ht="51" x14ac:dyDescent="0.25">
      <c r="A517" s="15"/>
      <c r="B517" s="17">
        <v>5005547</v>
      </c>
      <c r="C517" s="17" t="s">
        <v>1765</v>
      </c>
      <c r="D517" s="17">
        <v>3000386</v>
      </c>
      <c r="E517" s="17" t="s">
        <v>1737</v>
      </c>
      <c r="F517" s="17">
        <v>236</v>
      </c>
      <c r="G517" s="17" t="s">
        <v>295</v>
      </c>
      <c r="H517" s="17">
        <v>10</v>
      </c>
      <c r="I517" s="17" t="s">
        <v>105</v>
      </c>
      <c r="J517" s="17">
        <v>26</v>
      </c>
      <c r="K517" s="17" t="s">
        <v>1503</v>
      </c>
      <c r="L517" s="59">
        <v>0</v>
      </c>
      <c r="M517" s="60">
        <v>22.849322000000001</v>
      </c>
      <c r="N517" s="61">
        <v>8.4278072279412299</v>
      </c>
      <c r="O517" s="60">
        <v>0</v>
      </c>
      <c r="P517" s="61">
        <v>0</v>
      </c>
    </row>
    <row r="518" spans="1:16" ht="51" x14ac:dyDescent="0.25">
      <c r="A518" s="15"/>
      <c r="B518" s="17">
        <v>5005547</v>
      </c>
      <c r="C518" s="17" t="s">
        <v>1765</v>
      </c>
      <c r="D518" s="17">
        <v>3000386</v>
      </c>
      <c r="E518" s="17" t="s">
        <v>1737</v>
      </c>
      <c r="F518" s="17">
        <v>236</v>
      </c>
      <c r="G518" s="17" t="s">
        <v>295</v>
      </c>
      <c r="H518" s="17">
        <v>442</v>
      </c>
      <c r="I518" s="17" t="s">
        <v>203</v>
      </c>
      <c r="J518" s="17">
        <v>442</v>
      </c>
      <c r="K518" s="17" t="s">
        <v>343</v>
      </c>
      <c r="L518" s="59">
        <v>0</v>
      </c>
      <c r="M518" s="60">
        <v>5.3352169999999983</v>
      </c>
      <c r="N518" s="61">
        <v>2.1484560731623787</v>
      </c>
      <c r="O518" s="60">
        <v>1664</v>
      </c>
      <c r="P518" s="61">
        <v>0</v>
      </c>
    </row>
    <row r="519" spans="1:16" ht="51" x14ac:dyDescent="0.25">
      <c r="A519" s="15"/>
      <c r="B519" s="17">
        <v>5005547</v>
      </c>
      <c r="C519" s="17" t="s">
        <v>1765</v>
      </c>
      <c r="D519" s="17">
        <v>3000386</v>
      </c>
      <c r="E519" s="17" t="s">
        <v>1737</v>
      </c>
      <c r="F519" s="17">
        <v>236</v>
      </c>
      <c r="G519" s="17" t="s">
        <v>295</v>
      </c>
      <c r="H519" s="17">
        <v>444</v>
      </c>
      <c r="I519" s="17" t="s">
        <v>205</v>
      </c>
      <c r="J519" s="17">
        <v>444</v>
      </c>
      <c r="K519" s="17" t="s">
        <v>345</v>
      </c>
      <c r="L519" s="59">
        <v>0</v>
      </c>
      <c r="M519" s="60">
        <v>8.7141859999999998</v>
      </c>
      <c r="N519" s="61">
        <v>3.3706358216077206</v>
      </c>
      <c r="O519" s="60">
        <v>641</v>
      </c>
      <c r="P519" s="61">
        <v>0</v>
      </c>
    </row>
    <row r="520" spans="1:16" ht="51" x14ac:dyDescent="0.25">
      <c r="A520" s="15"/>
      <c r="B520" s="17">
        <v>5005547</v>
      </c>
      <c r="C520" s="17" t="s">
        <v>1765</v>
      </c>
      <c r="D520" s="17">
        <v>3000386</v>
      </c>
      <c r="E520" s="17" t="s">
        <v>1737</v>
      </c>
      <c r="F520" s="17">
        <v>236</v>
      </c>
      <c r="G520" s="17" t="s">
        <v>295</v>
      </c>
      <c r="H520" s="17">
        <v>445</v>
      </c>
      <c r="I520" s="17" t="s">
        <v>206</v>
      </c>
      <c r="J520" s="17">
        <v>445</v>
      </c>
      <c r="K520" s="17" t="s">
        <v>346</v>
      </c>
      <c r="L520" s="59">
        <v>0</v>
      </c>
      <c r="M520" s="60">
        <v>10.491581</v>
      </c>
      <c r="N520" s="61">
        <v>4.3358955383155262</v>
      </c>
      <c r="O520" s="60">
        <v>3221.5</v>
      </c>
      <c r="P520" s="61">
        <v>0</v>
      </c>
    </row>
    <row r="521" spans="1:16" ht="51" x14ac:dyDescent="0.25">
      <c r="A521" s="15"/>
      <c r="B521" s="17">
        <v>5005547</v>
      </c>
      <c r="C521" s="17" t="s">
        <v>1765</v>
      </c>
      <c r="D521" s="17">
        <v>3000386</v>
      </c>
      <c r="E521" s="17" t="s">
        <v>1737</v>
      </c>
      <c r="F521" s="17">
        <v>236</v>
      </c>
      <c r="G521" s="17" t="s">
        <v>295</v>
      </c>
      <c r="H521" s="17">
        <v>446</v>
      </c>
      <c r="I521" s="17" t="s">
        <v>207</v>
      </c>
      <c r="J521" s="17">
        <v>446</v>
      </c>
      <c r="K521" s="17" t="s">
        <v>347</v>
      </c>
      <c r="L521" s="59">
        <v>0</v>
      </c>
      <c r="M521" s="60">
        <v>11.389011999999996</v>
      </c>
      <c r="N521" s="61">
        <v>4.1928074828902027</v>
      </c>
      <c r="O521" s="60">
        <v>2128</v>
      </c>
      <c r="P521" s="61">
        <v>0</v>
      </c>
    </row>
    <row r="522" spans="1:16" ht="51" x14ac:dyDescent="0.25">
      <c r="A522" s="15"/>
      <c r="B522" s="17">
        <v>5005547</v>
      </c>
      <c r="C522" s="17" t="s">
        <v>1765</v>
      </c>
      <c r="D522" s="17">
        <v>3000386</v>
      </c>
      <c r="E522" s="17" t="s">
        <v>1737</v>
      </c>
      <c r="F522" s="17">
        <v>236</v>
      </c>
      <c r="G522" s="17" t="s">
        <v>295</v>
      </c>
      <c r="H522" s="17">
        <v>447</v>
      </c>
      <c r="I522" s="17" t="s">
        <v>208</v>
      </c>
      <c r="J522" s="17">
        <v>447</v>
      </c>
      <c r="K522" s="17" t="s">
        <v>348</v>
      </c>
      <c r="L522" s="59">
        <v>0</v>
      </c>
      <c r="M522" s="60">
        <v>3.8023089999999993</v>
      </c>
      <c r="N522" s="61">
        <v>1.6326187427039258</v>
      </c>
      <c r="O522" s="60">
        <v>1470</v>
      </c>
      <c r="P522" s="61">
        <v>0</v>
      </c>
    </row>
    <row r="523" spans="1:16" ht="51" x14ac:dyDescent="0.25">
      <c r="A523" s="15"/>
      <c r="B523" s="17">
        <v>5005547</v>
      </c>
      <c r="C523" s="17" t="s">
        <v>1765</v>
      </c>
      <c r="D523" s="17">
        <v>3000386</v>
      </c>
      <c r="E523" s="17" t="s">
        <v>1737</v>
      </c>
      <c r="F523" s="17">
        <v>236</v>
      </c>
      <c r="G523" s="17" t="s">
        <v>295</v>
      </c>
      <c r="H523" s="17">
        <v>449</v>
      </c>
      <c r="I523" s="17" t="s">
        <v>210</v>
      </c>
      <c r="J523" s="17">
        <v>449</v>
      </c>
      <c r="K523" s="17" t="s">
        <v>350</v>
      </c>
      <c r="L523" s="59">
        <v>0</v>
      </c>
      <c r="M523" s="60">
        <v>6.305847</v>
      </c>
      <c r="N523" s="61">
        <v>2.6560979189707723</v>
      </c>
      <c r="O523" s="60">
        <v>1482</v>
      </c>
      <c r="P523" s="61">
        <v>0</v>
      </c>
    </row>
    <row r="524" spans="1:16" ht="51" x14ac:dyDescent="0.25">
      <c r="A524" s="15"/>
      <c r="B524" s="17">
        <v>5005547</v>
      </c>
      <c r="C524" s="17" t="s">
        <v>1765</v>
      </c>
      <c r="D524" s="17">
        <v>3000386</v>
      </c>
      <c r="E524" s="17" t="s">
        <v>1737</v>
      </c>
      <c r="F524" s="17">
        <v>236</v>
      </c>
      <c r="G524" s="17" t="s">
        <v>295</v>
      </c>
      <c r="H524" s="17">
        <v>451</v>
      </c>
      <c r="I524" s="17" t="s">
        <v>212</v>
      </c>
      <c r="J524" s="17">
        <v>451</v>
      </c>
      <c r="K524" s="17" t="s">
        <v>352</v>
      </c>
      <c r="L524" s="59">
        <v>0</v>
      </c>
      <c r="M524" s="60">
        <v>11.691372999999993</v>
      </c>
      <c r="N524" s="61">
        <v>3.5097237006921205</v>
      </c>
      <c r="O524" s="60">
        <v>2229</v>
      </c>
      <c r="P524" s="61">
        <v>0</v>
      </c>
    </row>
    <row r="525" spans="1:16" ht="51" x14ac:dyDescent="0.25">
      <c r="A525" s="15"/>
      <c r="B525" s="17">
        <v>5005547</v>
      </c>
      <c r="C525" s="17" t="s">
        <v>1765</v>
      </c>
      <c r="D525" s="17">
        <v>3000386</v>
      </c>
      <c r="E525" s="17" t="s">
        <v>1737</v>
      </c>
      <c r="F525" s="17">
        <v>236</v>
      </c>
      <c r="G525" s="17" t="s">
        <v>295</v>
      </c>
      <c r="H525" s="17">
        <v>452</v>
      </c>
      <c r="I525" s="17" t="s">
        <v>213</v>
      </c>
      <c r="J525" s="17">
        <v>452</v>
      </c>
      <c r="K525" s="17" t="s">
        <v>353</v>
      </c>
      <c r="L525" s="59">
        <v>0</v>
      </c>
      <c r="M525" s="60">
        <v>6.5834950000000001</v>
      </c>
      <c r="N525" s="61">
        <v>2.4993800966767594</v>
      </c>
      <c r="O525" s="60">
        <v>278</v>
      </c>
      <c r="P525" s="61">
        <v>0</v>
      </c>
    </row>
    <row r="526" spans="1:16" ht="51" x14ac:dyDescent="0.25">
      <c r="A526" s="15"/>
      <c r="B526" s="17">
        <v>5005547</v>
      </c>
      <c r="C526" s="17" t="s">
        <v>1765</v>
      </c>
      <c r="D526" s="17">
        <v>3000386</v>
      </c>
      <c r="E526" s="17" t="s">
        <v>1737</v>
      </c>
      <c r="F526" s="17">
        <v>236</v>
      </c>
      <c r="G526" s="17" t="s">
        <v>295</v>
      </c>
      <c r="H526" s="17">
        <v>453</v>
      </c>
      <c r="I526" s="17" t="s">
        <v>214</v>
      </c>
      <c r="J526" s="17">
        <v>453</v>
      </c>
      <c r="K526" s="17" t="s">
        <v>354</v>
      </c>
      <c r="L526" s="59">
        <v>0</v>
      </c>
      <c r="M526" s="60">
        <v>11.361928999999998</v>
      </c>
      <c r="N526" s="61">
        <v>5.186771654029144</v>
      </c>
      <c r="O526" s="60">
        <v>1351</v>
      </c>
      <c r="P526" s="61">
        <v>0</v>
      </c>
    </row>
    <row r="527" spans="1:16" ht="51" x14ac:dyDescent="0.25">
      <c r="A527" s="15"/>
      <c r="B527" s="17">
        <v>5005547</v>
      </c>
      <c r="C527" s="17" t="s">
        <v>1765</v>
      </c>
      <c r="D527" s="17">
        <v>3000386</v>
      </c>
      <c r="E527" s="17" t="s">
        <v>1737</v>
      </c>
      <c r="F527" s="17">
        <v>236</v>
      </c>
      <c r="G527" s="17" t="s">
        <v>295</v>
      </c>
      <c r="H527" s="17">
        <v>454</v>
      </c>
      <c r="I527" s="17" t="s">
        <v>215</v>
      </c>
      <c r="J527" s="17">
        <v>454</v>
      </c>
      <c r="K527" s="17" t="s">
        <v>355</v>
      </c>
      <c r="L527" s="59">
        <v>0</v>
      </c>
      <c r="M527" s="60">
        <v>1.6135550000000001</v>
      </c>
      <c r="N527" s="61">
        <v>0.54417585798364598</v>
      </c>
      <c r="O527" s="60">
        <v>92</v>
      </c>
      <c r="P527" s="61">
        <v>0</v>
      </c>
    </row>
    <row r="528" spans="1:16" ht="51" x14ac:dyDescent="0.25">
      <c r="A528" s="15"/>
      <c r="B528" s="17">
        <v>5005547</v>
      </c>
      <c r="C528" s="17" t="s">
        <v>1765</v>
      </c>
      <c r="D528" s="17">
        <v>3000386</v>
      </c>
      <c r="E528" s="17" t="s">
        <v>1737</v>
      </c>
      <c r="F528" s="17">
        <v>236</v>
      </c>
      <c r="G528" s="17" t="s">
        <v>295</v>
      </c>
      <c r="H528" s="17">
        <v>457</v>
      </c>
      <c r="I528" s="17" t="s">
        <v>218</v>
      </c>
      <c r="J528" s="17">
        <v>457</v>
      </c>
      <c r="K528" s="17" t="s">
        <v>358</v>
      </c>
      <c r="L528" s="59">
        <v>0</v>
      </c>
      <c r="M528" s="60">
        <v>17.473426000000007</v>
      </c>
      <c r="N528" s="61">
        <v>7.6192709879978793</v>
      </c>
      <c r="O528" s="60">
        <v>1123</v>
      </c>
      <c r="P528" s="61">
        <v>0</v>
      </c>
    </row>
    <row r="529" spans="1:16" ht="51" x14ac:dyDescent="0.25">
      <c r="A529" s="15"/>
      <c r="B529" s="17">
        <v>5005547</v>
      </c>
      <c r="C529" s="17" t="s">
        <v>1765</v>
      </c>
      <c r="D529" s="17">
        <v>3000386</v>
      </c>
      <c r="E529" s="17" t="s">
        <v>1737</v>
      </c>
      <c r="F529" s="17">
        <v>236</v>
      </c>
      <c r="G529" s="17" t="s">
        <v>295</v>
      </c>
      <c r="H529" s="17">
        <v>459</v>
      </c>
      <c r="I529" s="17" t="s">
        <v>220</v>
      </c>
      <c r="J529" s="17">
        <v>459</v>
      </c>
      <c r="K529" s="17" t="s">
        <v>360</v>
      </c>
      <c r="L529" s="59">
        <v>0</v>
      </c>
      <c r="M529" s="60">
        <v>5.2296149999999981</v>
      </c>
      <c r="N529" s="61">
        <v>1.7958247395217768</v>
      </c>
      <c r="O529" s="60">
        <v>2399790</v>
      </c>
      <c r="P529" s="61">
        <v>0</v>
      </c>
    </row>
    <row r="530" spans="1:16" ht="51" x14ac:dyDescent="0.25">
      <c r="A530" s="15"/>
      <c r="B530" s="17">
        <v>5005547</v>
      </c>
      <c r="C530" s="17" t="s">
        <v>1765</v>
      </c>
      <c r="D530" s="17">
        <v>3000386</v>
      </c>
      <c r="E530" s="17" t="s">
        <v>1737</v>
      </c>
      <c r="F530" s="17">
        <v>236</v>
      </c>
      <c r="G530" s="17" t="s">
        <v>295</v>
      </c>
      <c r="H530" s="17">
        <v>462</v>
      </c>
      <c r="I530" s="17" t="s">
        <v>223</v>
      </c>
      <c r="J530" s="17">
        <v>462</v>
      </c>
      <c r="K530" s="17" t="s">
        <v>363</v>
      </c>
      <c r="L530" s="59">
        <v>0</v>
      </c>
      <c r="M530" s="60">
        <v>3.1364040000000002</v>
      </c>
      <c r="N530" s="61">
        <v>1.5838168621994555</v>
      </c>
      <c r="O530" s="60">
        <v>315</v>
      </c>
      <c r="P530" s="61">
        <v>0</v>
      </c>
    </row>
    <row r="531" spans="1:16" ht="51" x14ac:dyDescent="0.25">
      <c r="A531" s="15"/>
      <c r="B531" s="17">
        <v>5005547</v>
      </c>
      <c r="C531" s="17" t="s">
        <v>1765</v>
      </c>
      <c r="D531" s="17">
        <v>3000386</v>
      </c>
      <c r="E531" s="17" t="s">
        <v>1737</v>
      </c>
      <c r="F531" s="17">
        <v>236</v>
      </c>
      <c r="G531" s="17" t="s">
        <v>295</v>
      </c>
      <c r="H531" s="17">
        <v>463</v>
      </c>
      <c r="I531" s="17" t="s">
        <v>224</v>
      </c>
      <c r="J531" s="17">
        <v>463</v>
      </c>
      <c r="K531" s="17" t="s">
        <v>364</v>
      </c>
      <c r="L531" s="59">
        <v>0</v>
      </c>
      <c r="M531" s="60">
        <v>7.6790320000000003</v>
      </c>
      <c r="N531" s="61">
        <v>3.5454480570333544</v>
      </c>
      <c r="O531" s="60">
        <v>809</v>
      </c>
      <c r="P531" s="61">
        <v>0</v>
      </c>
    </row>
    <row r="532" spans="1:16" ht="64.5" thickBot="1" x14ac:dyDescent="0.3">
      <c r="A532" s="21"/>
      <c r="B532" s="23">
        <v>6000001</v>
      </c>
      <c r="C532" s="23" t="s">
        <v>1799</v>
      </c>
      <c r="D532" s="23">
        <v>2088775</v>
      </c>
      <c r="E532" s="23" t="s">
        <v>1794</v>
      </c>
      <c r="F532" s="23">
        <v>54</v>
      </c>
      <c r="G532" s="23" t="s">
        <v>1799</v>
      </c>
      <c r="H532" s="23">
        <v>10</v>
      </c>
      <c r="I532" s="23" t="s">
        <v>105</v>
      </c>
      <c r="J532" s="23">
        <v>26</v>
      </c>
      <c r="K532" s="23" t="s">
        <v>1503</v>
      </c>
      <c r="L532" s="62">
        <v>0</v>
      </c>
      <c r="M532" s="63">
        <v>0.12562599999999999</v>
      </c>
      <c r="N532" s="64">
        <v>0</v>
      </c>
      <c r="O532" s="63">
        <v>0</v>
      </c>
      <c r="P532" s="64">
        <v>0</v>
      </c>
    </row>
  </sheetData>
  <mergeCells count="13">
    <mergeCell ref="A3:K3"/>
    <mergeCell ref="L3:N3"/>
    <mergeCell ref="O3:P3"/>
    <mergeCell ref="N4:N5"/>
    <mergeCell ref="H4:I5"/>
    <mergeCell ref="J4:K5"/>
    <mergeCell ref="A4:C5"/>
    <mergeCell ref="O4:O5"/>
    <mergeCell ref="L4:L5"/>
    <mergeCell ref="D4:E5"/>
    <mergeCell ref="P4:P5"/>
    <mergeCell ref="M4:M5"/>
    <mergeCell ref="F4:G5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5"/>
  <dimension ref="A1:K100"/>
  <sheetViews>
    <sheetView workbookViewId="0">
      <selection activeCell="A2" sqref="A2:K31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91</v>
      </c>
      <c r="B1" s="41" t="s">
        <v>228</v>
      </c>
      <c r="C1" s="40" t="s">
        <v>51</v>
      </c>
      <c r="D1" s="40"/>
      <c r="E1" s="40"/>
      <c r="F1" s="40"/>
      <c r="G1" s="40"/>
    </row>
    <row r="2" spans="1:11" ht="15.75" thickBot="1" x14ac:dyDescent="0.3">
      <c r="A2" s="2" t="s">
        <v>1803</v>
      </c>
      <c r="I2" s="1" t="s">
        <v>1837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669.03050599999983</v>
      </c>
      <c r="E6" s="13">
        <f ca="1">SUM(E7:OFFSET(E7,50,0))</f>
        <v>876.8186649999999</v>
      </c>
      <c r="F6" s="13">
        <f ca="1">SUM(F7:OFFSET(F7,50,0))</f>
        <v>196.92682986182444</v>
      </c>
      <c r="G6" s="14">
        <f ca="1">IFERROR(F6/E6,0)</f>
        <v>0.22459242454860889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36.297460999999998</v>
      </c>
      <c r="E7" s="19">
        <v>39.771380999999998</v>
      </c>
      <c r="F7" s="19">
        <v>11.0235731119501</v>
      </c>
      <c r="G7" s="20">
        <f t="shared" ref="G7:G31" si="0">IFERROR(F7/E7,0)</f>
        <v>0.27717350604320479</v>
      </c>
      <c r="I7" t="s">
        <v>251</v>
      </c>
      <c r="J7" s="6">
        <v>21.541565288072889</v>
      </c>
      <c r="K7" s="65">
        <v>0.4704853340911419</v>
      </c>
    </row>
    <row r="8" spans="1:11" x14ac:dyDescent="0.25">
      <c r="A8" s="15"/>
      <c r="B8" s="44">
        <v>2</v>
      </c>
      <c r="C8" s="17" t="s">
        <v>241</v>
      </c>
      <c r="D8" s="18">
        <v>17.371022000000007</v>
      </c>
      <c r="E8" s="19">
        <v>50.787136000000018</v>
      </c>
      <c r="F8" s="19">
        <v>8.9189093182576471</v>
      </c>
      <c r="G8" s="20">
        <f t="shared" si="0"/>
        <v>0.17561355139729959</v>
      </c>
      <c r="I8" t="s">
        <v>248</v>
      </c>
      <c r="J8" s="6">
        <v>31.624581297055556</v>
      </c>
      <c r="K8" s="65">
        <v>0.43547525316705243</v>
      </c>
    </row>
    <row r="9" spans="1:11" x14ac:dyDescent="0.25">
      <c r="A9" s="15"/>
      <c r="B9" s="44">
        <v>3</v>
      </c>
      <c r="C9" s="17" t="s">
        <v>242</v>
      </c>
      <c r="D9" s="18">
        <v>0.90624500000000008</v>
      </c>
      <c r="E9" s="19">
        <v>9.1844069999999984</v>
      </c>
      <c r="F9" s="19">
        <v>0.38288773881504312</v>
      </c>
      <c r="G9" s="20">
        <f t="shared" si="0"/>
        <v>4.1688890618092514E-2</v>
      </c>
      <c r="I9" t="s">
        <v>249</v>
      </c>
      <c r="J9" s="6">
        <v>19.030886317115801</v>
      </c>
      <c r="K9" s="65">
        <v>0.31146654150183156</v>
      </c>
    </row>
    <row r="10" spans="1:11" x14ac:dyDescent="0.25">
      <c r="A10" s="15"/>
      <c r="B10" s="44">
        <v>4</v>
      </c>
      <c r="C10" s="17" t="s">
        <v>243</v>
      </c>
      <c r="D10" s="18">
        <v>33.57924400000001</v>
      </c>
      <c r="E10" s="19">
        <v>38.838707999999997</v>
      </c>
      <c r="F10" s="19">
        <v>11.059401914462796</v>
      </c>
      <c r="G10" s="20">
        <f t="shared" si="0"/>
        <v>0.28475205494639</v>
      </c>
      <c r="I10" t="s">
        <v>259</v>
      </c>
      <c r="J10" s="6">
        <v>1.4353494349707034</v>
      </c>
      <c r="K10" s="65">
        <v>0.31061365669916113</v>
      </c>
    </row>
    <row r="11" spans="1:11" x14ac:dyDescent="0.25">
      <c r="A11" s="15"/>
      <c r="B11" s="44">
        <v>5</v>
      </c>
      <c r="C11" s="17" t="s">
        <v>244</v>
      </c>
      <c r="D11" s="18">
        <v>36.33017199999999</v>
      </c>
      <c r="E11" s="19">
        <v>79.655709999999985</v>
      </c>
      <c r="F11" s="19">
        <v>14.499890179515205</v>
      </c>
      <c r="G11" s="20">
        <f t="shared" si="0"/>
        <v>0.18203202481674205</v>
      </c>
      <c r="I11" t="s">
        <v>243</v>
      </c>
      <c r="J11" s="6">
        <v>11.059401914462796</v>
      </c>
      <c r="K11" s="65">
        <v>0.28475205494639</v>
      </c>
    </row>
    <row r="12" spans="1:11" x14ac:dyDescent="0.25">
      <c r="A12" s="15"/>
      <c r="B12" s="44">
        <v>6</v>
      </c>
      <c r="C12" s="17" t="s">
        <v>245</v>
      </c>
      <c r="D12" s="18">
        <v>26.432998000000001</v>
      </c>
      <c r="E12" s="19">
        <v>18.860809</v>
      </c>
      <c r="F12" s="19">
        <v>4.9217351153420168</v>
      </c>
      <c r="G12" s="20">
        <f t="shared" si="0"/>
        <v>0.2609503715000781</v>
      </c>
      <c r="I12" t="s">
        <v>240</v>
      </c>
      <c r="J12" s="6">
        <v>11.0235731119501</v>
      </c>
      <c r="K12" s="65">
        <v>0.27717350604320479</v>
      </c>
    </row>
    <row r="13" spans="1:11" x14ac:dyDescent="0.25">
      <c r="A13" s="15"/>
      <c r="B13" s="44">
        <v>7</v>
      </c>
      <c r="C13" s="17" t="s">
        <v>246</v>
      </c>
      <c r="D13" s="18">
        <v>7.6642080000000004</v>
      </c>
      <c r="E13" s="19">
        <v>5.1979819999999988</v>
      </c>
      <c r="F13" s="19">
        <v>0.10903535992474644</v>
      </c>
      <c r="G13" s="20">
        <f t="shared" si="0"/>
        <v>2.0976478934468506E-2</v>
      </c>
      <c r="I13" t="s">
        <v>245</v>
      </c>
      <c r="J13" s="6">
        <v>4.9217351153420168</v>
      </c>
      <c r="K13" s="65">
        <v>0.2609503715000781</v>
      </c>
    </row>
    <row r="14" spans="1:11" x14ac:dyDescent="0.25">
      <c r="A14" s="15"/>
      <c r="B14" s="44">
        <v>8</v>
      </c>
      <c r="C14" s="17" t="s">
        <v>247</v>
      </c>
      <c r="D14" s="18">
        <v>54.407440999999999</v>
      </c>
      <c r="E14" s="19">
        <v>65.668380999999997</v>
      </c>
      <c r="F14" s="19">
        <v>10.628364829375641</v>
      </c>
      <c r="G14" s="20">
        <f t="shared" si="0"/>
        <v>0.16184904618518983</v>
      </c>
      <c r="I14" t="s">
        <v>261</v>
      </c>
      <c r="J14" s="6">
        <v>6.6426010563118325</v>
      </c>
      <c r="K14" s="65">
        <v>0.2381676680723514</v>
      </c>
    </row>
    <row r="15" spans="1:11" x14ac:dyDescent="0.25">
      <c r="A15" s="15"/>
      <c r="B15" s="44">
        <v>9</v>
      </c>
      <c r="C15" s="17" t="s">
        <v>248</v>
      </c>
      <c r="D15" s="18">
        <v>59.990651</v>
      </c>
      <c r="E15" s="19">
        <v>72.620846000000071</v>
      </c>
      <c r="F15" s="19">
        <v>31.624581297055556</v>
      </c>
      <c r="G15" s="20">
        <f t="shared" si="0"/>
        <v>0.43547525316705243</v>
      </c>
      <c r="I15" t="s">
        <v>257</v>
      </c>
      <c r="J15" s="6">
        <v>0.44868242472875863</v>
      </c>
      <c r="K15" s="65">
        <v>0.23783981082791786</v>
      </c>
    </row>
    <row r="16" spans="1:11" x14ac:dyDescent="0.25">
      <c r="A16" s="15"/>
      <c r="B16" s="44">
        <v>10</v>
      </c>
      <c r="C16" s="17" t="s">
        <v>249</v>
      </c>
      <c r="D16" s="18">
        <v>20.786595000000002</v>
      </c>
      <c r="E16" s="19">
        <v>61.100901</v>
      </c>
      <c r="F16" s="19">
        <v>19.030886317115801</v>
      </c>
      <c r="G16" s="20">
        <f t="shared" si="0"/>
        <v>0.31146654150183156</v>
      </c>
      <c r="I16" t="s">
        <v>262</v>
      </c>
      <c r="J16" s="6">
        <v>2.7123250354379707</v>
      </c>
      <c r="K16" s="65">
        <v>0.22352555590893172</v>
      </c>
    </row>
    <row r="17" spans="1:11" x14ac:dyDescent="0.25">
      <c r="A17" s="15"/>
      <c r="B17" s="44">
        <v>11</v>
      </c>
      <c r="C17" s="17" t="s">
        <v>250</v>
      </c>
      <c r="D17" s="18">
        <v>4.5445310000000001</v>
      </c>
      <c r="E17" s="19">
        <v>5.9325000000000019</v>
      </c>
      <c r="F17" s="19">
        <v>0.10620750226371456</v>
      </c>
      <c r="G17" s="20">
        <f t="shared" si="0"/>
        <v>1.790265524883515E-2</v>
      </c>
      <c r="I17" t="s">
        <v>255</v>
      </c>
      <c r="J17" s="6">
        <v>4.3587151009051013</v>
      </c>
      <c r="K17" s="65">
        <v>0.21567657527077999</v>
      </c>
    </row>
    <row r="18" spans="1:11" x14ac:dyDescent="0.25">
      <c r="A18" s="15"/>
      <c r="B18" s="44">
        <v>12</v>
      </c>
      <c r="C18" s="17" t="s">
        <v>251</v>
      </c>
      <c r="D18" s="18">
        <v>12.683562999999999</v>
      </c>
      <c r="E18" s="19">
        <v>45.785837999999977</v>
      </c>
      <c r="F18" s="19">
        <v>21.541565288072889</v>
      </c>
      <c r="G18" s="20">
        <f t="shared" si="0"/>
        <v>0.4704853340911419</v>
      </c>
      <c r="I18" t="s">
        <v>263</v>
      </c>
      <c r="J18" s="6">
        <v>0.87520289196891099</v>
      </c>
      <c r="K18" s="65">
        <v>0.20911463753875154</v>
      </c>
    </row>
    <row r="19" spans="1:11" x14ac:dyDescent="0.25">
      <c r="A19" s="15"/>
      <c r="B19" s="44">
        <v>13</v>
      </c>
      <c r="C19" s="17" t="s">
        <v>252</v>
      </c>
      <c r="D19" s="18">
        <v>5.7977910000000001</v>
      </c>
      <c r="E19" s="19">
        <v>10.877043000000002</v>
      </c>
      <c r="F19" s="19">
        <v>1.5560879902932356</v>
      </c>
      <c r="G19" s="20">
        <f t="shared" si="0"/>
        <v>0.14306167496931246</v>
      </c>
      <c r="I19" t="s">
        <v>244</v>
      </c>
      <c r="J19" s="6">
        <v>14.499890179515205</v>
      </c>
      <c r="K19" s="65">
        <v>0.18203202481674205</v>
      </c>
    </row>
    <row r="20" spans="1:11" x14ac:dyDescent="0.25">
      <c r="A20" s="15"/>
      <c r="B20" s="44">
        <v>14</v>
      </c>
      <c r="C20" s="17" t="s">
        <v>253</v>
      </c>
      <c r="D20" s="18">
        <v>69.430457000000004</v>
      </c>
      <c r="E20" s="19">
        <v>96.71828899999997</v>
      </c>
      <c r="F20" s="19">
        <v>11.702220084131113</v>
      </c>
      <c r="G20" s="20">
        <f t="shared" si="0"/>
        <v>0.12099283605121589</v>
      </c>
      <c r="I20" t="s">
        <v>254</v>
      </c>
      <c r="J20" s="6">
        <v>12.420990546474968</v>
      </c>
      <c r="K20" s="65">
        <v>0.17577223798538968</v>
      </c>
    </row>
    <row r="21" spans="1:11" x14ac:dyDescent="0.25">
      <c r="A21" s="15"/>
      <c r="B21" s="44">
        <v>15</v>
      </c>
      <c r="C21" s="17" t="s">
        <v>254</v>
      </c>
      <c r="D21" s="18">
        <v>136.60242899999997</v>
      </c>
      <c r="E21" s="19">
        <v>70.665258000000037</v>
      </c>
      <c r="F21" s="19">
        <v>12.420990546474968</v>
      </c>
      <c r="G21" s="20">
        <f t="shared" si="0"/>
        <v>0.17577223798538968</v>
      </c>
      <c r="I21" t="s">
        <v>241</v>
      </c>
      <c r="J21" s="6">
        <v>8.9189093182576471</v>
      </c>
      <c r="K21" s="65">
        <v>0.17561355139729959</v>
      </c>
    </row>
    <row r="22" spans="1:11" x14ac:dyDescent="0.25">
      <c r="A22" s="15"/>
      <c r="B22" s="44">
        <v>16</v>
      </c>
      <c r="C22" s="17" t="s">
        <v>255</v>
      </c>
      <c r="D22" s="18">
        <v>18.352981999999997</v>
      </c>
      <c r="E22" s="19">
        <v>20.209496999999995</v>
      </c>
      <c r="F22" s="19">
        <v>4.3587151009051013</v>
      </c>
      <c r="G22" s="20">
        <f t="shared" si="0"/>
        <v>0.21567657527077999</v>
      </c>
      <c r="I22" t="s">
        <v>260</v>
      </c>
      <c r="J22" s="6">
        <v>10.009894764476485</v>
      </c>
      <c r="K22" s="65">
        <v>0.16841343062398229</v>
      </c>
    </row>
    <row r="23" spans="1:11" x14ac:dyDescent="0.25">
      <c r="A23" s="15"/>
      <c r="B23" s="44">
        <v>17</v>
      </c>
      <c r="C23" s="17" t="s">
        <v>256</v>
      </c>
      <c r="D23" s="18">
        <v>41.942955000000005</v>
      </c>
      <c r="E23" s="19">
        <v>49.083658000000007</v>
      </c>
      <c r="F23" s="19">
        <v>7.8950500100181671</v>
      </c>
      <c r="G23" s="20">
        <f t="shared" si="0"/>
        <v>0.1608488513634857</v>
      </c>
      <c r="I23" t="s">
        <v>247</v>
      </c>
      <c r="J23" s="6">
        <v>10.628364829375641</v>
      </c>
      <c r="K23" s="65">
        <v>0.16184904618518983</v>
      </c>
    </row>
    <row r="24" spans="1:11" x14ac:dyDescent="0.25">
      <c r="A24" s="15"/>
      <c r="B24" s="44">
        <v>18</v>
      </c>
      <c r="C24" s="17" t="s">
        <v>257</v>
      </c>
      <c r="D24" s="18">
        <v>1.4664010000000001</v>
      </c>
      <c r="E24" s="19">
        <v>1.8864899999999996</v>
      </c>
      <c r="F24" s="19">
        <v>0.44868242472875863</v>
      </c>
      <c r="G24" s="20">
        <f t="shared" si="0"/>
        <v>0.23783981082791786</v>
      </c>
      <c r="I24" t="s">
        <v>256</v>
      </c>
      <c r="J24" s="6">
        <v>7.8950500100181671</v>
      </c>
      <c r="K24" s="65">
        <v>0.1608488513634857</v>
      </c>
    </row>
    <row r="25" spans="1:11" x14ac:dyDescent="0.25">
      <c r="A25" s="15"/>
      <c r="B25" s="44">
        <v>19</v>
      </c>
      <c r="C25" s="17" t="s">
        <v>258</v>
      </c>
      <c r="D25" s="18">
        <v>16.248714999999997</v>
      </c>
      <c r="E25" s="19">
        <v>10.469389999999999</v>
      </c>
      <c r="F25" s="19">
        <v>1.0345620725565823</v>
      </c>
      <c r="G25" s="20">
        <f t="shared" si="0"/>
        <v>9.8817798606851248E-2</v>
      </c>
      <c r="I25" t="s">
        <v>252</v>
      </c>
      <c r="J25" s="6">
        <v>1.5560879902932356</v>
      </c>
      <c r="K25" s="65">
        <v>0.14306167496931246</v>
      </c>
    </row>
    <row r="26" spans="1:11" x14ac:dyDescent="0.25">
      <c r="A26" s="15"/>
      <c r="B26" s="44">
        <v>20</v>
      </c>
      <c r="C26" s="17" t="s">
        <v>259</v>
      </c>
      <c r="D26" s="18">
        <v>5.2040190000000006</v>
      </c>
      <c r="E26" s="19">
        <v>4.6210119999999986</v>
      </c>
      <c r="F26" s="19">
        <v>1.4353494349707034</v>
      </c>
      <c r="G26" s="20">
        <f t="shared" si="0"/>
        <v>0.31061365669916113</v>
      </c>
      <c r="I26" t="s">
        <v>264</v>
      </c>
      <c r="J26" s="6">
        <v>1.9881104773994593</v>
      </c>
      <c r="K26" s="65">
        <v>0.13047933378640614</v>
      </c>
    </row>
    <row r="27" spans="1:11" x14ac:dyDescent="0.25">
      <c r="A27" s="15"/>
      <c r="B27" s="44">
        <v>21</v>
      </c>
      <c r="C27" s="17" t="s">
        <v>260</v>
      </c>
      <c r="D27" s="18">
        <v>23.607355000000013</v>
      </c>
      <c r="E27" s="19">
        <v>59.436439999999997</v>
      </c>
      <c r="F27" s="19">
        <v>10.009894764476485</v>
      </c>
      <c r="G27" s="20">
        <f t="shared" si="0"/>
        <v>0.16841343062398229</v>
      </c>
      <c r="I27" t="s">
        <v>253</v>
      </c>
      <c r="J27" s="6">
        <v>11.702220084131113</v>
      </c>
      <c r="K27" s="65">
        <v>0.12099283605121589</v>
      </c>
    </row>
    <row r="28" spans="1:11" x14ac:dyDescent="0.25">
      <c r="A28" s="15"/>
      <c r="B28" s="44">
        <v>22</v>
      </c>
      <c r="C28" s="17" t="s">
        <v>261</v>
      </c>
      <c r="D28" s="18">
        <v>7.91526</v>
      </c>
      <c r="E28" s="19">
        <v>27.890440000000002</v>
      </c>
      <c r="F28" s="19">
        <v>6.6426010563118325</v>
      </c>
      <c r="G28" s="20">
        <f t="shared" si="0"/>
        <v>0.2381676680723514</v>
      </c>
      <c r="I28" t="s">
        <v>258</v>
      </c>
      <c r="J28" s="6">
        <v>1.0345620725565823</v>
      </c>
      <c r="K28" s="65">
        <v>9.8817798606851248E-2</v>
      </c>
    </row>
    <row r="29" spans="1:11" x14ac:dyDescent="0.25">
      <c r="A29" s="15"/>
      <c r="B29" s="44">
        <v>23</v>
      </c>
      <c r="C29" s="17" t="s">
        <v>262</v>
      </c>
      <c r="D29" s="18">
        <v>13.571461999999997</v>
      </c>
      <c r="E29" s="19">
        <v>12.134295</v>
      </c>
      <c r="F29" s="19">
        <v>2.7123250354379707</v>
      </c>
      <c r="G29" s="20">
        <f t="shared" si="0"/>
        <v>0.22352555590893172</v>
      </c>
      <c r="I29" t="s">
        <v>242</v>
      </c>
      <c r="J29" s="6">
        <v>0.38288773881504312</v>
      </c>
      <c r="K29" s="65">
        <v>4.1688890618092514E-2</v>
      </c>
    </row>
    <row r="30" spans="1:11" x14ac:dyDescent="0.25">
      <c r="A30" s="15"/>
      <c r="B30" s="44">
        <v>24</v>
      </c>
      <c r="C30" s="17" t="s">
        <v>263</v>
      </c>
      <c r="D30" s="18">
        <v>7.8376420000000007</v>
      </c>
      <c r="E30" s="19">
        <v>4.1852780000000003</v>
      </c>
      <c r="F30" s="19">
        <v>0.87520289196891099</v>
      </c>
      <c r="G30" s="20">
        <f t="shared" si="0"/>
        <v>0.20911463753875154</v>
      </c>
      <c r="I30" t="s">
        <v>246</v>
      </c>
      <c r="J30" s="6">
        <v>0.10903535992474644</v>
      </c>
      <c r="K30" s="65">
        <v>2.0976478934468506E-2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10.058907</v>
      </c>
      <c r="E31" s="25">
        <v>15.236975999999999</v>
      </c>
      <c r="F31" s="25">
        <v>1.9881104773994593</v>
      </c>
      <c r="G31" s="26">
        <f t="shared" si="0"/>
        <v>0.13047933378640614</v>
      </c>
      <c r="I31" t="s">
        <v>250</v>
      </c>
      <c r="J31" s="6">
        <v>0.10620750226371456</v>
      </c>
      <c r="K31" s="65">
        <v>1.790265524883515E-2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6"/>
  <dimension ref="A1:G36"/>
  <sheetViews>
    <sheetView workbookViewId="0">
      <selection activeCell="A2" sqref="A2:G35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91</v>
      </c>
      <c r="B1" s="46" t="s">
        <v>228</v>
      </c>
      <c r="C1" s="40" t="s">
        <v>51</v>
      </c>
      <c r="D1" s="40"/>
      <c r="E1" s="40"/>
      <c r="F1" s="40"/>
      <c r="G1" s="40"/>
    </row>
    <row r="2" spans="1:7" ht="15.75" thickBot="1" x14ac:dyDescent="0.3">
      <c r="A2" s="2" t="s">
        <v>1804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669.03050599999983</v>
      </c>
      <c r="E6" s="13">
        <v>876.8186649999999</v>
      </c>
      <c r="F6" s="13">
        <v>196.92682986182444</v>
      </c>
      <c r="G6" s="14">
        <v>0.22459242454860889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357.13514499999997</v>
      </c>
      <c r="E7" s="31">
        <f ca="1">SUM(E8:OFFSET(E6,MATCH("GOBIERNOS REGIONALES",$A$8:$A$50,0),0))</f>
        <v>148.03976699999998</v>
      </c>
      <c r="F7" s="31">
        <f ca="1">SUM(F8:OFFSET(F6,MATCH("GOBIERNOS REGIONALES",$A$8:$A$50,0),0))</f>
        <v>22.839507117450012</v>
      </c>
      <c r="G7" s="32">
        <f ca="1">IFERROR(F7/E7,0)</f>
        <v>0.15427953974995121</v>
      </c>
    </row>
    <row r="8" spans="1:7" x14ac:dyDescent="0.25">
      <c r="A8" s="15"/>
      <c r="B8" s="16">
        <v>10</v>
      </c>
      <c r="C8" s="17" t="s">
        <v>105</v>
      </c>
      <c r="D8" s="18">
        <v>357.13514499999997</v>
      </c>
      <c r="E8" s="19">
        <v>148.03976699999998</v>
      </c>
      <c r="F8" s="19">
        <v>22.839507117450012</v>
      </c>
      <c r="G8" s="20">
        <f t="shared" ref="G8:G35" si="0">IFERROR(F8/E8,0)</f>
        <v>0.15427953974995121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259.77719500000001</v>
      </c>
      <c r="E9" s="31">
        <f ca="1">SUM(E10:OFFSET(E8,(MATCH("GOBIERNOS LOCALES",$A$8:$A$50,0)-MATCH("GOBIERNOS REGIONALES",$A$8:$A$50,0)),0))</f>
        <v>641.891257</v>
      </c>
      <c r="F9" s="31">
        <f ca="1">SUM(F10:OFFSET(F8,(MATCH("GOBIERNOS LOCALES",$A$8:$A$50,0)-MATCH("GOBIERNOS REGIONALES",$A$8:$A$50,0)),0))</f>
        <v>158.14475080984357</v>
      </c>
      <c r="G9" s="32">
        <f t="shared" ca="1" si="0"/>
        <v>0.2463731186322165</v>
      </c>
    </row>
    <row r="10" spans="1:7" x14ac:dyDescent="0.25">
      <c r="A10" s="15"/>
      <c r="B10" s="16">
        <v>440</v>
      </c>
      <c r="C10" s="17" t="s">
        <v>201</v>
      </c>
      <c r="D10" s="18">
        <v>13.292252</v>
      </c>
      <c r="E10" s="19">
        <v>39.771380999999998</v>
      </c>
      <c r="F10" s="19">
        <v>11.0235731119501</v>
      </c>
      <c r="G10" s="20">
        <f t="shared" si="0"/>
        <v>0.27717350604320479</v>
      </c>
    </row>
    <row r="11" spans="1:7" x14ac:dyDescent="0.25">
      <c r="A11" s="15"/>
      <c r="B11" s="16">
        <v>441</v>
      </c>
      <c r="C11" s="17" t="s">
        <v>202</v>
      </c>
      <c r="D11" s="18">
        <v>4.3484049999999996</v>
      </c>
      <c r="E11" s="19">
        <v>48.394036999999997</v>
      </c>
      <c r="F11" s="19">
        <v>8.9109093178776675</v>
      </c>
      <c r="G11" s="20">
        <f t="shared" si="0"/>
        <v>0.18413238221638067</v>
      </c>
    </row>
    <row r="12" spans="1:7" x14ac:dyDescent="0.25">
      <c r="A12" s="15"/>
      <c r="B12" s="16">
        <v>442</v>
      </c>
      <c r="C12" s="17" t="s">
        <v>203</v>
      </c>
      <c r="D12" s="18">
        <v>0.81610899999999997</v>
      </c>
      <c r="E12" s="19">
        <v>2.0280120000000004</v>
      </c>
      <c r="F12" s="19">
        <v>0.37338773912051693</v>
      </c>
      <c r="G12" s="20">
        <f t="shared" si="0"/>
        <v>0.18411515273110654</v>
      </c>
    </row>
    <row r="13" spans="1:7" x14ac:dyDescent="0.25">
      <c r="A13" s="15"/>
      <c r="B13" s="16">
        <v>443</v>
      </c>
      <c r="C13" s="17" t="s">
        <v>204</v>
      </c>
      <c r="D13" s="18">
        <v>1.1125240000000001</v>
      </c>
      <c r="E13" s="19">
        <v>34.709149000000018</v>
      </c>
      <c r="F13" s="19">
        <v>10.543760652013589</v>
      </c>
      <c r="G13" s="20">
        <f t="shared" si="0"/>
        <v>0.30377468061846125</v>
      </c>
    </row>
    <row r="14" spans="1:7" x14ac:dyDescent="0.25">
      <c r="A14" s="15"/>
      <c r="B14" s="16">
        <v>444</v>
      </c>
      <c r="C14" s="17" t="s">
        <v>205</v>
      </c>
      <c r="D14" s="18">
        <v>1.6558279999999999</v>
      </c>
      <c r="E14" s="19">
        <v>50.027064000000003</v>
      </c>
      <c r="F14" s="19">
        <v>8.5442908908262325</v>
      </c>
      <c r="G14" s="20">
        <f t="shared" si="0"/>
        <v>0.17079337078078841</v>
      </c>
    </row>
    <row r="15" spans="1:7" x14ac:dyDescent="0.25">
      <c r="A15" s="15"/>
      <c r="B15" s="16">
        <v>445</v>
      </c>
      <c r="C15" s="17" t="s">
        <v>206</v>
      </c>
      <c r="D15" s="18">
        <v>1.6744669999999997</v>
      </c>
      <c r="E15" s="19">
        <v>17.025577999999992</v>
      </c>
      <c r="F15" s="19">
        <v>4.9129494753360632</v>
      </c>
      <c r="G15" s="20">
        <f t="shared" si="0"/>
        <v>0.28856285967713197</v>
      </c>
    </row>
    <row r="16" spans="1:7" x14ac:dyDescent="0.25">
      <c r="A16" s="15"/>
      <c r="B16" s="16">
        <v>446</v>
      </c>
      <c r="C16" s="17" t="s">
        <v>207</v>
      </c>
      <c r="D16" s="18">
        <v>14.245693000000005</v>
      </c>
      <c r="E16" s="19">
        <v>47.750375999999996</v>
      </c>
      <c r="F16" s="19">
        <v>7.2751986428338569</v>
      </c>
      <c r="G16" s="20">
        <f t="shared" si="0"/>
        <v>0.15235898127449002</v>
      </c>
    </row>
    <row r="17" spans="1:7" x14ac:dyDescent="0.25">
      <c r="A17" s="15"/>
      <c r="B17" s="16">
        <v>447</v>
      </c>
      <c r="C17" s="17" t="s">
        <v>208</v>
      </c>
      <c r="D17" s="18">
        <v>43.055362000000002</v>
      </c>
      <c r="E17" s="19">
        <v>59.717705000000009</v>
      </c>
      <c r="F17" s="19">
        <v>28.074075037799048</v>
      </c>
      <c r="G17" s="20">
        <f t="shared" si="0"/>
        <v>0.47011309355908842</v>
      </c>
    </row>
    <row r="18" spans="1:7" x14ac:dyDescent="0.25">
      <c r="A18" s="15"/>
      <c r="B18" s="16">
        <v>448</v>
      </c>
      <c r="C18" s="17" t="s">
        <v>209</v>
      </c>
      <c r="D18" s="18">
        <v>18.054774999999999</v>
      </c>
      <c r="E18" s="19">
        <v>50.024555999999961</v>
      </c>
      <c r="F18" s="19">
        <v>15.123265693524445</v>
      </c>
      <c r="G18" s="20">
        <f t="shared" si="0"/>
        <v>0.30231684002401654</v>
      </c>
    </row>
    <row r="19" spans="1:7" x14ac:dyDescent="0.25">
      <c r="A19" s="15"/>
      <c r="B19" s="16">
        <v>449</v>
      </c>
      <c r="C19" s="17" t="s">
        <v>210</v>
      </c>
      <c r="D19" s="18">
        <v>4.3590309999999999</v>
      </c>
      <c r="E19" s="19">
        <v>5.7965950000000026</v>
      </c>
      <c r="F19" s="19">
        <v>0.10620750226371456</v>
      </c>
      <c r="G19" s="20">
        <f t="shared" si="0"/>
        <v>1.832239483070915E-2</v>
      </c>
    </row>
    <row r="20" spans="1:7" x14ac:dyDescent="0.25">
      <c r="A20" s="15"/>
      <c r="B20" s="16">
        <v>450</v>
      </c>
      <c r="C20" s="17" t="s">
        <v>211</v>
      </c>
      <c r="D20" s="18">
        <v>6.7697349999999989</v>
      </c>
      <c r="E20" s="19">
        <v>44.793295999999998</v>
      </c>
      <c r="F20" s="19">
        <v>21.262377588525851</v>
      </c>
      <c r="G20" s="20">
        <f t="shared" si="0"/>
        <v>0.47467767472449118</v>
      </c>
    </row>
    <row r="21" spans="1:7" x14ac:dyDescent="0.25">
      <c r="A21" s="15"/>
      <c r="B21" s="16">
        <v>451</v>
      </c>
      <c r="C21" s="17" t="s">
        <v>212</v>
      </c>
      <c r="D21" s="18">
        <v>1.3713150000000001</v>
      </c>
      <c r="E21" s="19">
        <v>2.264494</v>
      </c>
      <c r="F21" s="19">
        <v>0.13606419880125031</v>
      </c>
      <c r="G21" s="20">
        <f t="shared" si="0"/>
        <v>6.0085917119343357E-2</v>
      </c>
    </row>
    <row r="22" spans="1:7" x14ac:dyDescent="0.25">
      <c r="A22" s="15"/>
      <c r="B22" s="16">
        <v>452</v>
      </c>
      <c r="C22" s="17" t="s">
        <v>213</v>
      </c>
      <c r="D22" s="18">
        <v>63.187973</v>
      </c>
      <c r="E22" s="19">
        <v>89.483287999999988</v>
      </c>
      <c r="F22" s="19">
        <v>10.51769503763353</v>
      </c>
      <c r="G22" s="20">
        <f t="shared" si="0"/>
        <v>0.11753809312006429</v>
      </c>
    </row>
    <row r="23" spans="1:7" x14ac:dyDescent="0.25">
      <c r="A23" s="15"/>
      <c r="B23" s="16">
        <v>453</v>
      </c>
      <c r="C23" s="17" t="s">
        <v>214</v>
      </c>
      <c r="D23" s="18">
        <v>2.1637480000000004</v>
      </c>
      <c r="E23" s="19">
        <v>4.2875630000000005</v>
      </c>
      <c r="F23" s="19">
        <v>1.2496826519418391</v>
      </c>
      <c r="G23" s="20">
        <f t="shared" si="0"/>
        <v>0.29146688968578166</v>
      </c>
    </row>
    <row r="24" spans="1:7" x14ac:dyDescent="0.25">
      <c r="A24" s="15"/>
      <c r="B24" s="16">
        <v>454</v>
      </c>
      <c r="C24" s="17" t="s">
        <v>215</v>
      </c>
      <c r="D24" s="18">
        <v>35.724995</v>
      </c>
      <c r="E24" s="19">
        <v>42.825905000000006</v>
      </c>
      <c r="F24" s="19">
        <v>7.8552586206496926</v>
      </c>
      <c r="G24" s="20">
        <f t="shared" si="0"/>
        <v>0.18342306182787477</v>
      </c>
    </row>
    <row r="25" spans="1:7" x14ac:dyDescent="0.25">
      <c r="A25" s="15"/>
      <c r="B25" s="16">
        <v>455</v>
      </c>
      <c r="C25" s="17" t="s">
        <v>216</v>
      </c>
      <c r="D25" s="18">
        <v>0.266401</v>
      </c>
      <c r="E25" s="19">
        <v>0.3704920000000001</v>
      </c>
      <c r="F25" s="19">
        <v>0.12848404207034037</v>
      </c>
      <c r="G25" s="20">
        <f t="shared" si="0"/>
        <v>0.34679302675993096</v>
      </c>
    </row>
    <row r="26" spans="1:7" x14ac:dyDescent="0.25">
      <c r="A26" s="15"/>
      <c r="B26" s="16">
        <v>456</v>
      </c>
      <c r="C26" s="17" t="s">
        <v>217</v>
      </c>
      <c r="D26" s="18">
        <v>13.19685</v>
      </c>
      <c r="E26" s="19">
        <v>7.4175249999999995</v>
      </c>
      <c r="F26" s="19">
        <v>1.0345620725565823</v>
      </c>
      <c r="G26" s="20">
        <f t="shared" si="0"/>
        <v>0.1394753738688555</v>
      </c>
    </row>
    <row r="27" spans="1:7" x14ac:dyDescent="0.25">
      <c r="A27" s="15"/>
      <c r="B27" s="16">
        <v>457</v>
      </c>
      <c r="C27" s="17" t="s">
        <v>218</v>
      </c>
      <c r="D27" s="18">
        <v>0.60623999999999989</v>
      </c>
      <c r="E27" s="19">
        <v>2.3370850000000005</v>
      </c>
      <c r="F27" s="19">
        <v>0.29987753171735676</v>
      </c>
      <c r="G27" s="20">
        <f t="shared" si="0"/>
        <v>0.1283126337798397</v>
      </c>
    </row>
    <row r="28" spans="1:7" x14ac:dyDescent="0.25">
      <c r="A28" s="15"/>
      <c r="B28" s="16">
        <v>458</v>
      </c>
      <c r="C28" s="17" t="s">
        <v>219</v>
      </c>
      <c r="D28" s="18">
        <v>0.73226400000000003</v>
      </c>
      <c r="E28" s="19">
        <v>43.129511999999984</v>
      </c>
      <c r="F28" s="19">
        <v>9.8870741640748747</v>
      </c>
      <c r="G28" s="20">
        <f t="shared" si="0"/>
        <v>0.2292415032211558</v>
      </c>
    </row>
    <row r="29" spans="1:7" x14ac:dyDescent="0.25">
      <c r="A29" s="15"/>
      <c r="B29" s="16">
        <v>459</v>
      </c>
      <c r="C29" s="17" t="s">
        <v>220</v>
      </c>
      <c r="D29" s="18">
        <v>2.3042259999999994</v>
      </c>
      <c r="E29" s="19">
        <v>22.635977000000004</v>
      </c>
      <c r="F29" s="19">
        <v>6.4900459147138463</v>
      </c>
      <c r="G29" s="20">
        <f t="shared" si="0"/>
        <v>0.2867137528331048</v>
      </c>
    </row>
    <row r="30" spans="1:7" x14ac:dyDescent="0.25">
      <c r="A30" s="15"/>
      <c r="B30" s="16">
        <v>460</v>
      </c>
      <c r="C30" s="17" t="s">
        <v>221</v>
      </c>
      <c r="D30" s="18">
        <v>11.873145000000001</v>
      </c>
      <c r="E30" s="19">
        <v>10.435978</v>
      </c>
      <c r="F30" s="19">
        <v>2.7123250354379707</v>
      </c>
      <c r="G30" s="20">
        <f t="shared" si="0"/>
        <v>0.25990137536107977</v>
      </c>
    </row>
    <row r="31" spans="1:7" x14ac:dyDescent="0.25">
      <c r="A31" s="15"/>
      <c r="B31" s="16">
        <v>461</v>
      </c>
      <c r="C31" s="17" t="s">
        <v>222</v>
      </c>
      <c r="D31" s="18">
        <v>4.8306419999999992</v>
      </c>
      <c r="E31" s="19">
        <v>3.9052779999999996</v>
      </c>
      <c r="F31" s="19">
        <v>0.87520289196891099</v>
      </c>
      <c r="G31" s="20">
        <f t="shared" si="0"/>
        <v>0.22410770551261935</v>
      </c>
    </row>
    <row r="32" spans="1:7" x14ac:dyDescent="0.25">
      <c r="A32" s="15"/>
      <c r="B32" s="16">
        <v>462</v>
      </c>
      <c r="C32" s="17" t="s">
        <v>223</v>
      </c>
      <c r="D32" s="18">
        <v>6.0702780000000001</v>
      </c>
      <c r="E32" s="19">
        <v>6.7937000000000012</v>
      </c>
      <c r="F32" s="19">
        <v>0.52654747368433164</v>
      </c>
      <c r="G32" s="20">
        <f t="shared" si="0"/>
        <v>7.7505258354700901E-2</v>
      </c>
    </row>
    <row r="33" spans="1:7" x14ac:dyDescent="0.25">
      <c r="A33" s="15"/>
      <c r="B33" s="16">
        <v>463</v>
      </c>
      <c r="C33" s="17" t="s">
        <v>224</v>
      </c>
      <c r="D33" s="18">
        <v>0.40072900000000011</v>
      </c>
      <c r="E33" s="19">
        <v>0.768729</v>
      </c>
      <c r="F33" s="19">
        <v>0.17290016259721597</v>
      </c>
      <c r="G33" s="20">
        <f t="shared" si="0"/>
        <v>0.22491692468635366</v>
      </c>
    </row>
    <row r="34" spans="1:7" x14ac:dyDescent="0.25">
      <c r="A34" s="15"/>
      <c r="B34" s="16">
        <v>464</v>
      </c>
      <c r="C34" s="17" t="s">
        <v>225</v>
      </c>
      <c r="D34" s="18">
        <v>7.6642079999999986</v>
      </c>
      <c r="E34" s="19">
        <v>5.1979819999999997</v>
      </c>
      <c r="F34" s="19">
        <v>0.10903535992474644</v>
      </c>
      <c r="G34" s="20">
        <f t="shared" si="0"/>
        <v>2.0976478934468502E-2</v>
      </c>
    </row>
    <row r="35" spans="1:7" ht="15.75" thickBot="1" x14ac:dyDescent="0.3">
      <c r="A35" s="33" t="s">
        <v>227</v>
      </c>
      <c r="B35" s="34"/>
      <c r="C35" s="35"/>
      <c r="D35" s="36">
        <v>52.118166000000016</v>
      </c>
      <c r="E35" s="37">
        <v>86.887640999999959</v>
      </c>
      <c r="F35" s="37">
        <v>15.942571934530861</v>
      </c>
      <c r="G35" s="38">
        <f t="shared" si="0"/>
        <v>0.18348492088225607</v>
      </c>
    </row>
    <row r="36" spans="1:7" x14ac:dyDescent="0.25">
      <c r="D36" s="6"/>
      <c r="E36" s="6"/>
      <c r="F36" s="6"/>
      <c r="G36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7"/>
  <dimension ref="A1:L21"/>
  <sheetViews>
    <sheetView topLeftCell="A7" workbookViewId="0">
      <selection activeCell="A16" sqref="A16:F2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91</v>
      </c>
      <c r="B1" s="40" t="s">
        <v>228</v>
      </c>
      <c r="C1" s="40" t="s">
        <v>51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1805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669.03050599999983</v>
      </c>
      <c r="G6" s="13">
        <v>876.8186649999999</v>
      </c>
      <c r="H6" s="13">
        <v>196.92682986182444</v>
      </c>
      <c r="I6" s="14">
        <v>0.22459242454860889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269.28549700000002</v>
      </c>
      <c r="G7" s="31">
        <f ca="1">SUM(G8:OFFSET(G6,MATCH("PROYECTOS",$A$8:$A$50,0),0))</f>
        <v>117.425107</v>
      </c>
      <c r="H7" s="31">
        <f ca="1">SUM(H8:OFFSET(H6,MATCH("PROYECTOS",$A$8:$A$50,0),0))</f>
        <v>11.048623175896864</v>
      </c>
      <c r="I7" s="32">
        <f t="shared" ref="I7:I12" ca="1" si="0">IFERROR(H7/G7,0)</f>
        <v>9.4090807819292549E-2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220.89008699999997</v>
      </c>
      <c r="G8" s="19">
        <v>42.608427999999989</v>
      </c>
      <c r="H8" s="19">
        <v>1.1715919333919373</v>
      </c>
      <c r="I8" s="20">
        <f t="shared" si="0"/>
        <v>2.7496718099807336E-2</v>
      </c>
      <c r="J8" s="54"/>
      <c r="K8" s="19"/>
      <c r="L8" s="20" t="str">
        <f>IFERROR(K8/J8,".")</f>
        <v>.</v>
      </c>
    </row>
    <row r="9" spans="1:12" ht="38.25" x14ac:dyDescent="0.25">
      <c r="A9" s="15"/>
      <c r="B9" s="17">
        <v>3000275</v>
      </c>
      <c r="C9" s="17" t="s">
        <v>1806</v>
      </c>
      <c r="D9" s="53">
        <v>87</v>
      </c>
      <c r="E9" s="17" t="s">
        <v>461</v>
      </c>
      <c r="F9" s="18">
        <v>5.2483240000000002</v>
      </c>
      <c r="G9" s="19">
        <v>18.818366999999999</v>
      </c>
      <c r="H9" s="19">
        <v>1.0011708941892721</v>
      </c>
      <c r="I9" s="20">
        <f t="shared" si="0"/>
        <v>5.3201794512205663E-2</v>
      </c>
      <c r="J9" s="54"/>
      <c r="K9" s="19"/>
      <c r="L9" s="20" t="str">
        <f>IFERROR(K9/J9,".")</f>
        <v>.</v>
      </c>
    </row>
    <row r="10" spans="1:12" ht="25.5" x14ac:dyDescent="0.25">
      <c r="A10" s="15"/>
      <c r="B10" s="17">
        <v>3000514</v>
      </c>
      <c r="C10" s="17" t="s">
        <v>1807</v>
      </c>
      <c r="D10" s="53">
        <v>582</v>
      </c>
      <c r="E10" s="17" t="s">
        <v>1809</v>
      </c>
      <c r="F10" s="18">
        <v>15.88012</v>
      </c>
      <c r="G10" s="19">
        <v>12.290582000000001</v>
      </c>
      <c r="H10" s="19">
        <v>1.3953820019378327</v>
      </c>
      <c r="I10" s="20">
        <f t="shared" si="0"/>
        <v>0.11353262212788887</v>
      </c>
      <c r="J10" s="54"/>
      <c r="K10" s="19"/>
      <c r="L10" s="20" t="str">
        <f>IFERROR(K10/J10,".")</f>
        <v>.</v>
      </c>
    </row>
    <row r="11" spans="1:12" ht="38.25" x14ac:dyDescent="0.25">
      <c r="A11" s="15"/>
      <c r="B11" s="17">
        <v>3000515</v>
      </c>
      <c r="C11" s="17" t="s">
        <v>1808</v>
      </c>
      <c r="D11" s="53">
        <v>236</v>
      </c>
      <c r="E11" s="17" t="s">
        <v>295</v>
      </c>
      <c r="F11" s="18">
        <v>27.266966000000028</v>
      </c>
      <c r="G11" s="19">
        <v>43.707730000000019</v>
      </c>
      <c r="H11" s="19">
        <v>7.4804783463778222</v>
      </c>
      <c r="I11" s="20">
        <f t="shared" si="0"/>
        <v>0.17114772024028288</v>
      </c>
      <c r="J11" s="54"/>
      <c r="K11" s="19"/>
      <c r="L11" s="20" t="str">
        <f>IFERROR(K11/J11,".")</f>
        <v>.</v>
      </c>
    </row>
    <row r="12" spans="1:12" ht="15.75" thickBot="1" x14ac:dyDescent="0.3">
      <c r="A12" s="33" t="s">
        <v>302</v>
      </c>
      <c r="B12" s="35"/>
      <c r="C12" s="35"/>
      <c r="D12" s="51"/>
      <c r="E12" s="35"/>
      <c r="F12" s="36">
        <f ca="1">OFFSET(F12,-MATCH("PROYECTOS",$A$8:$A$50,0)-1,0)-(OFFSET(F12,-MATCH("PROYECTOS",$A$8:$A$50,0),0))</f>
        <v>399.74500899999981</v>
      </c>
      <c r="G12" s="37">
        <f ca="1">OFFSET(G12,-MATCH("PROYECTOS",$A$8:$A$50,0)-1,0)-(OFFSET(G12,-MATCH("PROYECTOS",$A$8:$A$50,0),0))</f>
        <v>759.39355799999987</v>
      </c>
      <c r="H12" s="37">
        <f ca="1">OFFSET(H12,-MATCH("PROYECTOS",$A$8:$A$50,0)-1,0)-(OFFSET(H12,-MATCH("PROYECTOS",$A$8:$A$50,0),0))</f>
        <v>185.87820668592758</v>
      </c>
      <c r="I12" s="38">
        <f t="shared" ca="1" si="0"/>
        <v>0.24477190348502748</v>
      </c>
      <c r="J12" s="52"/>
      <c r="K12" s="37"/>
      <c r="L12" s="38"/>
    </row>
    <row r="13" spans="1:12" ht="15.75" thickBot="1" x14ac:dyDescent="0.3"/>
    <row r="14" spans="1:12" ht="15.75" thickBot="1" x14ac:dyDescent="0.3">
      <c r="A14" s="108" t="s">
        <v>372</v>
      </c>
      <c r="B14" s="109"/>
      <c r="C14" s="109"/>
      <c r="D14" s="109"/>
      <c r="E14" s="109"/>
      <c r="F14" s="110"/>
    </row>
    <row r="15" spans="1:12" ht="15.75" thickBot="1" x14ac:dyDescent="0.3">
      <c r="A15" s="2" t="s">
        <v>1838</v>
      </c>
    </row>
    <row r="16" spans="1:12" ht="45" customHeight="1" x14ac:dyDescent="0.25">
      <c r="A16" s="100" t="s">
        <v>374</v>
      </c>
      <c r="B16" s="101"/>
      <c r="C16" s="101"/>
      <c r="D16" s="101"/>
      <c r="E16" s="101"/>
      <c r="F16" s="111" t="s">
        <v>375</v>
      </c>
    </row>
    <row r="17" spans="1:6" ht="15.75" thickBot="1" x14ac:dyDescent="0.3">
      <c r="A17" s="125"/>
      <c r="B17" s="126"/>
      <c r="C17" s="104"/>
      <c r="D17" s="104"/>
      <c r="E17" s="104"/>
      <c r="F17" s="112"/>
    </row>
    <row r="18" spans="1:6" ht="18.75" customHeight="1" x14ac:dyDescent="0.25">
      <c r="A18" s="15"/>
      <c r="B18" s="17">
        <v>3000001</v>
      </c>
      <c r="C18" s="148" t="s">
        <v>271</v>
      </c>
      <c r="D18" s="142"/>
      <c r="E18" s="149"/>
      <c r="F18" s="69">
        <v>2.7496718099807336E-2</v>
      </c>
    </row>
    <row r="19" spans="1:6" ht="27.75" customHeight="1" x14ac:dyDescent="0.25">
      <c r="A19" s="15"/>
      <c r="B19" s="17">
        <v>3000275</v>
      </c>
      <c r="C19" s="144" t="s">
        <v>1806</v>
      </c>
      <c r="D19" s="119">
        <v>87</v>
      </c>
      <c r="E19" s="145" t="s">
        <v>461</v>
      </c>
      <c r="F19" s="69">
        <v>5.3201794512205663E-2</v>
      </c>
    </row>
    <row r="20" spans="1:6" ht="16.5" customHeight="1" x14ac:dyDescent="0.25">
      <c r="A20" s="15"/>
      <c r="B20" s="17">
        <v>3000514</v>
      </c>
      <c r="C20" s="144" t="s">
        <v>1807</v>
      </c>
      <c r="D20" s="119">
        <v>582</v>
      </c>
      <c r="E20" s="145" t="s">
        <v>1809</v>
      </c>
      <c r="F20" s="69">
        <v>0.11353262212788887</v>
      </c>
    </row>
    <row r="21" spans="1:6" ht="27.75" customHeight="1" thickBot="1" x14ac:dyDescent="0.3">
      <c r="A21" s="21"/>
      <c r="B21" s="23">
        <v>3000515</v>
      </c>
      <c r="C21" s="146" t="s">
        <v>1808</v>
      </c>
      <c r="D21" s="121">
        <v>236</v>
      </c>
      <c r="E21" s="147" t="s">
        <v>295</v>
      </c>
      <c r="F21" s="70">
        <v>0.17114772024028288</v>
      </c>
    </row>
  </sheetData>
  <mergeCells count="19">
    <mergeCell ref="F3:I3"/>
    <mergeCell ref="J3:L3"/>
    <mergeCell ref="I4:I5"/>
    <mergeCell ref="A14:F14"/>
    <mergeCell ref="A16:E17"/>
    <mergeCell ref="F16:F17"/>
    <mergeCell ref="L4:L5"/>
    <mergeCell ref="H4:H5"/>
    <mergeCell ref="A4:C5"/>
    <mergeCell ref="J4:J5"/>
    <mergeCell ref="F4:F5"/>
    <mergeCell ref="K4:K5"/>
    <mergeCell ref="G4:G5"/>
    <mergeCell ref="D4:E5"/>
    <mergeCell ref="C18:E18"/>
    <mergeCell ref="C19:E19"/>
    <mergeCell ref="C20:E20"/>
    <mergeCell ref="C21:E21"/>
    <mergeCell ref="A3:E3"/>
  </mergeCell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8"/>
  <dimension ref="A1:N24"/>
  <sheetViews>
    <sheetView workbookViewId="0">
      <selection activeCell="A2" sqref="A2:N24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91</v>
      </c>
      <c r="B1" s="40" t="s">
        <v>228</v>
      </c>
      <c r="C1" s="40" t="s">
        <v>51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1810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669.03050599999983</v>
      </c>
      <c r="I6" s="13">
        <v>876.8186649999999</v>
      </c>
      <c r="J6" s="13">
        <v>196.92682986182444</v>
      </c>
      <c r="K6" s="14">
        <v>0.22459242454860889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SUM(H8:H23)</f>
        <v>269.28549700000002</v>
      </c>
      <c r="I7" s="30">
        <f>SUM(I8:I23)</f>
        <v>117.42510699999998</v>
      </c>
      <c r="J7" s="30">
        <f>SUM(J8:J23)</f>
        <v>11.048623175896864</v>
      </c>
      <c r="K7" s="32">
        <f>IFERROR(J7/I7,0)</f>
        <v>9.4090807819292563E-2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220.89008699999999</v>
      </c>
      <c r="I8" s="19">
        <v>42.608428000000004</v>
      </c>
      <c r="J8" s="19">
        <v>1.1715919333919373</v>
      </c>
      <c r="K8" s="20">
        <f t="shared" ref="K8:K24" si="0">IFERROR(J8/I8,0)</f>
        <v>2.7496718099807325E-2</v>
      </c>
      <c r="L8" s="54">
        <v>0</v>
      </c>
      <c r="M8" s="19">
        <v>0</v>
      </c>
      <c r="N8" s="20" t="str">
        <f>IFERROR(M8/L8,".")</f>
        <v>.</v>
      </c>
    </row>
    <row r="9" spans="1:14" ht="38.25" x14ac:dyDescent="0.25">
      <c r="A9" s="15"/>
      <c r="B9" s="17">
        <v>5002775</v>
      </c>
      <c r="C9" s="79" t="s">
        <v>1811</v>
      </c>
      <c r="D9" s="17">
        <v>3000275</v>
      </c>
      <c r="E9" s="17" t="s">
        <v>1806</v>
      </c>
      <c r="F9" s="53">
        <v>240</v>
      </c>
      <c r="G9" s="17" t="s">
        <v>1384</v>
      </c>
      <c r="H9" s="18">
        <v>0.66711999999999994</v>
      </c>
      <c r="I9" s="19">
        <v>4.7479019999999998</v>
      </c>
      <c r="J9" s="19">
        <v>0.2126098734443076</v>
      </c>
      <c r="K9" s="20">
        <f t="shared" si="0"/>
        <v>4.4779751866046859E-2</v>
      </c>
      <c r="L9" s="54">
        <v>0</v>
      </c>
      <c r="M9" s="19">
        <v>0</v>
      </c>
      <c r="N9" s="20" t="str">
        <f t="shared" ref="N9:N23" si="1">IFERROR(M9/L9,".")</f>
        <v>.</v>
      </c>
    </row>
    <row r="10" spans="1:14" ht="38.25" x14ac:dyDescent="0.25">
      <c r="A10" s="15"/>
      <c r="B10" s="17">
        <v>5002776</v>
      </c>
      <c r="C10" s="79" t="s">
        <v>1812</v>
      </c>
      <c r="D10" s="17">
        <v>3000275</v>
      </c>
      <c r="E10" s="17" t="s">
        <v>1806</v>
      </c>
      <c r="F10" s="53">
        <v>291</v>
      </c>
      <c r="G10" s="17" t="s">
        <v>1826</v>
      </c>
      <c r="H10" s="18">
        <v>1.068154</v>
      </c>
      <c r="I10" s="19">
        <v>10.778518</v>
      </c>
      <c r="J10" s="19">
        <v>0.34357929890393279</v>
      </c>
      <c r="K10" s="20">
        <f t="shared" si="0"/>
        <v>3.18763023732885E-2</v>
      </c>
      <c r="L10" s="54">
        <v>211</v>
      </c>
      <c r="M10" s="19">
        <v>0</v>
      </c>
      <c r="N10" s="20">
        <f t="shared" si="1"/>
        <v>0</v>
      </c>
    </row>
    <row r="11" spans="1:14" ht="38.25" x14ac:dyDescent="0.25">
      <c r="A11" s="15"/>
      <c r="B11" s="17">
        <v>5002778</v>
      </c>
      <c r="C11" s="79" t="s">
        <v>1813</v>
      </c>
      <c r="D11" s="17">
        <v>3000275</v>
      </c>
      <c r="E11" s="17" t="s">
        <v>1806</v>
      </c>
      <c r="F11" s="53">
        <v>291</v>
      </c>
      <c r="G11" s="17" t="s">
        <v>1826</v>
      </c>
      <c r="H11" s="18">
        <v>2.3030499999999998</v>
      </c>
      <c r="I11" s="19">
        <v>0.91506200000000004</v>
      </c>
      <c r="J11" s="19">
        <v>0.42366987213608809</v>
      </c>
      <c r="K11" s="20">
        <f t="shared" si="0"/>
        <v>0.46299581026869008</v>
      </c>
      <c r="L11" s="54">
        <v>0</v>
      </c>
      <c r="M11" s="19">
        <v>0</v>
      </c>
      <c r="N11" s="20" t="str">
        <f t="shared" si="1"/>
        <v>.</v>
      </c>
    </row>
    <row r="12" spans="1:14" ht="38.25" x14ac:dyDescent="0.25">
      <c r="A12" s="15"/>
      <c r="B12" s="17">
        <v>5004142</v>
      </c>
      <c r="C12" s="79" t="s">
        <v>1814</v>
      </c>
      <c r="D12" s="17">
        <v>3000275</v>
      </c>
      <c r="E12" s="17" t="s">
        <v>1806</v>
      </c>
      <c r="F12" s="53">
        <v>88</v>
      </c>
      <c r="G12" s="17" t="s">
        <v>466</v>
      </c>
      <c r="H12" s="18">
        <v>1.2100000000000002</v>
      </c>
      <c r="I12" s="19">
        <v>2.3768850000000001</v>
      </c>
      <c r="J12" s="19">
        <v>2.1311849704943597E-2</v>
      </c>
      <c r="K12" s="20">
        <f t="shared" si="0"/>
        <v>8.9662939961098649E-3</v>
      </c>
      <c r="L12" s="54">
        <v>0</v>
      </c>
      <c r="M12" s="19">
        <v>0</v>
      </c>
      <c r="N12" s="20" t="str">
        <f t="shared" si="1"/>
        <v>.</v>
      </c>
    </row>
    <row r="13" spans="1:14" ht="25.5" x14ac:dyDescent="0.25">
      <c r="A13" s="15"/>
      <c r="B13" s="17">
        <v>5004139</v>
      </c>
      <c r="C13" s="79" t="s">
        <v>1815</v>
      </c>
      <c r="D13" s="17">
        <v>3000514</v>
      </c>
      <c r="E13" s="17" t="s">
        <v>1807</v>
      </c>
      <c r="F13" s="53">
        <v>46</v>
      </c>
      <c r="G13" s="17" t="s">
        <v>856</v>
      </c>
      <c r="H13" s="18">
        <v>10.8332</v>
      </c>
      <c r="I13" s="19">
        <v>7.6134580000000005</v>
      </c>
      <c r="J13" s="19">
        <v>0.76708262134343386</v>
      </c>
      <c r="K13" s="20">
        <f t="shared" si="0"/>
        <v>0.10075351060496214</v>
      </c>
      <c r="L13" s="54">
        <v>0</v>
      </c>
      <c r="M13" s="19">
        <v>0</v>
      </c>
      <c r="N13" s="20" t="str">
        <f t="shared" si="1"/>
        <v>.</v>
      </c>
    </row>
    <row r="14" spans="1:14" ht="25.5" x14ac:dyDescent="0.25">
      <c r="A14" s="15"/>
      <c r="B14" s="17">
        <v>5004140</v>
      </c>
      <c r="C14" s="79" t="s">
        <v>1816</v>
      </c>
      <c r="D14" s="17">
        <v>3000514</v>
      </c>
      <c r="E14" s="17" t="s">
        <v>1807</v>
      </c>
      <c r="F14" s="53">
        <v>46</v>
      </c>
      <c r="G14" s="17" t="s">
        <v>856</v>
      </c>
      <c r="H14" s="18">
        <v>0.97592299999999998</v>
      </c>
      <c r="I14" s="19">
        <v>0.28665600000000002</v>
      </c>
      <c r="J14" s="19">
        <v>4.7414999222382903E-2</v>
      </c>
      <c r="K14" s="20">
        <f t="shared" si="0"/>
        <v>0.16540731476886197</v>
      </c>
      <c r="L14" s="54">
        <v>0</v>
      </c>
      <c r="M14" s="19">
        <v>0</v>
      </c>
      <c r="N14" s="20" t="str">
        <f t="shared" si="1"/>
        <v>.</v>
      </c>
    </row>
    <row r="15" spans="1:14" ht="25.5" x14ac:dyDescent="0.25">
      <c r="A15" s="15"/>
      <c r="B15" s="17">
        <v>5004141</v>
      </c>
      <c r="C15" s="79" t="s">
        <v>1817</v>
      </c>
      <c r="D15" s="17">
        <v>3000514</v>
      </c>
      <c r="E15" s="17" t="s">
        <v>1807</v>
      </c>
      <c r="F15" s="53">
        <v>46</v>
      </c>
      <c r="G15" s="17" t="s">
        <v>856</v>
      </c>
      <c r="H15" s="18">
        <v>4.0709970000000002</v>
      </c>
      <c r="I15" s="19">
        <v>4.3904680000000003</v>
      </c>
      <c r="J15" s="19">
        <v>0.58088438137201592</v>
      </c>
      <c r="K15" s="20">
        <f t="shared" si="0"/>
        <v>0.13230580005867618</v>
      </c>
      <c r="L15" s="54">
        <v>0</v>
      </c>
      <c r="M15" s="19">
        <v>0</v>
      </c>
      <c r="N15" s="20" t="str">
        <f t="shared" si="1"/>
        <v>.</v>
      </c>
    </row>
    <row r="16" spans="1:14" ht="38.25" x14ac:dyDescent="0.25">
      <c r="A16" s="15"/>
      <c r="B16" s="17">
        <v>5002779</v>
      </c>
      <c r="C16" s="79" t="s">
        <v>1818</v>
      </c>
      <c r="D16" s="17">
        <v>3000515</v>
      </c>
      <c r="E16" s="17" t="s">
        <v>1808</v>
      </c>
      <c r="F16" s="53">
        <v>216</v>
      </c>
      <c r="G16" s="17" t="s">
        <v>1827</v>
      </c>
      <c r="H16" s="18">
        <v>6.3300269999999994</v>
      </c>
      <c r="I16" s="19">
        <v>10.380957</v>
      </c>
      <c r="J16" s="19">
        <v>2.2527450116140244</v>
      </c>
      <c r="K16" s="20">
        <f t="shared" si="0"/>
        <v>0.21700745043198083</v>
      </c>
      <c r="L16" s="54">
        <v>258</v>
      </c>
      <c r="M16" s="19">
        <v>0</v>
      </c>
      <c r="N16" s="20">
        <f t="shared" si="1"/>
        <v>0</v>
      </c>
    </row>
    <row r="17" spans="1:14" ht="38.25" x14ac:dyDescent="0.25">
      <c r="A17" s="15"/>
      <c r="B17" s="17">
        <v>5002780</v>
      </c>
      <c r="C17" s="79" t="s">
        <v>1819</v>
      </c>
      <c r="D17" s="17">
        <v>3000515</v>
      </c>
      <c r="E17" s="17" t="s">
        <v>1808</v>
      </c>
      <c r="F17" s="53">
        <v>216</v>
      </c>
      <c r="G17" s="17" t="s">
        <v>1827</v>
      </c>
      <c r="H17" s="18">
        <v>3.4521309999999996</v>
      </c>
      <c r="I17" s="19">
        <v>5.7472149999999997</v>
      </c>
      <c r="J17" s="19">
        <v>0.91161113853740972</v>
      </c>
      <c r="K17" s="20">
        <f t="shared" si="0"/>
        <v>0.15861789380376579</v>
      </c>
      <c r="L17" s="54">
        <v>15</v>
      </c>
      <c r="M17" s="19">
        <v>0</v>
      </c>
      <c r="N17" s="20">
        <f t="shared" si="1"/>
        <v>0</v>
      </c>
    </row>
    <row r="18" spans="1:14" ht="38.25" x14ac:dyDescent="0.25">
      <c r="A18" s="15"/>
      <c r="B18" s="17">
        <v>5002783</v>
      </c>
      <c r="C18" s="79" t="s">
        <v>1820</v>
      </c>
      <c r="D18" s="17">
        <v>3000515</v>
      </c>
      <c r="E18" s="17" t="s">
        <v>1808</v>
      </c>
      <c r="F18" s="53">
        <v>534</v>
      </c>
      <c r="G18" s="17" t="s">
        <v>1828</v>
      </c>
      <c r="H18" s="18">
        <v>4.2336429999999998</v>
      </c>
      <c r="I18" s="19">
        <v>5.9128490000000005</v>
      </c>
      <c r="J18" s="19">
        <v>0.79160325144039234</v>
      </c>
      <c r="K18" s="20">
        <f t="shared" si="0"/>
        <v>0.13387848251162718</v>
      </c>
      <c r="L18" s="54">
        <v>18</v>
      </c>
      <c r="M18" s="19">
        <v>0</v>
      </c>
      <c r="N18" s="20">
        <f t="shared" si="1"/>
        <v>0</v>
      </c>
    </row>
    <row r="19" spans="1:14" ht="51" x14ac:dyDescent="0.25">
      <c r="A19" s="15"/>
      <c r="B19" s="17">
        <v>5002784</v>
      </c>
      <c r="C19" s="79" t="s">
        <v>1821</v>
      </c>
      <c r="D19" s="17">
        <v>3000515</v>
      </c>
      <c r="E19" s="17" t="s">
        <v>1808</v>
      </c>
      <c r="F19" s="53">
        <v>534</v>
      </c>
      <c r="G19" s="17" t="s">
        <v>1828</v>
      </c>
      <c r="H19" s="18">
        <v>0.5537700000000001</v>
      </c>
      <c r="I19" s="19">
        <v>0.48552800000000002</v>
      </c>
      <c r="J19" s="19">
        <v>0.14114233198779402</v>
      </c>
      <c r="K19" s="20">
        <f t="shared" si="0"/>
        <v>0.29069864557305453</v>
      </c>
      <c r="L19" s="54">
        <v>1</v>
      </c>
      <c r="M19" s="19">
        <v>0</v>
      </c>
      <c r="N19" s="20">
        <f t="shared" si="1"/>
        <v>0</v>
      </c>
    </row>
    <row r="20" spans="1:14" ht="51" x14ac:dyDescent="0.25">
      <c r="A20" s="15"/>
      <c r="B20" s="17">
        <v>5002785</v>
      </c>
      <c r="C20" s="79" t="s">
        <v>1822</v>
      </c>
      <c r="D20" s="17">
        <v>3000515</v>
      </c>
      <c r="E20" s="17" t="s">
        <v>1808</v>
      </c>
      <c r="F20" s="53">
        <v>56</v>
      </c>
      <c r="G20" s="17" t="s">
        <v>296</v>
      </c>
      <c r="H20" s="18">
        <v>7.2080010000000003</v>
      </c>
      <c r="I20" s="19">
        <v>5.7430519999999996</v>
      </c>
      <c r="J20" s="19">
        <v>1.1688833209373115</v>
      </c>
      <c r="K20" s="20">
        <f t="shared" si="0"/>
        <v>0.2035299908371562</v>
      </c>
      <c r="L20" s="54">
        <v>2744.5</v>
      </c>
      <c r="M20" s="19">
        <v>0</v>
      </c>
      <c r="N20" s="20">
        <f t="shared" si="1"/>
        <v>0</v>
      </c>
    </row>
    <row r="21" spans="1:14" ht="51" x14ac:dyDescent="0.25">
      <c r="A21" s="15"/>
      <c r="B21" s="17">
        <v>5002786</v>
      </c>
      <c r="C21" s="79" t="s">
        <v>1823</v>
      </c>
      <c r="D21" s="17">
        <v>3000515</v>
      </c>
      <c r="E21" s="17" t="s">
        <v>1808</v>
      </c>
      <c r="F21" s="53">
        <v>56</v>
      </c>
      <c r="G21" s="17" t="s">
        <v>296</v>
      </c>
      <c r="H21" s="18">
        <v>2.9557399999999996</v>
      </c>
      <c r="I21" s="19">
        <v>2.8238949999999998</v>
      </c>
      <c r="J21" s="19">
        <v>0.21739243001502473</v>
      </c>
      <c r="K21" s="20">
        <f t="shared" si="0"/>
        <v>7.6983184578401379E-2</v>
      </c>
      <c r="L21" s="54">
        <v>615.5</v>
      </c>
      <c r="M21" s="19">
        <v>0</v>
      </c>
      <c r="N21" s="20">
        <f t="shared" si="1"/>
        <v>0</v>
      </c>
    </row>
    <row r="22" spans="1:14" ht="38.25" x14ac:dyDescent="0.25">
      <c r="A22" s="15"/>
      <c r="B22" s="17">
        <v>5003038</v>
      </c>
      <c r="C22" s="79" t="s">
        <v>1824</v>
      </c>
      <c r="D22" s="17">
        <v>3000515</v>
      </c>
      <c r="E22" s="17" t="s">
        <v>1808</v>
      </c>
      <c r="F22" s="53">
        <v>475</v>
      </c>
      <c r="G22" s="17" t="s">
        <v>1829</v>
      </c>
      <c r="H22" s="18">
        <v>2.1502780000000001</v>
      </c>
      <c r="I22" s="19">
        <v>12.051455000000006</v>
      </c>
      <c r="J22" s="19">
        <v>1.9309727412019129</v>
      </c>
      <c r="K22" s="20">
        <f t="shared" si="0"/>
        <v>0.1602273535603719</v>
      </c>
      <c r="L22" s="54">
        <v>7614</v>
      </c>
      <c r="M22" s="19">
        <v>0</v>
      </c>
      <c r="N22" s="20">
        <f t="shared" si="1"/>
        <v>0</v>
      </c>
    </row>
    <row r="23" spans="1:14" ht="38.25" x14ac:dyDescent="0.25">
      <c r="A23" s="15"/>
      <c r="B23" s="17">
        <v>5003039</v>
      </c>
      <c r="C23" s="79" t="s">
        <v>1825</v>
      </c>
      <c r="D23" s="17">
        <v>3000515</v>
      </c>
      <c r="E23" s="17" t="s">
        <v>1808</v>
      </c>
      <c r="F23" s="53">
        <v>475</v>
      </c>
      <c r="G23" s="17" t="s">
        <v>1829</v>
      </c>
      <c r="H23" s="18">
        <v>0.38337599999999988</v>
      </c>
      <c r="I23" s="19">
        <v>0.56277899999999981</v>
      </c>
      <c r="J23" s="19">
        <v>6.612812064395257E-2</v>
      </c>
      <c r="K23" s="20">
        <f t="shared" si="0"/>
        <v>0.11750282196733104</v>
      </c>
      <c r="L23" s="54">
        <v>142</v>
      </c>
      <c r="M23" s="19">
        <v>0</v>
      </c>
      <c r="N23" s="20">
        <f t="shared" si="1"/>
        <v>0</v>
      </c>
    </row>
    <row r="24" spans="1:14" ht="15.75" thickBot="1" x14ac:dyDescent="0.3">
      <c r="A24" s="33" t="s">
        <v>302</v>
      </c>
      <c r="B24" s="35"/>
      <c r="C24" s="35"/>
      <c r="D24" s="57"/>
      <c r="E24" s="35"/>
      <c r="F24" s="51"/>
      <c r="G24" s="35"/>
      <c r="H24" s="36">
        <f>H6-H7</f>
        <v>399.74500899999981</v>
      </c>
      <c r="I24" s="36">
        <f>I6-I7</f>
        <v>759.39355799999987</v>
      </c>
      <c r="J24" s="36">
        <f>J6-J7</f>
        <v>185.87820668592758</v>
      </c>
      <c r="K24" s="38">
        <f t="shared" si="0"/>
        <v>0.24477190348502748</v>
      </c>
      <c r="L24" s="52"/>
      <c r="M24" s="37"/>
      <c r="N24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9"/>
  <dimension ref="A1:P6"/>
  <sheetViews>
    <sheetView workbookViewId="0">
      <selection activeCell="L6" sqref="L6:P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39">
        <v>91</v>
      </c>
      <c r="B1" s="40" t="s">
        <v>228</v>
      </c>
      <c r="C1" s="40" t="s">
        <v>51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1830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14"/>
      <c r="J4" s="114" t="s">
        <v>234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64.5" thickBot="1" x14ac:dyDescent="0.3">
      <c r="A6" s="21"/>
      <c r="B6" s="23">
        <v>3000001</v>
      </c>
      <c r="C6" s="23" t="s">
        <v>271</v>
      </c>
      <c r="D6" s="23"/>
      <c r="E6" s="23" t="s">
        <v>334</v>
      </c>
      <c r="F6" s="23">
        <v>10</v>
      </c>
      <c r="G6" s="23" t="s">
        <v>105</v>
      </c>
      <c r="H6" s="23">
        <v>108</v>
      </c>
      <c r="I6" s="23" t="s">
        <v>1791</v>
      </c>
      <c r="J6" s="23">
        <v>2</v>
      </c>
      <c r="K6" s="23" t="s">
        <v>326</v>
      </c>
      <c r="L6" s="62">
        <v>202.14719000000002</v>
      </c>
      <c r="M6" s="63">
        <v>33.267868</v>
      </c>
      <c r="N6" s="64">
        <v>0</v>
      </c>
      <c r="O6" s="63"/>
      <c r="P6" s="64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P11"/>
  <sheetViews>
    <sheetView workbookViewId="0">
      <selection activeCell="L6" sqref="L6:P1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39">
        <v>16</v>
      </c>
      <c r="B1" s="40" t="s">
        <v>228</v>
      </c>
      <c r="C1" s="40" t="s">
        <v>433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476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14"/>
      <c r="J4" s="114" t="s">
        <v>234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38.25" x14ac:dyDescent="0.25">
      <c r="A6" s="15"/>
      <c r="B6" s="17">
        <v>3000614</v>
      </c>
      <c r="C6" s="17" t="s">
        <v>439</v>
      </c>
      <c r="D6" s="17">
        <v>393</v>
      </c>
      <c r="E6" s="17" t="s">
        <v>463</v>
      </c>
      <c r="F6" s="17">
        <v>135</v>
      </c>
      <c r="G6" s="17" t="s">
        <v>139</v>
      </c>
      <c r="H6" s="17">
        <v>1</v>
      </c>
      <c r="I6" s="17" t="s">
        <v>323</v>
      </c>
      <c r="J6" s="17">
        <v>1</v>
      </c>
      <c r="K6" s="17" t="s">
        <v>325</v>
      </c>
      <c r="L6" s="59">
        <v>1.6702060000000001</v>
      </c>
      <c r="M6" s="60">
        <v>0.82089100000000004</v>
      </c>
      <c r="N6" s="61">
        <v>0.82089102268218994</v>
      </c>
      <c r="O6" s="60"/>
      <c r="P6" s="61"/>
    </row>
    <row r="7" spans="1:16" ht="38.25" x14ac:dyDescent="0.25">
      <c r="A7" s="15"/>
      <c r="B7" s="17">
        <v>3000614</v>
      </c>
      <c r="C7" s="17" t="s">
        <v>439</v>
      </c>
      <c r="D7" s="17">
        <v>393</v>
      </c>
      <c r="E7" s="17" t="s">
        <v>463</v>
      </c>
      <c r="F7" s="17">
        <v>135</v>
      </c>
      <c r="G7" s="17" t="s">
        <v>139</v>
      </c>
      <c r="H7" s="17">
        <v>1</v>
      </c>
      <c r="I7" s="17" t="s">
        <v>323</v>
      </c>
      <c r="J7" s="17">
        <v>2</v>
      </c>
      <c r="K7" s="17" t="s">
        <v>326</v>
      </c>
      <c r="L7" s="59">
        <v>0</v>
      </c>
      <c r="M7" s="60">
        <v>0.84931500000000004</v>
      </c>
      <c r="N7" s="61">
        <v>0.84931501746177673</v>
      </c>
      <c r="O7" s="60"/>
      <c r="P7" s="61"/>
    </row>
    <row r="8" spans="1:16" ht="38.25" x14ac:dyDescent="0.25">
      <c r="A8" s="15"/>
      <c r="B8" s="17">
        <v>3043969</v>
      </c>
      <c r="C8" s="17" t="s">
        <v>456</v>
      </c>
      <c r="D8" s="17">
        <v>87</v>
      </c>
      <c r="E8" s="17" t="s">
        <v>461</v>
      </c>
      <c r="F8" s="17">
        <v>135</v>
      </c>
      <c r="G8" s="17" t="s">
        <v>139</v>
      </c>
      <c r="H8" s="17">
        <v>1</v>
      </c>
      <c r="I8" s="17" t="s">
        <v>323</v>
      </c>
      <c r="J8" s="17">
        <v>1</v>
      </c>
      <c r="K8" s="17" t="s">
        <v>325</v>
      </c>
      <c r="L8" s="59">
        <v>14.902513000000001</v>
      </c>
      <c r="M8" s="60">
        <v>8.3249049999999993</v>
      </c>
      <c r="N8" s="61">
        <v>1.2063959836959839</v>
      </c>
      <c r="O8" s="60"/>
      <c r="P8" s="61"/>
    </row>
    <row r="9" spans="1:16" ht="38.25" x14ac:dyDescent="0.25">
      <c r="A9" s="15"/>
      <c r="B9" s="17">
        <v>3043969</v>
      </c>
      <c r="C9" s="17" t="s">
        <v>456</v>
      </c>
      <c r="D9" s="17">
        <v>87</v>
      </c>
      <c r="E9" s="17" t="s">
        <v>461</v>
      </c>
      <c r="F9" s="17">
        <v>135</v>
      </c>
      <c r="G9" s="17" t="s">
        <v>139</v>
      </c>
      <c r="H9" s="17">
        <v>1</v>
      </c>
      <c r="I9" s="17" t="s">
        <v>323</v>
      </c>
      <c r="J9" s="17">
        <v>2</v>
      </c>
      <c r="K9" s="17" t="s">
        <v>326</v>
      </c>
      <c r="L9" s="59">
        <v>5.059696999999999</v>
      </c>
      <c r="M9" s="60">
        <v>11.637304999999996</v>
      </c>
      <c r="N9" s="61">
        <v>11.637304803295592</v>
      </c>
      <c r="O9" s="60"/>
      <c r="P9" s="61"/>
    </row>
    <row r="10" spans="1:16" ht="38.25" x14ac:dyDescent="0.25">
      <c r="A10" s="15"/>
      <c r="B10" s="17">
        <v>3043974</v>
      </c>
      <c r="C10" s="17" t="s">
        <v>460</v>
      </c>
      <c r="D10" s="17">
        <v>394</v>
      </c>
      <c r="E10" s="17" t="s">
        <v>462</v>
      </c>
      <c r="F10" s="17">
        <v>135</v>
      </c>
      <c r="G10" s="17" t="s">
        <v>139</v>
      </c>
      <c r="H10" s="17">
        <v>1</v>
      </c>
      <c r="I10" s="17" t="s">
        <v>323</v>
      </c>
      <c r="J10" s="17">
        <v>1</v>
      </c>
      <c r="K10" s="17" t="s">
        <v>325</v>
      </c>
      <c r="L10" s="59">
        <v>19.586084</v>
      </c>
      <c r="M10" s="60">
        <v>1.6654249999999999</v>
      </c>
      <c r="N10" s="61">
        <v>5.000000074505806E-2</v>
      </c>
      <c r="O10" s="60"/>
      <c r="P10" s="61"/>
    </row>
    <row r="11" spans="1:16" ht="39" thickBot="1" x14ac:dyDescent="0.3">
      <c r="A11" s="21"/>
      <c r="B11" s="23">
        <v>3043974</v>
      </c>
      <c r="C11" s="23" t="s">
        <v>460</v>
      </c>
      <c r="D11" s="23">
        <v>394</v>
      </c>
      <c r="E11" s="23" t="s">
        <v>462</v>
      </c>
      <c r="F11" s="23">
        <v>135</v>
      </c>
      <c r="G11" s="23" t="s">
        <v>139</v>
      </c>
      <c r="H11" s="23">
        <v>1</v>
      </c>
      <c r="I11" s="23" t="s">
        <v>323</v>
      </c>
      <c r="J11" s="23">
        <v>2</v>
      </c>
      <c r="K11" s="23" t="s">
        <v>326</v>
      </c>
      <c r="L11" s="62">
        <v>0</v>
      </c>
      <c r="M11" s="63">
        <v>17.920658999999997</v>
      </c>
      <c r="N11" s="64">
        <v>17.920659246854484</v>
      </c>
      <c r="O11" s="63"/>
      <c r="P11" s="64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0"/>
  <dimension ref="A1:R6"/>
  <sheetViews>
    <sheetView workbookViewId="0">
      <selection activeCell="N6" sqref="N6:R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39">
        <v>91</v>
      </c>
      <c r="B1" s="40" t="s">
        <v>228</v>
      </c>
      <c r="C1" s="40" t="s">
        <v>51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.75" thickBot="1" x14ac:dyDescent="0.3">
      <c r="A2" s="2" t="s">
        <v>1831</v>
      </c>
    </row>
    <row r="3" spans="1:18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0" t="s">
        <v>2</v>
      </c>
      <c r="O3" s="101"/>
      <c r="P3" s="102"/>
      <c r="Q3" s="101" t="s">
        <v>235</v>
      </c>
      <c r="R3" s="102"/>
    </row>
    <row r="4" spans="1:18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14"/>
      <c r="L4" s="114" t="s">
        <v>234</v>
      </c>
      <c r="M4" s="129"/>
      <c r="N4" s="98" t="s">
        <v>3</v>
      </c>
      <c r="O4" s="96" t="s">
        <v>4</v>
      </c>
      <c r="P4" s="105" t="s">
        <v>5</v>
      </c>
      <c r="Q4" s="117" t="s">
        <v>236</v>
      </c>
      <c r="R4" s="105" t="s">
        <v>237</v>
      </c>
    </row>
    <row r="5" spans="1:18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30"/>
      <c r="N5" s="133"/>
      <c r="O5" s="134"/>
      <c r="P5" s="127"/>
      <c r="Q5" s="132"/>
      <c r="R5" s="127"/>
    </row>
    <row r="6" spans="1:18" ht="64.5" thickBot="1" x14ac:dyDescent="0.3">
      <c r="A6" s="21"/>
      <c r="B6" s="23">
        <v>5000276</v>
      </c>
      <c r="C6" s="23" t="s">
        <v>625</v>
      </c>
      <c r="D6" s="23">
        <v>3000001</v>
      </c>
      <c r="E6" s="23" t="s">
        <v>271</v>
      </c>
      <c r="F6" s="23">
        <v>1</v>
      </c>
      <c r="G6" s="23" t="s">
        <v>644</v>
      </c>
      <c r="H6" s="23">
        <v>10</v>
      </c>
      <c r="I6" s="23" t="s">
        <v>105</v>
      </c>
      <c r="J6" s="23">
        <v>108</v>
      </c>
      <c r="K6" s="23" t="s">
        <v>1791</v>
      </c>
      <c r="L6" s="23">
        <v>2</v>
      </c>
      <c r="M6" s="23" t="s">
        <v>326</v>
      </c>
      <c r="N6" s="62">
        <v>202.14718999999999</v>
      </c>
      <c r="O6" s="63">
        <v>33.267868</v>
      </c>
      <c r="P6" s="64">
        <v>0</v>
      </c>
      <c r="Q6" s="63">
        <v>0</v>
      </c>
      <c r="R6" s="64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1"/>
  <dimension ref="A1:N63"/>
  <sheetViews>
    <sheetView workbookViewId="0">
      <selection activeCell="J6" sqref="J6:N63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2" width="13.5703125" customWidth="1"/>
    <col min="13" max="14" width="14" customWidth="1"/>
  </cols>
  <sheetData>
    <row r="1" spans="1:14" ht="15.75" x14ac:dyDescent="0.25">
      <c r="A1" s="39">
        <v>91</v>
      </c>
      <c r="B1" s="40" t="s">
        <v>228</v>
      </c>
      <c r="C1" s="40" t="s">
        <v>51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1832</v>
      </c>
    </row>
    <row r="3" spans="1:14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0" t="s">
        <v>2</v>
      </c>
      <c r="K3" s="101"/>
      <c r="L3" s="102"/>
      <c r="M3" s="101" t="s">
        <v>235</v>
      </c>
      <c r="N3" s="102"/>
    </row>
    <row r="4" spans="1:14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29"/>
      <c r="J4" s="98" t="s">
        <v>3</v>
      </c>
      <c r="K4" s="96" t="s">
        <v>4</v>
      </c>
      <c r="L4" s="105" t="s">
        <v>5</v>
      </c>
      <c r="M4" s="117" t="s">
        <v>236</v>
      </c>
      <c r="N4" s="105" t="s">
        <v>237</v>
      </c>
    </row>
    <row r="5" spans="1:14" ht="15.75" thickBot="1" x14ac:dyDescent="0.3">
      <c r="A5" s="131"/>
      <c r="B5" s="128"/>
      <c r="C5" s="128"/>
      <c r="D5" s="128"/>
      <c r="E5" s="128"/>
      <c r="F5" s="128"/>
      <c r="G5" s="128"/>
      <c r="H5" s="128"/>
      <c r="I5" s="130"/>
      <c r="J5" s="133"/>
      <c r="K5" s="134"/>
      <c r="L5" s="127"/>
      <c r="M5" s="132"/>
      <c r="N5" s="127"/>
    </row>
    <row r="6" spans="1:14" ht="38.25" x14ac:dyDescent="0.25">
      <c r="A6" s="15"/>
      <c r="B6" s="17">
        <v>2001621</v>
      </c>
      <c r="C6" s="17" t="s">
        <v>1833</v>
      </c>
      <c r="D6" s="17"/>
      <c r="E6" s="17" t="s">
        <v>334</v>
      </c>
      <c r="F6" s="17">
        <v>10</v>
      </c>
      <c r="G6" s="17" t="s">
        <v>105</v>
      </c>
      <c r="H6" s="17">
        <v>10</v>
      </c>
      <c r="I6" s="17" t="s">
        <v>1502</v>
      </c>
      <c r="J6" s="59">
        <v>42.207664999999999</v>
      </c>
      <c r="K6" s="60">
        <v>2.7518229999999999</v>
      </c>
      <c r="L6" s="61">
        <v>0.89545602723956108</v>
      </c>
      <c r="M6" s="60"/>
      <c r="N6" s="61"/>
    </row>
    <row r="7" spans="1:14" ht="51" x14ac:dyDescent="0.25">
      <c r="A7" s="15"/>
      <c r="B7" s="17">
        <v>2001621</v>
      </c>
      <c r="C7" s="17" t="s">
        <v>1833</v>
      </c>
      <c r="D7" s="17"/>
      <c r="E7" s="17" t="s">
        <v>334</v>
      </c>
      <c r="F7" s="17">
        <v>10</v>
      </c>
      <c r="G7" s="17" t="s">
        <v>105</v>
      </c>
      <c r="H7" s="17">
        <v>26</v>
      </c>
      <c r="I7" s="17" t="s">
        <v>1503</v>
      </c>
      <c r="J7" s="59">
        <v>3.0298600000000002</v>
      </c>
      <c r="K7" s="60">
        <v>2.82986</v>
      </c>
      <c r="L7" s="61">
        <v>0.51072001457214355</v>
      </c>
      <c r="M7" s="60"/>
      <c r="N7" s="61"/>
    </row>
    <row r="8" spans="1:14" ht="51" x14ac:dyDescent="0.25">
      <c r="A8" s="15"/>
      <c r="B8" s="17">
        <v>2001621</v>
      </c>
      <c r="C8" s="17" t="s">
        <v>1833</v>
      </c>
      <c r="D8" s="17"/>
      <c r="E8" s="17" t="s">
        <v>334</v>
      </c>
      <c r="F8" s="17">
        <v>440</v>
      </c>
      <c r="G8" s="17" t="s">
        <v>201</v>
      </c>
      <c r="H8" s="17">
        <v>440</v>
      </c>
      <c r="I8" s="17" t="s">
        <v>341</v>
      </c>
      <c r="J8" s="59">
        <v>0.70500000000000007</v>
      </c>
      <c r="K8" s="60">
        <v>0.80255900000000002</v>
      </c>
      <c r="L8" s="61">
        <v>6.829100102186203E-2</v>
      </c>
      <c r="M8" s="60"/>
      <c r="N8" s="61"/>
    </row>
    <row r="9" spans="1:14" ht="51" x14ac:dyDescent="0.25">
      <c r="A9" s="15"/>
      <c r="B9" s="17">
        <v>2001621</v>
      </c>
      <c r="C9" s="17" t="s">
        <v>1833</v>
      </c>
      <c r="D9" s="17"/>
      <c r="E9" s="17" t="s">
        <v>334</v>
      </c>
      <c r="F9" s="17">
        <v>441</v>
      </c>
      <c r="G9" s="17" t="s">
        <v>202</v>
      </c>
      <c r="H9" s="17">
        <v>441</v>
      </c>
      <c r="I9" s="17" t="s">
        <v>342</v>
      </c>
      <c r="J9" s="59">
        <v>0.79500000000000004</v>
      </c>
      <c r="K9" s="60">
        <v>0.79500000000000004</v>
      </c>
      <c r="L9" s="61">
        <v>0</v>
      </c>
      <c r="M9" s="60"/>
      <c r="N9" s="61"/>
    </row>
    <row r="10" spans="1:14" ht="51" x14ac:dyDescent="0.25">
      <c r="A10" s="15"/>
      <c r="B10" s="17">
        <v>2001621</v>
      </c>
      <c r="C10" s="17" t="s">
        <v>1833</v>
      </c>
      <c r="D10" s="17"/>
      <c r="E10" s="17" t="s">
        <v>334</v>
      </c>
      <c r="F10" s="17">
        <v>442</v>
      </c>
      <c r="G10" s="17" t="s">
        <v>203</v>
      </c>
      <c r="H10" s="17">
        <v>442</v>
      </c>
      <c r="I10" s="17" t="s">
        <v>343</v>
      </c>
      <c r="J10" s="59">
        <v>0.105349</v>
      </c>
      <c r="K10" s="60">
        <v>0.32917000000000002</v>
      </c>
      <c r="L10" s="61">
        <v>1.6616929788142443E-2</v>
      </c>
      <c r="M10" s="60"/>
      <c r="N10" s="61"/>
    </row>
    <row r="11" spans="1:14" ht="51" x14ac:dyDescent="0.25">
      <c r="A11" s="15"/>
      <c r="B11" s="17">
        <v>2001621</v>
      </c>
      <c r="C11" s="17" t="s">
        <v>1833</v>
      </c>
      <c r="D11" s="17"/>
      <c r="E11" s="17" t="s">
        <v>334</v>
      </c>
      <c r="F11" s="17">
        <v>443</v>
      </c>
      <c r="G11" s="17" t="s">
        <v>204</v>
      </c>
      <c r="H11" s="17">
        <v>443</v>
      </c>
      <c r="I11" s="17" t="s">
        <v>344</v>
      </c>
      <c r="J11" s="59">
        <v>0.48</v>
      </c>
      <c r="K11" s="60">
        <v>0.48</v>
      </c>
      <c r="L11" s="61">
        <v>5.1789996214210987E-3</v>
      </c>
      <c r="M11" s="60"/>
      <c r="N11" s="61"/>
    </row>
    <row r="12" spans="1:14" ht="51" x14ac:dyDescent="0.25">
      <c r="A12" s="15"/>
      <c r="B12" s="17">
        <v>2001621</v>
      </c>
      <c r="C12" s="17" t="s">
        <v>1833</v>
      </c>
      <c r="D12" s="17"/>
      <c r="E12" s="17" t="s">
        <v>334</v>
      </c>
      <c r="F12" s="17">
        <v>444</v>
      </c>
      <c r="G12" s="17" t="s">
        <v>205</v>
      </c>
      <c r="H12" s="17">
        <v>444</v>
      </c>
      <c r="I12" s="17" t="s">
        <v>345</v>
      </c>
      <c r="J12" s="59">
        <v>0.2</v>
      </c>
      <c r="K12" s="60">
        <v>0.68178800000000006</v>
      </c>
      <c r="L12" s="61">
        <v>0</v>
      </c>
      <c r="M12" s="60"/>
      <c r="N12" s="61"/>
    </row>
    <row r="13" spans="1:14" ht="51" x14ac:dyDescent="0.25">
      <c r="A13" s="15"/>
      <c r="B13" s="17">
        <v>2001621</v>
      </c>
      <c r="C13" s="17" t="s">
        <v>1833</v>
      </c>
      <c r="D13" s="17"/>
      <c r="E13" s="17" t="s">
        <v>334</v>
      </c>
      <c r="F13" s="17">
        <v>445</v>
      </c>
      <c r="G13" s="17" t="s">
        <v>206</v>
      </c>
      <c r="H13" s="17">
        <v>445</v>
      </c>
      <c r="I13" s="17" t="s">
        <v>346</v>
      </c>
      <c r="J13" s="59">
        <v>0.6</v>
      </c>
      <c r="K13" s="60">
        <v>0.89999999999999991</v>
      </c>
      <c r="L13" s="61">
        <v>1.1289710178971291E-2</v>
      </c>
      <c r="M13" s="60"/>
      <c r="N13" s="61"/>
    </row>
    <row r="14" spans="1:14" ht="51" x14ac:dyDescent="0.25">
      <c r="A14" s="15"/>
      <c r="B14" s="17">
        <v>2001621</v>
      </c>
      <c r="C14" s="17" t="s">
        <v>1833</v>
      </c>
      <c r="D14" s="17"/>
      <c r="E14" s="17" t="s">
        <v>334</v>
      </c>
      <c r="F14" s="17">
        <v>446</v>
      </c>
      <c r="G14" s="17" t="s">
        <v>207</v>
      </c>
      <c r="H14" s="17">
        <v>446</v>
      </c>
      <c r="I14" s="17" t="s">
        <v>347</v>
      </c>
      <c r="J14" s="59">
        <v>0.84799999999999998</v>
      </c>
      <c r="K14" s="60">
        <v>0.84799999999999998</v>
      </c>
      <c r="L14" s="61">
        <v>0.1318444162607193</v>
      </c>
      <c r="M14" s="60"/>
      <c r="N14" s="61"/>
    </row>
    <row r="15" spans="1:14" ht="51" x14ac:dyDescent="0.25">
      <c r="A15" s="15"/>
      <c r="B15" s="17">
        <v>2001621</v>
      </c>
      <c r="C15" s="17" t="s">
        <v>1833</v>
      </c>
      <c r="D15" s="17"/>
      <c r="E15" s="17" t="s">
        <v>334</v>
      </c>
      <c r="F15" s="17">
        <v>447</v>
      </c>
      <c r="G15" s="17" t="s">
        <v>208</v>
      </c>
      <c r="H15" s="17">
        <v>447</v>
      </c>
      <c r="I15" s="17" t="s">
        <v>348</v>
      </c>
      <c r="J15" s="59">
        <v>0</v>
      </c>
      <c r="K15" s="60">
        <v>0.48889100000000002</v>
      </c>
      <c r="L15" s="61">
        <v>0</v>
      </c>
      <c r="M15" s="60"/>
      <c r="N15" s="61"/>
    </row>
    <row r="16" spans="1:14" ht="51" x14ac:dyDescent="0.25">
      <c r="A16" s="15"/>
      <c r="B16" s="17">
        <v>2001621</v>
      </c>
      <c r="C16" s="17" t="s">
        <v>1833</v>
      </c>
      <c r="D16" s="17"/>
      <c r="E16" s="17" t="s">
        <v>334</v>
      </c>
      <c r="F16" s="17">
        <v>448</v>
      </c>
      <c r="G16" s="17" t="s">
        <v>209</v>
      </c>
      <c r="H16" s="17">
        <v>448</v>
      </c>
      <c r="I16" s="17" t="s">
        <v>349</v>
      </c>
      <c r="J16" s="59">
        <v>0.4</v>
      </c>
      <c r="K16" s="60">
        <v>0.4</v>
      </c>
      <c r="L16" s="61">
        <v>0</v>
      </c>
      <c r="M16" s="60"/>
      <c r="N16" s="61"/>
    </row>
    <row r="17" spans="1:14" ht="51" x14ac:dyDescent="0.25">
      <c r="A17" s="15"/>
      <c r="B17" s="17">
        <v>2001621</v>
      </c>
      <c r="C17" s="17" t="s">
        <v>1833</v>
      </c>
      <c r="D17" s="17"/>
      <c r="E17" s="17" t="s">
        <v>334</v>
      </c>
      <c r="F17" s="17">
        <v>449</v>
      </c>
      <c r="G17" s="17" t="s">
        <v>210</v>
      </c>
      <c r="H17" s="17">
        <v>449</v>
      </c>
      <c r="I17" s="17" t="s">
        <v>350</v>
      </c>
      <c r="J17" s="59">
        <v>0</v>
      </c>
      <c r="K17" s="60">
        <v>0.24</v>
      </c>
      <c r="L17" s="61">
        <v>0</v>
      </c>
      <c r="M17" s="60"/>
      <c r="N17" s="61"/>
    </row>
    <row r="18" spans="1:14" ht="51" x14ac:dyDescent="0.25">
      <c r="A18" s="15"/>
      <c r="B18" s="17">
        <v>2001621</v>
      </c>
      <c r="C18" s="17" t="s">
        <v>1833</v>
      </c>
      <c r="D18" s="17"/>
      <c r="E18" s="17" t="s">
        <v>334</v>
      </c>
      <c r="F18" s="17">
        <v>450</v>
      </c>
      <c r="G18" s="17" t="s">
        <v>211</v>
      </c>
      <c r="H18" s="17">
        <v>450</v>
      </c>
      <c r="I18" s="17" t="s">
        <v>351</v>
      </c>
      <c r="J18" s="59">
        <v>0.3</v>
      </c>
      <c r="K18" s="60">
        <v>0.47720000000000001</v>
      </c>
      <c r="L18" s="61">
        <v>0</v>
      </c>
      <c r="M18" s="60"/>
      <c r="N18" s="61"/>
    </row>
    <row r="19" spans="1:14" ht="51" x14ac:dyDescent="0.25">
      <c r="A19" s="15"/>
      <c r="B19" s="17">
        <v>2001621</v>
      </c>
      <c r="C19" s="17" t="s">
        <v>1833</v>
      </c>
      <c r="D19" s="17"/>
      <c r="E19" s="17" t="s">
        <v>334</v>
      </c>
      <c r="F19" s="17">
        <v>451</v>
      </c>
      <c r="G19" s="17" t="s">
        <v>212</v>
      </c>
      <c r="H19" s="17">
        <v>451</v>
      </c>
      <c r="I19" s="17" t="s">
        <v>352</v>
      </c>
      <c r="J19" s="59">
        <v>0.3</v>
      </c>
      <c r="K19" s="60">
        <v>0.57347799999999993</v>
      </c>
      <c r="L19" s="61">
        <v>0</v>
      </c>
      <c r="M19" s="60"/>
      <c r="N19" s="61"/>
    </row>
    <row r="20" spans="1:14" ht="51" x14ac:dyDescent="0.25">
      <c r="A20" s="15"/>
      <c r="B20" s="17">
        <v>2001621</v>
      </c>
      <c r="C20" s="17" t="s">
        <v>1833</v>
      </c>
      <c r="D20" s="17"/>
      <c r="E20" s="17" t="s">
        <v>334</v>
      </c>
      <c r="F20" s="17">
        <v>452</v>
      </c>
      <c r="G20" s="17" t="s">
        <v>213</v>
      </c>
      <c r="H20" s="17">
        <v>452</v>
      </c>
      <c r="I20" s="17" t="s">
        <v>353</v>
      </c>
      <c r="J20" s="59">
        <v>0.4</v>
      </c>
      <c r="K20" s="60">
        <v>0.97743599999999997</v>
      </c>
      <c r="L20" s="61">
        <v>3.3550001680850983E-2</v>
      </c>
      <c r="M20" s="60"/>
      <c r="N20" s="61"/>
    </row>
    <row r="21" spans="1:14" ht="51" x14ac:dyDescent="0.25">
      <c r="A21" s="15"/>
      <c r="B21" s="17">
        <v>2001621</v>
      </c>
      <c r="C21" s="17" t="s">
        <v>1833</v>
      </c>
      <c r="D21" s="17"/>
      <c r="E21" s="17" t="s">
        <v>334</v>
      </c>
      <c r="F21" s="17">
        <v>453</v>
      </c>
      <c r="G21" s="17" t="s">
        <v>214</v>
      </c>
      <c r="H21" s="17">
        <v>453</v>
      </c>
      <c r="I21" s="17" t="s">
        <v>354</v>
      </c>
      <c r="J21" s="59">
        <v>1.4</v>
      </c>
      <c r="K21" s="60">
        <v>0.3</v>
      </c>
      <c r="L21" s="61">
        <v>0</v>
      </c>
      <c r="M21" s="60"/>
      <c r="N21" s="61"/>
    </row>
    <row r="22" spans="1:14" ht="51" x14ac:dyDescent="0.25">
      <c r="A22" s="15"/>
      <c r="B22" s="17">
        <v>2001621</v>
      </c>
      <c r="C22" s="17" t="s">
        <v>1833</v>
      </c>
      <c r="D22" s="17"/>
      <c r="E22" s="17" t="s">
        <v>334</v>
      </c>
      <c r="F22" s="17">
        <v>454</v>
      </c>
      <c r="G22" s="17" t="s">
        <v>215</v>
      </c>
      <c r="H22" s="17">
        <v>454</v>
      </c>
      <c r="I22" s="17" t="s">
        <v>355</v>
      </c>
      <c r="J22" s="59">
        <v>0.24</v>
      </c>
      <c r="K22" s="60">
        <v>0.24</v>
      </c>
      <c r="L22" s="61">
        <v>7.8396993689239025E-2</v>
      </c>
      <c r="M22" s="60"/>
      <c r="N22" s="61"/>
    </row>
    <row r="23" spans="1:14" ht="51" x14ac:dyDescent="0.25">
      <c r="A23" s="15"/>
      <c r="B23" s="17">
        <v>2001621</v>
      </c>
      <c r="C23" s="17" t="s">
        <v>1833</v>
      </c>
      <c r="D23" s="17"/>
      <c r="E23" s="17" t="s">
        <v>334</v>
      </c>
      <c r="F23" s="17">
        <v>456</v>
      </c>
      <c r="G23" s="17" t="s">
        <v>217</v>
      </c>
      <c r="H23" s="17">
        <v>456</v>
      </c>
      <c r="I23" s="17" t="s">
        <v>357</v>
      </c>
      <c r="J23" s="59">
        <v>0</v>
      </c>
      <c r="K23" s="60">
        <v>0.22500000000000001</v>
      </c>
      <c r="L23" s="61">
        <v>1.7400000244379044E-2</v>
      </c>
      <c r="M23" s="60"/>
      <c r="N23" s="61"/>
    </row>
    <row r="24" spans="1:14" ht="51" x14ac:dyDescent="0.25">
      <c r="A24" s="15"/>
      <c r="B24" s="17">
        <v>2001621</v>
      </c>
      <c r="C24" s="17" t="s">
        <v>1833</v>
      </c>
      <c r="D24" s="17"/>
      <c r="E24" s="17" t="s">
        <v>334</v>
      </c>
      <c r="F24" s="17">
        <v>457</v>
      </c>
      <c r="G24" s="17" t="s">
        <v>218</v>
      </c>
      <c r="H24" s="17">
        <v>457</v>
      </c>
      <c r="I24" s="17" t="s">
        <v>358</v>
      </c>
      <c r="J24" s="59">
        <v>0</v>
      </c>
      <c r="K24" s="60">
        <v>0.84362099999999995</v>
      </c>
      <c r="L24" s="61">
        <v>1.9224099814891815E-2</v>
      </c>
      <c r="M24" s="60"/>
      <c r="N24" s="61"/>
    </row>
    <row r="25" spans="1:14" ht="51" x14ac:dyDescent="0.25">
      <c r="A25" s="15"/>
      <c r="B25" s="17">
        <v>2001621</v>
      </c>
      <c r="C25" s="17" t="s">
        <v>1833</v>
      </c>
      <c r="D25" s="17"/>
      <c r="E25" s="17" t="s">
        <v>334</v>
      </c>
      <c r="F25" s="17">
        <v>458</v>
      </c>
      <c r="G25" s="17" t="s">
        <v>219</v>
      </c>
      <c r="H25" s="17">
        <v>458</v>
      </c>
      <c r="I25" s="17" t="s">
        <v>359</v>
      </c>
      <c r="J25" s="59">
        <v>0</v>
      </c>
      <c r="K25" s="60">
        <v>0.35</v>
      </c>
      <c r="L25" s="61">
        <v>0</v>
      </c>
      <c r="M25" s="60"/>
      <c r="N25" s="61"/>
    </row>
    <row r="26" spans="1:14" ht="51" x14ac:dyDescent="0.25">
      <c r="A26" s="15"/>
      <c r="B26" s="17">
        <v>2001621</v>
      </c>
      <c r="C26" s="17" t="s">
        <v>1833</v>
      </c>
      <c r="D26" s="17"/>
      <c r="E26" s="17" t="s">
        <v>334</v>
      </c>
      <c r="F26" s="17">
        <v>459</v>
      </c>
      <c r="G26" s="17" t="s">
        <v>220</v>
      </c>
      <c r="H26" s="17">
        <v>459</v>
      </c>
      <c r="I26" s="17" t="s">
        <v>360</v>
      </c>
      <c r="J26" s="59">
        <v>1.278</v>
      </c>
      <c r="K26" s="60">
        <v>1.278</v>
      </c>
      <c r="L26" s="61">
        <v>0</v>
      </c>
      <c r="M26" s="60"/>
      <c r="N26" s="61"/>
    </row>
    <row r="27" spans="1:14" ht="51" x14ac:dyDescent="0.25">
      <c r="A27" s="15"/>
      <c r="B27" s="17">
        <v>2001621</v>
      </c>
      <c r="C27" s="17" t="s">
        <v>1833</v>
      </c>
      <c r="D27" s="17"/>
      <c r="E27" s="17" t="s">
        <v>334</v>
      </c>
      <c r="F27" s="17">
        <v>460</v>
      </c>
      <c r="G27" s="17" t="s">
        <v>221</v>
      </c>
      <c r="H27" s="17">
        <v>460</v>
      </c>
      <c r="I27" s="17" t="s">
        <v>361</v>
      </c>
      <c r="J27" s="59">
        <v>0.24</v>
      </c>
      <c r="K27" s="60">
        <v>0.22974</v>
      </c>
      <c r="L27" s="61">
        <v>3.3135998994112015E-2</v>
      </c>
      <c r="M27" s="60"/>
      <c r="N27" s="61"/>
    </row>
    <row r="28" spans="1:14" ht="51" x14ac:dyDescent="0.25">
      <c r="A28" s="15"/>
      <c r="B28" s="17">
        <v>2001621</v>
      </c>
      <c r="C28" s="17" t="s">
        <v>1833</v>
      </c>
      <c r="D28" s="17"/>
      <c r="E28" s="17" t="s">
        <v>334</v>
      </c>
      <c r="F28" s="17">
        <v>462</v>
      </c>
      <c r="G28" s="17" t="s">
        <v>223</v>
      </c>
      <c r="H28" s="17">
        <v>462</v>
      </c>
      <c r="I28" s="17" t="s">
        <v>363</v>
      </c>
      <c r="J28" s="59">
        <v>0</v>
      </c>
      <c r="K28" s="60">
        <v>0.32</v>
      </c>
      <c r="L28" s="61">
        <v>0</v>
      </c>
      <c r="M28" s="60"/>
      <c r="N28" s="61"/>
    </row>
    <row r="29" spans="1:14" ht="51" x14ac:dyDescent="0.25">
      <c r="A29" s="15"/>
      <c r="B29" s="17">
        <v>2001621</v>
      </c>
      <c r="C29" s="17" t="s">
        <v>1833</v>
      </c>
      <c r="D29" s="17"/>
      <c r="E29" s="17" t="s">
        <v>334</v>
      </c>
      <c r="F29" s="17">
        <v>463</v>
      </c>
      <c r="G29" s="17" t="s">
        <v>224</v>
      </c>
      <c r="H29" s="17">
        <v>463</v>
      </c>
      <c r="I29" s="17" t="s">
        <v>364</v>
      </c>
      <c r="J29" s="59">
        <v>0</v>
      </c>
      <c r="K29" s="60">
        <v>0.27</v>
      </c>
      <c r="L29" s="61">
        <v>1.9999999552965164E-2</v>
      </c>
      <c r="M29" s="60"/>
      <c r="N29" s="61"/>
    </row>
    <row r="30" spans="1:14" ht="51" x14ac:dyDescent="0.25">
      <c r="A30" s="15"/>
      <c r="B30" s="17">
        <v>2001621</v>
      </c>
      <c r="C30" s="17" t="s">
        <v>1833</v>
      </c>
      <c r="D30" s="17"/>
      <c r="E30" s="17" t="s">
        <v>334</v>
      </c>
      <c r="F30" s="17">
        <v>464</v>
      </c>
      <c r="G30" s="17" t="s">
        <v>225</v>
      </c>
      <c r="H30" s="17">
        <v>464</v>
      </c>
      <c r="I30" s="17" t="s">
        <v>365</v>
      </c>
      <c r="J30" s="59">
        <v>0.26</v>
      </c>
      <c r="K30" s="60">
        <v>0.25600000000000001</v>
      </c>
      <c r="L30" s="61">
        <v>0</v>
      </c>
      <c r="M30" s="60"/>
      <c r="N30" s="61"/>
    </row>
    <row r="31" spans="1:14" ht="38.25" x14ac:dyDescent="0.25">
      <c r="A31" s="15"/>
      <c r="B31" s="17">
        <v>3000001</v>
      </c>
      <c r="C31" s="17" t="s">
        <v>271</v>
      </c>
      <c r="D31" s="17"/>
      <c r="E31" s="17" t="s">
        <v>334</v>
      </c>
      <c r="F31" s="17">
        <v>10</v>
      </c>
      <c r="G31" s="17" t="s">
        <v>105</v>
      </c>
      <c r="H31" s="17">
        <v>10</v>
      </c>
      <c r="I31" s="17" t="s">
        <v>1502</v>
      </c>
      <c r="J31" s="59">
        <v>202.14719000000002</v>
      </c>
      <c r="K31" s="60">
        <v>33.267868</v>
      </c>
      <c r="L31" s="61">
        <v>0</v>
      </c>
      <c r="M31" s="60"/>
      <c r="N31" s="61"/>
    </row>
    <row r="32" spans="1:14" ht="51" x14ac:dyDescent="0.25">
      <c r="A32" s="15"/>
      <c r="B32" s="17">
        <v>3000001</v>
      </c>
      <c r="C32" s="17" t="s">
        <v>271</v>
      </c>
      <c r="D32" s="17"/>
      <c r="E32" s="17" t="s">
        <v>334</v>
      </c>
      <c r="F32" s="17">
        <v>10</v>
      </c>
      <c r="G32" s="17" t="s">
        <v>105</v>
      </c>
      <c r="H32" s="17">
        <v>26</v>
      </c>
      <c r="I32" s="17" t="s">
        <v>1503</v>
      </c>
      <c r="J32" s="59">
        <v>18.742897000000003</v>
      </c>
      <c r="K32" s="60">
        <v>9.3405599999999946</v>
      </c>
      <c r="L32" s="61">
        <v>1.1715919333919373</v>
      </c>
      <c r="M32" s="60"/>
      <c r="N32" s="61"/>
    </row>
    <row r="33" spans="1:14" ht="38.25" x14ac:dyDescent="0.25">
      <c r="A33" s="15"/>
      <c r="B33" s="17">
        <v>3000275</v>
      </c>
      <c r="C33" s="17" t="s">
        <v>1806</v>
      </c>
      <c r="D33" s="17">
        <v>87</v>
      </c>
      <c r="E33" s="17" t="s">
        <v>461</v>
      </c>
      <c r="F33" s="17">
        <v>10</v>
      </c>
      <c r="G33" s="17" t="s">
        <v>105</v>
      </c>
      <c r="H33" s="17">
        <v>10</v>
      </c>
      <c r="I33" s="17" t="s">
        <v>1502</v>
      </c>
      <c r="J33" s="59">
        <v>0</v>
      </c>
      <c r="K33" s="60">
        <v>0.6894610000000001</v>
      </c>
      <c r="L33" s="61">
        <v>0.38312049210071564</v>
      </c>
      <c r="M33" s="60"/>
      <c r="N33" s="61"/>
    </row>
    <row r="34" spans="1:14" ht="51" x14ac:dyDescent="0.25">
      <c r="A34" s="15"/>
      <c r="B34" s="17">
        <v>3000275</v>
      </c>
      <c r="C34" s="17" t="s">
        <v>1806</v>
      </c>
      <c r="D34" s="17">
        <v>87</v>
      </c>
      <c r="E34" s="17" t="s">
        <v>461</v>
      </c>
      <c r="F34" s="17">
        <v>10</v>
      </c>
      <c r="G34" s="17" t="s">
        <v>105</v>
      </c>
      <c r="H34" s="17">
        <v>26</v>
      </c>
      <c r="I34" s="17" t="s">
        <v>1503</v>
      </c>
      <c r="J34" s="59">
        <v>5.248324000000002</v>
      </c>
      <c r="K34" s="60">
        <v>17.996775999999997</v>
      </c>
      <c r="L34" s="61">
        <v>0.59613840232486837</v>
      </c>
      <c r="M34" s="60"/>
      <c r="N34" s="61"/>
    </row>
    <row r="35" spans="1:14" ht="51" x14ac:dyDescent="0.25">
      <c r="A35" s="15"/>
      <c r="B35" s="17">
        <v>3000275</v>
      </c>
      <c r="C35" s="17" t="s">
        <v>1806</v>
      </c>
      <c r="D35" s="17">
        <v>87</v>
      </c>
      <c r="E35" s="17" t="s">
        <v>461</v>
      </c>
      <c r="F35" s="17">
        <v>442</v>
      </c>
      <c r="G35" s="17" t="s">
        <v>203</v>
      </c>
      <c r="H35" s="17">
        <v>442</v>
      </c>
      <c r="I35" s="17" t="s">
        <v>343</v>
      </c>
      <c r="J35" s="59">
        <v>0</v>
      </c>
      <c r="K35" s="60">
        <v>0.13213</v>
      </c>
      <c r="L35" s="61">
        <v>2.1911999763688073E-2</v>
      </c>
      <c r="M35" s="60"/>
      <c r="N35" s="61"/>
    </row>
    <row r="36" spans="1:14" ht="51" x14ac:dyDescent="0.25">
      <c r="A36" s="15"/>
      <c r="B36" s="17">
        <v>3000514</v>
      </c>
      <c r="C36" s="17" t="s">
        <v>1807</v>
      </c>
      <c r="D36" s="17">
        <v>582</v>
      </c>
      <c r="E36" s="17" t="s">
        <v>1809</v>
      </c>
      <c r="F36" s="17">
        <v>10</v>
      </c>
      <c r="G36" s="17" t="s">
        <v>105</v>
      </c>
      <c r="H36" s="17">
        <v>26</v>
      </c>
      <c r="I36" s="17" t="s">
        <v>1503</v>
      </c>
      <c r="J36" s="59">
        <v>15.88012</v>
      </c>
      <c r="K36" s="60">
        <v>12.290582000000002</v>
      </c>
      <c r="L36" s="61">
        <v>1.3953820019378327</v>
      </c>
      <c r="M36" s="60"/>
      <c r="N36" s="61"/>
    </row>
    <row r="37" spans="1:14" ht="38.25" x14ac:dyDescent="0.25">
      <c r="A37" s="15"/>
      <c r="B37" s="17">
        <v>3000515</v>
      </c>
      <c r="C37" s="17" t="s">
        <v>1808</v>
      </c>
      <c r="D37" s="17">
        <v>236</v>
      </c>
      <c r="E37" s="17" t="s">
        <v>295</v>
      </c>
      <c r="F37" s="17">
        <v>10</v>
      </c>
      <c r="G37" s="17" t="s">
        <v>105</v>
      </c>
      <c r="H37" s="17">
        <v>10</v>
      </c>
      <c r="I37" s="17" t="s">
        <v>1502</v>
      </c>
      <c r="J37" s="59">
        <v>1.2262930000000005</v>
      </c>
      <c r="K37" s="60">
        <v>2.8114519999999983</v>
      </c>
      <c r="L37" s="61">
        <v>0.58357733378215926</v>
      </c>
      <c r="M37" s="60"/>
      <c r="N37" s="61"/>
    </row>
    <row r="38" spans="1:14" ht="51" x14ac:dyDescent="0.25">
      <c r="A38" s="15"/>
      <c r="B38" s="17">
        <v>3000515</v>
      </c>
      <c r="C38" s="17" t="s">
        <v>1808</v>
      </c>
      <c r="D38" s="17">
        <v>236</v>
      </c>
      <c r="E38" s="17" t="s">
        <v>295</v>
      </c>
      <c r="F38" s="17">
        <v>10</v>
      </c>
      <c r="G38" s="17" t="s">
        <v>105</v>
      </c>
      <c r="H38" s="17">
        <v>26</v>
      </c>
      <c r="I38" s="17" t="s">
        <v>1503</v>
      </c>
      <c r="J38" s="59">
        <v>8.5822339999999944</v>
      </c>
      <c r="K38" s="60">
        <v>6.3682640000000008</v>
      </c>
      <c r="L38" s="61">
        <v>1.0265719415619969</v>
      </c>
      <c r="M38" s="60"/>
      <c r="N38" s="61"/>
    </row>
    <row r="39" spans="1:14" ht="51" x14ac:dyDescent="0.25">
      <c r="A39" s="15"/>
      <c r="B39" s="17">
        <v>3000515</v>
      </c>
      <c r="C39" s="17" t="s">
        <v>1808</v>
      </c>
      <c r="D39" s="17">
        <v>236</v>
      </c>
      <c r="E39" s="17" t="s">
        <v>295</v>
      </c>
      <c r="F39" s="17">
        <v>440</v>
      </c>
      <c r="G39" s="17" t="s">
        <v>201</v>
      </c>
      <c r="H39" s="17">
        <v>440</v>
      </c>
      <c r="I39" s="17" t="s">
        <v>341</v>
      </c>
      <c r="J39" s="59">
        <v>1.2530139999999999</v>
      </c>
      <c r="K39" s="60">
        <v>2.6655179999999983</v>
      </c>
      <c r="L39" s="61">
        <v>0.54363159164859098</v>
      </c>
      <c r="M39" s="60"/>
      <c r="N39" s="61"/>
    </row>
    <row r="40" spans="1:14" ht="51" x14ac:dyDescent="0.25">
      <c r="A40" s="15"/>
      <c r="B40" s="17">
        <v>3000515</v>
      </c>
      <c r="C40" s="17" t="s">
        <v>1808</v>
      </c>
      <c r="D40" s="17">
        <v>236</v>
      </c>
      <c r="E40" s="17" t="s">
        <v>295</v>
      </c>
      <c r="F40" s="17">
        <v>441</v>
      </c>
      <c r="G40" s="17" t="s">
        <v>202</v>
      </c>
      <c r="H40" s="17">
        <v>441</v>
      </c>
      <c r="I40" s="17" t="s">
        <v>342</v>
      </c>
      <c r="J40" s="59">
        <v>0.53910199999999997</v>
      </c>
      <c r="K40" s="60">
        <v>1.3508109999999993</v>
      </c>
      <c r="L40" s="61">
        <v>0.1920499489424401</v>
      </c>
      <c r="M40" s="60"/>
      <c r="N40" s="61"/>
    </row>
    <row r="41" spans="1:14" ht="51" x14ac:dyDescent="0.25">
      <c r="A41" s="15"/>
      <c r="B41" s="17">
        <v>3000515</v>
      </c>
      <c r="C41" s="17" t="s">
        <v>1808</v>
      </c>
      <c r="D41" s="17">
        <v>236</v>
      </c>
      <c r="E41" s="17" t="s">
        <v>295</v>
      </c>
      <c r="F41" s="17">
        <v>442</v>
      </c>
      <c r="G41" s="17" t="s">
        <v>203</v>
      </c>
      <c r="H41" s="17">
        <v>442</v>
      </c>
      <c r="I41" s="17" t="s">
        <v>343</v>
      </c>
      <c r="J41" s="59">
        <v>0.71075999999999917</v>
      </c>
      <c r="K41" s="60">
        <v>1.5667120000000001</v>
      </c>
      <c r="L41" s="61">
        <v>0.33485880956868641</v>
      </c>
      <c r="M41" s="60"/>
      <c r="N41" s="61"/>
    </row>
    <row r="42" spans="1:14" ht="51" x14ac:dyDescent="0.25">
      <c r="A42" s="15"/>
      <c r="B42" s="17">
        <v>3000515</v>
      </c>
      <c r="C42" s="17" t="s">
        <v>1808</v>
      </c>
      <c r="D42" s="17">
        <v>236</v>
      </c>
      <c r="E42" s="17" t="s">
        <v>295</v>
      </c>
      <c r="F42" s="17">
        <v>443</v>
      </c>
      <c r="G42" s="17" t="s">
        <v>204</v>
      </c>
      <c r="H42" s="17">
        <v>443</v>
      </c>
      <c r="I42" s="17" t="s">
        <v>344</v>
      </c>
      <c r="J42" s="59">
        <v>0.63252399999999998</v>
      </c>
      <c r="K42" s="60">
        <v>0.76709000000000005</v>
      </c>
      <c r="L42" s="61">
        <v>0.17135785808204673</v>
      </c>
      <c r="M42" s="60"/>
      <c r="N42" s="61"/>
    </row>
    <row r="43" spans="1:14" ht="51" x14ac:dyDescent="0.25">
      <c r="A43" s="15"/>
      <c r="B43" s="17">
        <v>3000515</v>
      </c>
      <c r="C43" s="17" t="s">
        <v>1808</v>
      </c>
      <c r="D43" s="17">
        <v>236</v>
      </c>
      <c r="E43" s="17" t="s">
        <v>295</v>
      </c>
      <c r="F43" s="17">
        <v>444</v>
      </c>
      <c r="G43" s="17" t="s">
        <v>205</v>
      </c>
      <c r="H43" s="17">
        <v>444</v>
      </c>
      <c r="I43" s="17" t="s">
        <v>345</v>
      </c>
      <c r="J43" s="59">
        <v>1.4558280000000008</v>
      </c>
      <c r="K43" s="60">
        <v>2.3311329999999981</v>
      </c>
      <c r="L43" s="61">
        <v>0.34313818058217294</v>
      </c>
      <c r="M43" s="60"/>
      <c r="N43" s="61"/>
    </row>
    <row r="44" spans="1:14" ht="51" x14ac:dyDescent="0.25">
      <c r="A44" s="15"/>
      <c r="B44" s="17">
        <v>3000515</v>
      </c>
      <c r="C44" s="17" t="s">
        <v>1808</v>
      </c>
      <c r="D44" s="17">
        <v>236</v>
      </c>
      <c r="E44" s="17" t="s">
        <v>295</v>
      </c>
      <c r="F44" s="17">
        <v>445</v>
      </c>
      <c r="G44" s="17" t="s">
        <v>206</v>
      </c>
      <c r="H44" s="17">
        <v>445</v>
      </c>
      <c r="I44" s="17" t="s">
        <v>346</v>
      </c>
      <c r="J44" s="59">
        <v>1.0744669999999994</v>
      </c>
      <c r="K44" s="60">
        <v>2.7694279999999969</v>
      </c>
      <c r="L44" s="61">
        <v>0.68105008042039117</v>
      </c>
      <c r="M44" s="60"/>
      <c r="N44" s="61"/>
    </row>
    <row r="45" spans="1:14" ht="51" x14ac:dyDescent="0.25">
      <c r="A45" s="15"/>
      <c r="B45" s="17">
        <v>3000515</v>
      </c>
      <c r="C45" s="17" t="s">
        <v>1808</v>
      </c>
      <c r="D45" s="17">
        <v>236</v>
      </c>
      <c r="E45" s="17" t="s">
        <v>295</v>
      </c>
      <c r="F45" s="17">
        <v>446</v>
      </c>
      <c r="G45" s="17" t="s">
        <v>207</v>
      </c>
      <c r="H45" s="17">
        <v>446</v>
      </c>
      <c r="I45" s="17" t="s">
        <v>347</v>
      </c>
      <c r="J45" s="59">
        <v>0.51175599999999999</v>
      </c>
      <c r="K45" s="60">
        <v>1.0947559999999996</v>
      </c>
      <c r="L45" s="61">
        <v>0.20565533693297766</v>
      </c>
      <c r="M45" s="60"/>
      <c r="N45" s="61"/>
    </row>
    <row r="46" spans="1:14" ht="51" x14ac:dyDescent="0.25">
      <c r="A46" s="15"/>
      <c r="B46" s="17">
        <v>3000515</v>
      </c>
      <c r="C46" s="17" t="s">
        <v>1808</v>
      </c>
      <c r="D46" s="17">
        <v>236</v>
      </c>
      <c r="E46" s="17" t="s">
        <v>295</v>
      </c>
      <c r="F46" s="17">
        <v>447</v>
      </c>
      <c r="G46" s="17" t="s">
        <v>208</v>
      </c>
      <c r="H46" s="17">
        <v>447</v>
      </c>
      <c r="I46" s="17" t="s">
        <v>348</v>
      </c>
      <c r="J46" s="59">
        <v>1.0552909999999995</v>
      </c>
      <c r="K46" s="60">
        <v>2.0143399999999998</v>
      </c>
      <c r="L46" s="61">
        <v>0.1979667275409156</v>
      </c>
      <c r="M46" s="60"/>
      <c r="N46" s="61"/>
    </row>
    <row r="47" spans="1:14" ht="51" x14ac:dyDescent="0.25">
      <c r="A47" s="15"/>
      <c r="B47" s="17">
        <v>3000515</v>
      </c>
      <c r="C47" s="17" t="s">
        <v>1808</v>
      </c>
      <c r="D47" s="17">
        <v>236</v>
      </c>
      <c r="E47" s="17" t="s">
        <v>295</v>
      </c>
      <c r="F47" s="17">
        <v>448</v>
      </c>
      <c r="G47" s="17" t="s">
        <v>209</v>
      </c>
      <c r="H47" s="17">
        <v>448</v>
      </c>
      <c r="I47" s="17" t="s">
        <v>349</v>
      </c>
      <c r="J47" s="59">
        <v>0.78279799999999999</v>
      </c>
      <c r="K47" s="60">
        <v>2.6487889999999998</v>
      </c>
      <c r="L47" s="61">
        <v>0.29003942028793972</v>
      </c>
      <c r="M47" s="60"/>
      <c r="N47" s="61"/>
    </row>
    <row r="48" spans="1:14" ht="51" x14ac:dyDescent="0.25">
      <c r="A48" s="15"/>
      <c r="B48" s="17">
        <v>3000515</v>
      </c>
      <c r="C48" s="17" t="s">
        <v>1808</v>
      </c>
      <c r="D48" s="17">
        <v>236</v>
      </c>
      <c r="E48" s="17" t="s">
        <v>295</v>
      </c>
      <c r="F48" s="17">
        <v>449</v>
      </c>
      <c r="G48" s="17" t="s">
        <v>210</v>
      </c>
      <c r="H48" s="17">
        <v>449</v>
      </c>
      <c r="I48" s="17" t="s">
        <v>350</v>
      </c>
      <c r="J48" s="59">
        <v>0.55711299999999997</v>
      </c>
      <c r="K48" s="60">
        <v>0.64677899999999999</v>
      </c>
      <c r="L48" s="61">
        <v>0.10620750226371456</v>
      </c>
      <c r="M48" s="60"/>
      <c r="N48" s="61"/>
    </row>
    <row r="49" spans="1:14" ht="51" x14ac:dyDescent="0.25">
      <c r="A49" s="15"/>
      <c r="B49" s="17">
        <v>3000515</v>
      </c>
      <c r="C49" s="17" t="s">
        <v>1808</v>
      </c>
      <c r="D49" s="17">
        <v>236</v>
      </c>
      <c r="E49" s="17" t="s">
        <v>295</v>
      </c>
      <c r="F49" s="17">
        <v>450</v>
      </c>
      <c r="G49" s="17" t="s">
        <v>211</v>
      </c>
      <c r="H49" s="17">
        <v>450</v>
      </c>
      <c r="I49" s="17" t="s">
        <v>351</v>
      </c>
      <c r="J49" s="59">
        <v>1.7067439999999992</v>
      </c>
      <c r="K49" s="60">
        <v>1.6715789999999993</v>
      </c>
      <c r="L49" s="61">
        <v>9.2644429980282439E-2</v>
      </c>
      <c r="M49" s="60"/>
      <c r="N49" s="61"/>
    </row>
    <row r="50" spans="1:14" ht="51" x14ac:dyDescent="0.25">
      <c r="A50" s="15"/>
      <c r="B50" s="17">
        <v>3000515</v>
      </c>
      <c r="C50" s="17" t="s">
        <v>1808</v>
      </c>
      <c r="D50" s="17">
        <v>236</v>
      </c>
      <c r="E50" s="17" t="s">
        <v>295</v>
      </c>
      <c r="F50" s="17">
        <v>451</v>
      </c>
      <c r="G50" s="17" t="s">
        <v>212</v>
      </c>
      <c r="H50" s="17">
        <v>451</v>
      </c>
      <c r="I50" s="17" t="s">
        <v>352</v>
      </c>
      <c r="J50" s="59">
        <v>1.0713150000000007</v>
      </c>
      <c r="K50" s="60">
        <v>1.691015999999999</v>
      </c>
      <c r="L50" s="61">
        <v>0.13606419880125031</v>
      </c>
      <c r="M50" s="60"/>
      <c r="N50" s="61"/>
    </row>
    <row r="51" spans="1:14" ht="51" x14ac:dyDescent="0.25">
      <c r="A51" s="15"/>
      <c r="B51" s="17">
        <v>3000515</v>
      </c>
      <c r="C51" s="17" t="s">
        <v>1808</v>
      </c>
      <c r="D51" s="17">
        <v>236</v>
      </c>
      <c r="E51" s="17" t="s">
        <v>295</v>
      </c>
      <c r="F51" s="17">
        <v>452</v>
      </c>
      <c r="G51" s="17" t="s">
        <v>213</v>
      </c>
      <c r="H51" s="17">
        <v>452</v>
      </c>
      <c r="I51" s="17" t="s">
        <v>353</v>
      </c>
      <c r="J51" s="59">
        <v>0.60265599999999997</v>
      </c>
      <c r="K51" s="60">
        <v>0.70111000000000001</v>
      </c>
      <c r="L51" s="61">
        <v>0.19308381875453051</v>
      </c>
      <c r="M51" s="60"/>
      <c r="N51" s="61"/>
    </row>
    <row r="52" spans="1:14" ht="51" x14ac:dyDescent="0.25">
      <c r="A52" s="15"/>
      <c r="B52" s="17">
        <v>3000515</v>
      </c>
      <c r="C52" s="17" t="s">
        <v>1808</v>
      </c>
      <c r="D52" s="17">
        <v>236</v>
      </c>
      <c r="E52" s="17" t="s">
        <v>295</v>
      </c>
      <c r="F52" s="17">
        <v>453</v>
      </c>
      <c r="G52" s="17" t="s">
        <v>214</v>
      </c>
      <c r="H52" s="17">
        <v>453</v>
      </c>
      <c r="I52" s="17" t="s">
        <v>354</v>
      </c>
      <c r="J52" s="59">
        <v>0.52020100000000014</v>
      </c>
      <c r="K52" s="60">
        <v>2.9743889999999995</v>
      </c>
      <c r="L52" s="61">
        <v>0.31629712983703939</v>
      </c>
      <c r="M52" s="60"/>
      <c r="N52" s="61"/>
    </row>
    <row r="53" spans="1:14" ht="51" x14ac:dyDescent="0.25">
      <c r="A53" s="15"/>
      <c r="B53" s="17">
        <v>3000515</v>
      </c>
      <c r="C53" s="17" t="s">
        <v>1808</v>
      </c>
      <c r="D53" s="17">
        <v>236</v>
      </c>
      <c r="E53" s="17" t="s">
        <v>295</v>
      </c>
      <c r="F53" s="17">
        <v>454</v>
      </c>
      <c r="G53" s="17" t="s">
        <v>215</v>
      </c>
      <c r="H53" s="17">
        <v>454</v>
      </c>
      <c r="I53" s="17" t="s">
        <v>355</v>
      </c>
      <c r="J53" s="59">
        <v>0.24400900000000006</v>
      </c>
      <c r="K53" s="60">
        <v>0.51400900000000005</v>
      </c>
      <c r="L53" s="61">
        <v>0.15413751301821321</v>
      </c>
      <c r="M53" s="60"/>
      <c r="N53" s="61"/>
    </row>
    <row r="54" spans="1:14" ht="51" x14ac:dyDescent="0.25">
      <c r="A54" s="15"/>
      <c r="B54" s="17">
        <v>3000515</v>
      </c>
      <c r="C54" s="17" t="s">
        <v>1808</v>
      </c>
      <c r="D54" s="17">
        <v>236</v>
      </c>
      <c r="E54" s="17" t="s">
        <v>295</v>
      </c>
      <c r="F54" s="17">
        <v>455</v>
      </c>
      <c r="G54" s="17" t="s">
        <v>216</v>
      </c>
      <c r="H54" s="17">
        <v>455</v>
      </c>
      <c r="I54" s="17" t="s">
        <v>356</v>
      </c>
      <c r="J54" s="59">
        <v>0.266401</v>
      </c>
      <c r="K54" s="60">
        <v>0.35473699999999997</v>
      </c>
      <c r="L54" s="61">
        <v>0.12848404207034037</v>
      </c>
      <c r="M54" s="60"/>
      <c r="N54" s="61"/>
    </row>
    <row r="55" spans="1:14" ht="51" x14ac:dyDescent="0.25">
      <c r="A55" s="15"/>
      <c r="B55" s="17">
        <v>3000515</v>
      </c>
      <c r="C55" s="17" t="s">
        <v>1808</v>
      </c>
      <c r="D55" s="17">
        <v>236</v>
      </c>
      <c r="E55" s="17" t="s">
        <v>295</v>
      </c>
      <c r="F55" s="17">
        <v>456</v>
      </c>
      <c r="G55" s="17" t="s">
        <v>217</v>
      </c>
      <c r="H55" s="17">
        <v>456</v>
      </c>
      <c r="I55" s="17" t="s">
        <v>357</v>
      </c>
      <c r="J55" s="59">
        <v>0.3177890000000001</v>
      </c>
      <c r="K55" s="60">
        <v>0.60805399999999998</v>
      </c>
      <c r="L55" s="61">
        <v>0.18059590908524115</v>
      </c>
      <c r="M55" s="60"/>
      <c r="N55" s="61"/>
    </row>
    <row r="56" spans="1:14" ht="51" x14ac:dyDescent="0.25">
      <c r="A56" s="15"/>
      <c r="B56" s="17">
        <v>3000515</v>
      </c>
      <c r="C56" s="17" t="s">
        <v>1808</v>
      </c>
      <c r="D56" s="17">
        <v>236</v>
      </c>
      <c r="E56" s="17" t="s">
        <v>295</v>
      </c>
      <c r="F56" s="17">
        <v>457</v>
      </c>
      <c r="G56" s="17" t="s">
        <v>218</v>
      </c>
      <c r="H56" s="17">
        <v>457</v>
      </c>
      <c r="I56" s="17" t="s">
        <v>358</v>
      </c>
      <c r="J56" s="59">
        <v>0.60623999999999933</v>
      </c>
      <c r="K56" s="60">
        <v>1.2540230000000006</v>
      </c>
      <c r="L56" s="61">
        <v>0.14235240210109623</v>
      </c>
      <c r="M56" s="60"/>
      <c r="N56" s="61"/>
    </row>
    <row r="57" spans="1:14" ht="51" x14ac:dyDescent="0.25">
      <c r="A57" s="15"/>
      <c r="B57" s="17">
        <v>3000515</v>
      </c>
      <c r="C57" s="17" t="s">
        <v>1808</v>
      </c>
      <c r="D57" s="17">
        <v>236</v>
      </c>
      <c r="E57" s="17" t="s">
        <v>295</v>
      </c>
      <c r="F57" s="17">
        <v>458</v>
      </c>
      <c r="G57" s="17" t="s">
        <v>219</v>
      </c>
      <c r="H57" s="17">
        <v>458</v>
      </c>
      <c r="I57" s="17" t="s">
        <v>359</v>
      </c>
      <c r="J57" s="59">
        <v>0.73226399999999914</v>
      </c>
      <c r="K57" s="60">
        <v>2.168749999999998</v>
      </c>
      <c r="L57" s="61">
        <v>0.23042559899113257</v>
      </c>
      <c r="M57" s="60"/>
      <c r="N57" s="61"/>
    </row>
    <row r="58" spans="1:14" ht="51" x14ac:dyDescent="0.25">
      <c r="A58" s="15"/>
      <c r="B58" s="17">
        <v>3000515</v>
      </c>
      <c r="C58" s="17" t="s">
        <v>1808</v>
      </c>
      <c r="D58" s="17">
        <v>236</v>
      </c>
      <c r="E58" s="17" t="s">
        <v>295</v>
      </c>
      <c r="F58" s="17">
        <v>459</v>
      </c>
      <c r="G58" s="17" t="s">
        <v>220</v>
      </c>
      <c r="H58" s="17">
        <v>459</v>
      </c>
      <c r="I58" s="17" t="s">
        <v>360</v>
      </c>
      <c r="J58" s="59">
        <v>1.0262259999999996</v>
      </c>
      <c r="K58" s="60">
        <v>1.5089930000000005</v>
      </c>
      <c r="L58" s="61">
        <v>0.55138714942950173</v>
      </c>
      <c r="M58" s="60"/>
      <c r="N58" s="61"/>
    </row>
    <row r="59" spans="1:14" ht="51" x14ac:dyDescent="0.25">
      <c r="A59" s="15"/>
      <c r="B59" s="17">
        <v>3000515</v>
      </c>
      <c r="C59" s="17" t="s">
        <v>1808</v>
      </c>
      <c r="D59" s="17">
        <v>236</v>
      </c>
      <c r="E59" s="17" t="s">
        <v>295</v>
      </c>
      <c r="F59" s="17">
        <v>460</v>
      </c>
      <c r="G59" s="17" t="s">
        <v>221</v>
      </c>
      <c r="H59" s="17">
        <v>460</v>
      </c>
      <c r="I59" s="17" t="s">
        <v>361</v>
      </c>
      <c r="J59" s="59">
        <v>0.40914400000000012</v>
      </c>
      <c r="K59" s="60">
        <v>0.46914400000000012</v>
      </c>
      <c r="L59" s="61">
        <v>0.11306175129357143</v>
      </c>
      <c r="M59" s="60"/>
      <c r="N59" s="61"/>
    </row>
    <row r="60" spans="1:14" ht="51" x14ac:dyDescent="0.25">
      <c r="A60" s="15"/>
      <c r="B60" s="17">
        <v>3000515</v>
      </c>
      <c r="C60" s="17" t="s">
        <v>1808</v>
      </c>
      <c r="D60" s="17">
        <v>236</v>
      </c>
      <c r="E60" s="17" t="s">
        <v>295</v>
      </c>
      <c r="F60" s="17">
        <v>461</v>
      </c>
      <c r="G60" s="17" t="s">
        <v>222</v>
      </c>
      <c r="H60" s="17">
        <v>461</v>
      </c>
      <c r="I60" s="17" t="s">
        <v>362</v>
      </c>
      <c r="J60" s="59">
        <v>0.24678199999999997</v>
      </c>
      <c r="K60" s="60">
        <v>0.53664400000000001</v>
      </c>
      <c r="L60" s="61">
        <v>0.13248772019778698</v>
      </c>
      <c r="M60" s="60"/>
      <c r="N60" s="61"/>
    </row>
    <row r="61" spans="1:14" ht="51" x14ac:dyDescent="0.25">
      <c r="A61" s="15"/>
      <c r="B61" s="17">
        <v>3000515</v>
      </c>
      <c r="C61" s="17" t="s">
        <v>1808</v>
      </c>
      <c r="D61" s="17">
        <v>236</v>
      </c>
      <c r="E61" s="17" t="s">
        <v>295</v>
      </c>
      <c r="F61" s="17">
        <v>462</v>
      </c>
      <c r="G61" s="17" t="s">
        <v>223</v>
      </c>
      <c r="H61" s="17">
        <v>462</v>
      </c>
      <c r="I61" s="17" t="s">
        <v>363</v>
      </c>
      <c r="J61" s="59">
        <v>0.43348100000000006</v>
      </c>
      <c r="K61" s="60">
        <v>1.3769549999999995</v>
      </c>
      <c r="L61" s="61">
        <v>0.204162307378283</v>
      </c>
      <c r="M61" s="60"/>
      <c r="N61" s="61"/>
    </row>
    <row r="62" spans="1:14" ht="51" x14ac:dyDescent="0.25">
      <c r="A62" s="15"/>
      <c r="B62" s="17">
        <v>3000515</v>
      </c>
      <c r="C62" s="17" t="s">
        <v>1808</v>
      </c>
      <c r="D62" s="17">
        <v>236</v>
      </c>
      <c r="E62" s="17" t="s">
        <v>295</v>
      </c>
      <c r="F62" s="17">
        <v>463</v>
      </c>
      <c r="G62" s="17" t="s">
        <v>224</v>
      </c>
      <c r="H62" s="17">
        <v>463</v>
      </c>
      <c r="I62" s="17" t="s">
        <v>364</v>
      </c>
      <c r="J62" s="59">
        <v>0.40072900000000039</v>
      </c>
      <c r="K62" s="60">
        <v>0.49872900000000031</v>
      </c>
      <c r="L62" s="61">
        <v>0.1529001630442508</v>
      </c>
      <c r="M62" s="60"/>
      <c r="N62" s="61"/>
    </row>
    <row r="63" spans="1:14" ht="51.75" thickBot="1" x14ac:dyDescent="0.3">
      <c r="A63" s="21"/>
      <c r="B63" s="23">
        <v>3000515</v>
      </c>
      <c r="C63" s="23" t="s">
        <v>1808</v>
      </c>
      <c r="D63" s="23">
        <v>236</v>
      </c>
      <c r="E63" s="23" t="s">
        <v>295</v>
      </c>
      <c r="F63" s="23">
        <v>464</v>
      </c>
      <c r="G63" s="23" t="s">
        <v>225</v>
      </c>
      <c r="H63" s="23">
        <v>464</v>
      </c>
      <c r="I63" s="23" t="s">
        <v>365</v>
      </c>
      <c r="J63" s="62">
        <v>0.30180500000000005</v>
      </c>
      <c r="K63" s="63">
        <v>0.344526</v>
      </c>
      <c r="L63" s="64">
        <v>7.6289480781269958E-2</v>
      </c>
      <c r="M63" s="63"/>
      <c r="N63" s="64"/>
    </row>
  </sheetData>
  <mergeCells count="12">
    <mergeCell ref="A3:I3"/>
    <mergeCell ref="J3:L3"/>
    <mergeCell ref="M3:N3"/>
    <mergeCell ref="L4:L5"/>
    <mergeCell ref="F4:G5"/>
    <mergeCell ref="H4:I5"/>
    <mergeCell ref="A4:C5"/>
    <mergeCell ref="M4:M5"/>
    <mergeCell ref="J4:J5"/>
    <mergeCell ref="N4:N5"/>
    <mergeCell ref="K4:K5"/>
    <mergeCell ref="D4:E5"/>
  </mergeCell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2"/>
  <dimension ref="A1:P150"/>
  <sheetViews>
    <sheetView workbookViewId="0">
      <selection activeCell="L6" sqref="L6:P15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4" width="13.5703125" customWidth="1"/>
    <col min="15" max="16" width="14" customWidth="1"/>
  </cols>
  <sheetData>
    <row r="1" spans="1:16" ht="15.75" x14ac:dyDescent="0.25">
      <c r="A1" s="39">
        <v>91</v>
      </c>
      <c r="B1" s="40" t="s">
        <v>228</v>
      </c>
      <c r="C1" s="40" t="s">
        <v>51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1834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38.25" x14ac:dyDescent="0.25">
      <c r="A6" s="15"/>
      <c r="B6" s="17">
        <v>5000276</v>
      </c>
      <c r="C6" s="17" t="s">
        <v>625</v>
      </c>
      <c r="D6" s="17">
        <v>3000001</v>
      </c>
      <c r="E6" s="17" t="s">
        <v>271</v>
      </c>
      <c r="F6" s="17">
        <v>1</v>
      </c>
      <c r="G6" s="17" t="s">
        <v>644</v>
      </c>
      <c r="H6" s="17">
        <v>10</v>
      </c>
      <c r="I6" s="17" t="s">
        <v>105</v>
      </c>
      <c r="J6" s="17">
        <v>10</v>
      </c>
      <c r="K6" s="17" t="s">
        <v>1502</v>
      </c>
      <c r="L6" s="59">
        <v>202.14719000000002</v>
      </c>
      <c r="M6" s="60">
        <v>33.267868</v>
      </c>
      <c r="N6" s="61">
        <v>0</v>
      </c>
      <c r="O6" s="60">
        <v>0</v>
      </c>
      <c r="P6" s="61">
        <v>0</v>
      </c>
    </row>
    <row r="7" spans="1:16" ht="51" x14ac:dyDescent="0.25">
      <c r="A7" s="15"/>
      <c r="B7" s="17">
        <v>5000276</v>
      </c>
      <c r="C7" s="17" t="s">
        <v>625</v>
      </c>
      <c r="D7" s="17">
        <v>3000001</v>
      </c>
      <c r="E7" s="17" t="s">
        <v>271</v>
      </c>
      <c r="F7" s="17">
        <v>1</v>
      </c>
      <c r="G7" s="17" t="s">
        <v>644</v>
      </c>
      <c r="H7" s="17">
        <v>10</v>
      </c>
      <c r="I7" s="17" t="s">
        <v>105</v>
      </c>
      <c r="J7" s="17">
        <v>26</v>
      </c>
      <c r="K7" s="17" t="s">
        <v>1503</v>
      </c>
      <c r="L7" s="59">
        <v>18.742896999999999</v>
      </c>
      <c r="M7" s="60">
        <v>9.34056</v>
      </c>
      <c r="N7" s="61">
        <v>1.1715919333919373</v>
      </c>
      <c r="O7" s="60">
        <v>0</v>
      </c>
      <c r="P7" s="61">
        <v>0</v>
      </c>
    </row>
    <row r="8" spans="1:16" ht="51" x14ac:dyDescent="0.25">
      <c r="A8" s="15"/>
      <c r="B8" s="17">
        <v>5002775</v>
      </c>
      <c r="C8" s="17" t="s">
        <v>1811</v>
      </c>
      <c r="D8" s="17">
        <v>3000275</v>
      </c>
      <c r="E8" s="17" t="s">
        <v>1806</v>
      </c>
      <c r="F8" s="17">
        <v>240</v>
      </c>
      <c r="G8" s="17" t="s">
        <v>1384</v>
      </c>
      <c r="H8" s="17">
        <v>10</v>
      </c>
      <c r="I8" s="17" t="s">
        <v>105</v>
      </c>
      <c r="J8" s="17">
        <v>26</v>
      </c>
      <c r="K8" s="17" t="s">
        <v>1503</v>
      </c>
      <c r="L8" s="59">
        <v>0.66712000000000005</v>
      </c>
      <c r="M8" s="60">
        <v>4.7479019999999998</v>
      </c>
      <c r="N8" s="61">
        <v>0.2126098734443076</v>
      </c>
      <c r="O8" s="60">
        <v>0</v>
      </c>
      <c r="P8" s="61">
        <v>0</v>
      </c>
    </row>
    <row r="9" spans="1:16" ht="51" x14ac:dyDescent="0.25">
      <c r="A9" s="15"/>
      <c r="B9" s="17">
        <v>5002776</v>
      </c>
      <c r="C9" s="17" t="s">
        <v>1812</v>
      </c>
      <c r="D9" s="17">
        <v>3000275</v>
      </c>
      <c r="E9" s="17" t="s">
        <v>1806</v>
      </c>
      <c r="F9" s="17">
        <v>291</v>
      </c>
      <c r="G9" s="17" t="s">
        <v>1826</v>
      </c>
      <c r="H9" s="17">
        <v>10</v>
      </c>
      <c r="I9" s="17" t="s">
        <v>105</v>
      </c>
      <c r="J9" s="17">
        <v>26</v>
      </c>
      <c r="K9" s="17" t="s">
        <v>1503</v>
      </c>
      <c r="L9" s="59">
        <v>1.068154</v>
      </c>
      <c r="M9" s="60">
        <v>10.646388</v>
      </c>
      <c r="N9" s="61">
        <v>0.32166729914024472</v>
      </c>
      <c r="O9" s="60">
        <v>0</v>
      </c>
      <c r="P9" s="61">
        <v>0</v>
      </c>
    </row>
    <row r="10" spans="1:16" ht="51" x14ac:dyDescent="0.25">
      <c r="A10" s="15"/>
      <c r="B10" s="17">
        <v>5002776</v>
      </c>
      <c r="C10" s="17" t="s">
        <v>1812</v>
      </c>
      <c r="D10" s="17">
        <v>3000275</v>
      </c>
      <c r="E10" s="17" t="s">
        <v>1806</v>
      </c>
      <c r="F10" s="17">
        <v>291</v>
      </c>
      <c r="G10" s="17" t="s">
        <v>1826</v>
      </c>
      <c r="H10" s="17">
        <v>442</v>
      </c>
      <c r="I10" s="17" t="s">
        <v>203</v>
      </c>
      <c r="J10" s="17">
        <v>442</v>
      </c>
      <c r="K10" s="17" t="s">
        <v>343</v>
      </c>
      <c r="L10" s="59">
        <v>0</v>
      </c>
      <c r="M10" s="60">
        <v>0.13213000000000003</v>
      </c>
      <c r="N10" s="61">
        <v>2.1911999763688073E-2</v>
      </c>
      <c r="O10" s="60">
        <v>437</v>
      </c>
      <c r="P10" s="61">
        <v>0</v>
      </c>
    </row>
    <row r="11" spans="1:16" ht="38.25" x14ac:dyDescent="0.25">
      <c r="A11" s="15"/>
      <c r="B11" s="17">
        <v>5002778</v>
      </c>
      <c r="C11" s="17" t="s">
        <v>1813</v>
      </c>
      <c r="D11" s="17">
        <v>3000275</v>
      </c>
      <c r="E11" s="17" t="s">
        <v>1806</v>
      </c>
      <c r="F11" s="17">
        <v>291</v>
      </c>
      <c r="G11" s="17" t="s">
        <v>1826</v>
      </c>
      <c r="H11" s="17">
        <v>10</v>
      </c>
      <c r="I11" s="17" t="s">
        <v>105</v>
      </c>
      <c r="J11" s="17">
        <v>10</v>
      </c>
      <c r="K11" s="17" t="s">
        <v>1502</v>
      </c>
      <c r="L11" s="59">
        <v>0</v>
      </c>
      <c r="M11" s="60">
        <v>0.68946099999999999</v>
      </c>
      <c r="N11" s="61">
        <v>0.38312049210071564</v>
      </c>
      <c r="O11" s="60">
        <v>0</v>
      </c>
      <c r="P11" s="61">
        <v>0</v>
      </c>
    </row>
    <row r="12" spans="1:16" ht="51" x14ac:dyDescent="0.25">
      <c r="A12" s="15"/>
      <c r="B12" s="17">
        <v>5002778</v>
      </c>
      <c r="C12" s="17" t="s">
        <v>1813</v>
      </c>
      <c r="D12" s="17">
        <v>3000275</v>
      </c>
      <c r="E12" s="17" t="s">
        <v>1806</v>
      </c>
      <c r="F12" s="17">
        <v>291</v>
      </c>
      <c r="G12" s="17" t="s">
        <v>1826</v>
      </c>
      <c r="H12" s="17">
        <v>10</v>
      </c>
      <c r="I12" s="17" t="s">
        <v>105</v>
      </c>
      <c r="J12" s="17">
        <v>26</v>
      </c>
      <c r="K12" s="17" t="s">
        <v>1503</v>
      </c>
      <c r="L12" s="59">
        <v>2.3030499999999998</v>
      </c>
      <c r="M12" s="60">
        <v>0.22560100000000005</v>
      </c>
      <c r="N12" s="61">
        <v>4.0549380035372451E-2</v>
      </c>
      <c r="O12" s="60">
        <v>0</v>
      </c>
      <c r="P12" s="61">
        <v>0</v>
      </c>
    </row>
    <row r="13" spans="1:16" ht="38.25" x14ac:dyDescent="0.25">
      <c r="A13" s="15"/>
      <c r="B13" s="17">
        <v>5002779</v>
      </c>
      <c r="C13" s="17" t="s">
        <v>1818</v>
      </c>
      <c r="D13" s="17">
        <v>3000515</v>
      </c>
      <c r="E13" s="17" t="s">
        <v>1808</v>
      </c>
      <c r="F13" s="17">
        <v>216</v>
      </c>
      <c r="G13" s="17" t="s">
        <v>1827</v>
      </c>
      <c r="H13" s="17">
        <v>10</v>
      </c>
      <c r="I13" s="17" t="s">
        <v>105</v>
      </c>
      <c r="J13" s="17">
        <v>10</v>
      </c>
      <c r="K13" s="17" t="s">
        <v>1502</v>
      </c>
      <c r="L13" s="59">
        <v>0</v>
      </c>
      <c r="M13" s="60">
        <v>0.45865000000000006</v>
      </c>
      <c r="N13" s="61">
        <v>0.12778987853380386</v>
      </c>
      <c r="O13" s="60">
        <v>67</v>
      </c>
      <c r="P13" s="61">
        <v>0</v>
      </c>
    </row>
    <row r="14" spans="1:16" ht="51" x14ac:dyDescent="0.25">
      <c r="A14" s="15"/>
      <c r="B14" s="17">
        <v>5002779</v>
      </c>
      <c r="C14" s="17" t="s">
        <v>1818</v>
      </c>
      <c r="D14" s="17">
        <v>3000515</v>
      </c>
      <c r="E14" s="17" t="s">
        <v>1808</v>
      </c>
      <c r="F14" s="17">
        <v>216</v>
      </c>
      <c r="G14" s="17" t="s">
        <v>1827</v>
      </c>
      <c r="H14" s="17">
        <v>10</v>
      </c>
      <c r="I14" s="17" t="s">
        <v>105</v>
      </c>
      <c r="J14" s="17">
        <v>26</v>
      </c>
      <c r="K14" s="17" t="s">
        <v>1503</v>
      </c>
      <c r="L14" s="59">
        <v>2.6090600000000004</v>
      </c>
      <c r="M14" s="60">
        <v>2.1609819999999997</v>
      </c>
      <c r="N14" s="61">
        <v>0.43003263400169089</v>
      </c>
      <c r="O14" s="60">
        <v>0</v>
      </c>
      <c r="P14" s="61">
        <v>0</v>
      </c>
    </row>
    <row r="15" spans="1:16" ht="51" x14ac:dyDescent="0.25">
      <c r="A15" s="15"/>
      <c r="B15" s="17">
        <v>5002779</v>
      </c>
      <c r="C15" s="17" t="s">
        <v>1818</v>
      </c>
      <c r="D15" s="17">
        <v>3000515</v>
      </c>
      <c r="E15" s="17" t="s">
        <v>1808</v>
      </c>
      <c r="F15" s="17">
        <v>216</v>
      </c>
      <c r="G15" s="17" t="s">
        <v>1827</v>
      </c>
      <c r="H15" s="17">
        <v>440</v>
      </c>
      <c r="I15" s="17" t="s">
        <v>201</v>
      </c>
      <c r="J15" s="17">
        <v>440</v>
      </c>
      <c r="K15" s="17" t="s">
        <v>341</v>
      </c>
      <c r="L15" s="59">
        <v>0.198513</v>
      </c>
      <c r="M15" s="60">
        <v>0.85325999999999991</v>
      </c>
      <c r="N15" s="61">
        <v>0.32788515130596352</v>
      </c>
      <c r="O15" s="60">
        <v>150</v>
      </c>
      <c r="P15" s="61">
        <v>0</v>
      </c>
    </row>
    <row r="16" spans="1:16" ht="51" x14ac:dyDescent="0.25">
      <c r="A16" s="15"/>
      <c r="B16" s="17">
        <v>5002779</v>
      </c>
      <c r="C16" s="17" t="s">
        <v>1818</v>
      </c>
      <c r="D16" s="17">
        <v>3000515</v>
      </c>
      <c r="E16" s="17" t="s">
        <v>1808</v>
      </c>
      <c r="F16" s="17">
        <v>216</v>
      </c>
      <c r="G16" s="17" t="s">
        <v>1827</v>
      </c>
      <c r="H16" s="17">
        <v>441</v>
      </c>
      <c r="I16" s="17" t="s">
        <v>202</v>
      </c>
      <c r="J16" s="17">
        <v>441</v>
      </c>
      <c r="K16" s="17" t="s">
        <v>342</v>
      </c>
      <c r="L16" s="59">
        <v>0.10690499999999999</v>
      </c>
      <c r="M16" s="60">
        <v>0.20697000000000002</v>
      </c>
      <c r="N16" s="61">
        <v>2.8018699260428548E-2</v>
      </c>
      <c r="O16" s="60">
        <v>0</v>
      </c>
      <c r="P16" s="61">
        <v>0</v>
      </c>
    </row>
    <row r="17" spans="1:16" ht="51" x14ac:dyDescent="0.25">
      <c r="A17" s="15"/>
      <c r="B17" s="17">
        <v>5002779</v>
      </c>
      <c r="C17" s="17" t="s">
        <v>1818</v>
      </c>
      <c r="D17" s="17">
        <v>3000515</v>
      </c>
      <c r="E17" s="17" t="s">
        <v>1808</v>
      </c>
      <c r="F17" s="17">
        <v>216</v>
      </c>
      <c r="G17" s="17" t="s">
        <v>1827</v>
      </c>
      <c r="H17" s="17">
        <v>442</v>
      </c>
      <c r="I17" s="17" t="s">
        <v>203</v>
      </c>
      <c r="J17" s="17">
        <v>442</v>
      </c>
      <c r="K17" s="17" t="s">
        <v>343</v>
      </c>
      <c r="L17" s="59">
        <v>6.7159999999999997E-2</v>
      </c>
      <c r="M17" s="60">
        <v>0.38710800000000006</v>
      </c>
      <c r="N17" s="61">
        <v>9.9608896387508139E-2</v>
      </c>
      <c r="O17" s="60">
        <v>140</v>
      </c>
      <c r="P17" s="61">
        <v>0</v>
      </c>
    </row>
    <row r="18" spans="1:16" ht="51" x14ac:dyDescent="0.25">
      <c r="A18" s="15"/>
      <c r="B18" s="17">
        <v>5002779</v>
      </c>
      <c r="C18" s="17" t="s">
        <v>1818</v>
      </c>
      <c r="D18" s="17">
        <v>3000515</v>
      </c>
      <c r="E18" s="17" t="s">
        <v>1808</v>
      </c>
      <c r="F18" s="17">
        <v>216</v>
      </c>
      <c r="G18" s="17" t="s">
        <v>1827</v>
      </c>
      <c r="H18" s="17">
        <v>443</v>
      </c>
      <c r="I18" s="17" t="s">
        <v>204</v>
      </c>
      <c r="J18" s="17">
        <v>443</v>
      </c>
      <c r="K18" s="17" t="s">
        <v>344</v>
      </c>
      <c r="L18" s="59">
        <v>0.16648999999999997</v>
      </c>
      <c r="M18" s="60">
        <v>0.18049000000000001</v>
      </c>
      <c r="N18" s="61">
        <v>7.0044728694483638E-2</v>
      </c>
      <c r="O18" s="60">
        <v>110</v>
      </c>
      <c r="P18" s="61">
        <v>0</v>
      </c>
    </row>
    <row r="19" spans="1:16" ht="51" x14ac:dyDescent="0.25">
      <c r="A19" s="15"/>
      <c r="B19" s="17">
        <v>5002779</v>
      </c>
      <c r="C19" s="17" t="s">
        <v>1818</v>
      </c>
      <c r="D19" s="17">
        <v>3000515</v>
      </c>
      <c r="E19" s="17" t="s">
        <v>1808</v>
      </c>
      <c r="F19" s="17">
        <v>216</v>
      </c>
      <c r="G19" s="17" t="s">
        <v>1827</v>
      </c>
      <c r="H19" s="17">
        <v>444</v>
      </c>
      <c r="I19" s="17" t="s">
        <v>205</v>
      </c>
      <c r="J19" s="17">
        <v>444</v>
      </c>
      <c r="K19" s="17" t="s">
        <v>345</v>
      </c>
      <c r="L19" s="59">
        <v>0.12826499999999999</v>
      </c>
      <c r="M19" s="60">
        <v>0.26370500000000002</v>
      </c>
      <c r="N19" s="61">
        <v>4.6325850184075534E-2</v>
      </c>
      <c r="O19" s="60">
        <v>123</v>
      </c>
      <c r="P19" s="61">
        <v>0</v>
      </c>
    </row>
    <row r="20" spans="1:16" ht="51" x14ac:dyDescent="0.25">
      <c r="A20" s="15"/>
      <c r="B20" s="17">
        <v>5002779</v>
      </c>
      <c r="C20" s="17" t="s">
        <v>1818</v>
      </c>
      <c r="D20" s="17">
        <v>3000515</v>
      </c>
      <c r="E20" s="17" t="s">
        <v>1808</v>
      </c>
      <c r="F20" s="17">
        <v>216</v>
      </c>
      <c r="G20" s="17" t="s">
        <v>1827</v>
      </c>
      <c r="H20" s="17">
        <v>445</v>
      </c>
      <c r="I20" s="17" t="s">
        <v>206</v>
      </c>
      <c r="J20" s="17">
        <v>445</v>
      </c>
      <c r="K20" s="17" t="s">
        <v>346</v>
      </c>
      <c r="L20" s="59">
        <v>0.28922399999999998</v>
      </c>
      <c r="M20" s="60">
        <v>0.38538100000000003</v>
      </c>
      <c r="N20" s="61">
        <v>8.9449610910378397E-2</v>
      </c>
      <c r="O20" s="60">
        <v>20</v>
      </c>
      <c r="P20" s="61">
        <v>0</v>
      </c>
    </row>
    <row r="21" spans="1:16" ht="51" x14ac:dyDescent="0.25">
      <c r="A21" s="15"/>
      <c r="B21" s="17">
        <v>5002779</v>
      </c>
      <c r="C21" s="17" t="s">
        <v>1818</v>
      </c>
      <c r="D21" s="17">
        <v>3000515</v>
      </c>
      <c r="E21" s="17" t="s">
        <v>1808</v>
      </c>
      <c r="F21" s="17">
        <v>216</v>
      </c>
      <c r="G21" s="17" t="s">
        <v>1827</v>
      </c>
      <c r="H21" s="17">
        <v>446</v>
      </c>
      <c r="I21" s="17" t="s">
        <v>207</v>
      </c>
      <c r="J21" s="17">
        <v>446</v>
      </c>
      <c r="K21" s="17" t="s">
        <v>347</v>
      </c>
      <c r="L21" s="59">
        <v>0.11020200000000001</v>
      </c>
      <c r="M21" s="60">
        <v>0.24551400000000004</v>
      </c>
      <c r="N21" s="61">
        <v>8.9193557032558601E-2</v>
      </c>
      <c r="O21" s="60">
        <v>0</v>
      </c>
      <c r="P21" s="61">
        <v>0</v>
      </c>
    </row>
    <row r="22" spans="1:16" ht="51" x14ac:dyDescent="0.25">
      <c r="A22" s="15"/>
      <c r="B22" s="17">
        <v>5002779</v>
      </c>
      <c r="C22" s="17" t="s">
        <v>1818</v>
      </c>
      <c r="D22" s="17">
        <v>3000515</v>
      </c>
      <c r="E22" s="17" t="s">
        <v>1808</v>
      </c>
      <c r="F22" s="17">
        <v>216</v>
      </c>
      <c r="G22" s="17" t="s">
        <v>1827</v>
      </c>
      <c r="H22" s="17">
        <v>447</v>
      </c>
      <c r="I22" s="17" t="s">
        <v>208</v>
      </c>
      <c r="J22" s="17">
        <v>447</v>
      </c>
      <c r="K22" s="17" t="s">
        <v>348</v>
      </c>
      <c r="L22" s="59">
        <v>0.18692999999999996</v>
      </c>
      <c r="M22" s="60">
        <v>0.52457299999999996</v>
      </c>
      <c r="N22" s="61">
        <v>5.2056818502023816E-2</v>
      </c>
      <c r="O22" s="60">
        <v>39</v>
      </c>
      <c r="P22" s="61">
        <v>0</v>
      </c>
    </row>
    <row r="23" spans="1:16" ht="51" x14ac:dyDescent="0.25">
      <c r="A23" s="15"/>
      <c r="B23" s="17">
        <v>5002779</v>
      </c>
      <c r="C23" s="17" t="s">
        <v>1818</v>
      </c>
      <c r="D23" s="17">
        <v>3000515</v>
      </c>
      <c r="E23" s="17" t="s">
        <v>1808</v>
      </c>
      <c r="F23" s="17">
        <v>216</v>
      </c>
      <c r="G23" s="17" t="s">
        <v>1827</v>
      </c>
      <c r="H23" s="17">
        <v>448</v>
      </c>
      <c r="I23" s="17" t="s">
        <v>209</v>
      </c>
      <c r="J23" s="17">
        <v>448</v>
      </c>
      <c r="K23" s="17" t="s">
        <v>349</v>
      </c>
      <c r="L23" s="59">
        <v>0.18160000000000004</v>
      </c>
      <c r="M23" s="60">
        <v>0.73755400000000004</v>
      </c>
      <c r="N23" s="61">
        <v>5.3718759561888874E-2</v>
      </c>
      <c r="O23" s="60">
        <v>372</v>
      </c>
      <c r="P23" s="61">
        <v>0</v>
      </c>
    </row>
    <row r="24" spans="1:16" ht="51" x14ac:dyDescent="0.25">
      <c r="A24" s="15"/>
      <c r="B24" s="17">
        <v>5002779</v>
      </c>
      <c r="C24" s="17" t="s">
        <v>1818</v>
      </c>
      <c r="D24" s="17">
        <v>3000515</v>
      </c>
      <c r="E24" s="17" t="s">
        <v>1808</v>
      </c>
      <c r="F24" s="17">
        <v>216</v>
      </c>
      <c r="G24" s="17" t="s">
        <v>1827</v>
      </c>
      <c r="H24" s="17">
        <v>449</v>
      </c>
      <c r="I24" s="17" t="s">
        <v>210</v>
      </c>
      <c r="J24" s="17">
        <v>449</v>
      </c>
      <c r="K24" s="17" t="s">
        <v>350</v>
      </c>
      <c r="L24" s="59">
        <v>0.12268499999999999</v>
      </c>
      <c r="M24" s="60">
        <v>0.12268499999999999</v>
      </c>
      <c r="N24" s="61">
        <v>4.1577002266421914E-2</v>
      </c>
      <c r="O24" s="60">
        <v>50</v>
      </c>
      <c r="P24" s="61">
        <v>0</v>
      </c>
    </row>
    <row r="25" spans="1:16" ht="51" x14ac:dyDescent="0.25">
      <c r="A25" s="15"/>
      <c r="B25" s="17">
        <v>5002779</v>
      </c>
      <c r="C25" s="17" t="s">
        <v>1818</v>
      </c>
      <c r="D25" s="17">
        <v>3000515</v>
      </c>
      <c r="E25" s="17" t="s">
        <v>1808</v>
      </c>
      <c r="F25" s="17">
        <v>216</v>
      </c>
      <c r="G25" s="17" t="s">
        <v>1827</v>
      </c>
      <c r="H25" s="17">
        <v>450</v>
      </c>
      <c r="I25" s="17" t="s">
        <v>211</v>
      </c>
      <c r="J25" s="17">
        <v>450</v>
      </c>
      <c r="K25" s="17" t="s">
        <v>351</v>
      </c>
      <c r="L25" s="59">
        <v>0.23796499999999998</v>
      </c>
      <c r="M25" s="60">
        <v>0.238009</v>
      </c>
      <c r="N25" s="61">
        <v>2.8776150400517508E-2</v>
      </c>
      <c r="O25" s="60">
        <v>0</v>
      </c>
      <c r="P25" s="61">
        <v>0</v>
      </c>
    </row>
    <row r="26" spans="1:16" ht="51" x14ac:dyDescent="0.25">
      <c r="A26" s="15"/>
      <c r="B26" s="17">
        <v>5002779</v>
      </c>
      <c r="C26" s="17" t="s">
        <v>1818</v>
      </c>
      <c r="D26" s="17">
        <v>3000515</v>
      </c>
      <c r="E26" s="17" t="s">
        <v>1808</v>
      </c>
      <c r="F26" s="17">
        <v>216</v>
      </c>
      <c r="G26" s="17" t="s">
        <v>1827</v>
      </c>
      <c r="H26" s="17">
        <v>451</v>
      </c>
      <c r="I26" s="17" t="s">
        <v>212</v>
      </c>
      <c r="J26" s="17">
        <v>451</v>
      </c>
      <c r="K26" s="17" t="s">
        <v>352</v>
      </c>
      <c r="L26" s="59">
        <v>0.21516500000000002</v>
      </c>
      <c r="M26" s="60">
        <v>0.23091500000000004</v>
      </c>
      <c r="N26" s="61">
        <v>3.6863669738522731E-2</v>
      </c>
      <c r="O26" s="60">
        <v>0</v>
      </c>
      <c r="P26" s="61">
        <v>0</v>
      </c>
    </row>
    <row r="27" spans="1:16" ht="51" x14ac:dyDescent="0.25">
      <c r="A27" s="15"/>
      <c r="B27" s="17">
        <v>5002779</v>
      </c>
      <c r="C27" s="17" t="s">
        <v>1818</v>
      </c>
      <c r="D27" s="17">
        <v>3000515</v>
      </c>
      <c r="E27" s="17" t="s">
        <v>1808</v>
      </c>
      <c r="F27" s="17">
        <v>216</v>
      </c>
      <c r="G27" s="17" t="s">
        <v>1827</v>
      </c>
      <c r="H27" s="17">
        <v>452</v>
      </c>
      <c r="I27" s="17" t="s">
        <v>213</v>
      </c>
      <c r="J27" s="17">
        <v>452</v>
      </c>
      <c r="K27" s="17" t="s">
        <v>353</v>
      </c>
      <c r="L27" s="59">
        <v>0.15085900000000002</v>
      </c>
      <c r="M27" s="60">
        <v>0.15085900000000002</v>
      </c>
      <c r="N27" s="61">
        <v>9.6739501095726155E-3</v>
      </c>
      <c r="O27" s="60">
        <v>0</v>
      </c>
      <c r="P27" s="61">
        <v>0</v>
      </c>
    </row>
    <row r="28" spans="1:16" ht="51" x14ac:dyDescent="0.25">
      <c r="A28" s="15"/>
      <c r="B28" s="17">
        <v>5002779</v>
      </c>
      <c r="C28" s="17" t="s">
        <v>1818</v>
      </c>
      <c r="D28" s="17">
        <v>3000515</v>
      </c>
      <c r="E28" s="17" t="s">
        <v>1808</v>
      </c>
      <c r="F28" s="17">
        <v>216</v>
      </c>
      <c r="G28" s="17" t="s">
        <v>1827</v>
      </c>
      <c r="H28" s="17">
        <v>453</v>
      </c>
      <c r="I28" s="17" t="s">
        <v>214</v>
      </c>
      <c r="J28" s="17">
        <v>453</v>
      </c>
      <c r="K28" s="17" t="s">
        <v>354</v>
      </c>
      <c r="L28" s="59">
        <v>0.17565</v>
      </c>
      <c r="M28" s="60">
        <v>0.71404999999999996</v>
      </c>
      <c r="N28" s="61">
        <v>8.4452649636659771E-2</v>
      </c>
      <c r="O28" s="60">
        <v>0</v>
      </c>
      <c r="P28" s="61">
        <v>0</v>
      </c>
    </row>
    <row r="29" spans="1:16" ht="51" x14ac:dyDescent="0.25">
      <c r="A29" s="15"/>
      <c r="B29" s="17">
        <v>5002779</v>
      </c>
      <c r="C29" s="17" t="s">
        <v>1818</v>
      </c>
      <c r="D29" s="17">
        <v>3000515</v>
      </c>
      <c r="E29" s="17" t="s">
        <v>1808</v>
      </c>
      <c r="F29" s="17">
        <v>216</v>
      </c>
      <c r="G29" s="17" t="s">
        <v>1827</v>
      </c>
      <c r="H29" s="17">
        <v>454</v>
      </c>
      <c r="I29" s="17" t="s">
        <v>215</v>
      </c>
      <c r="J29" s="17">
        <v>454</v>
      </c>
      <c r="K29" s="17" t="s">
        <v>355</v>
      </c>
      <c r="L29" s="59">
        <v>6.0745E-2</v>
      </c>
      <c r="M29" s="60">
        <v>0.33077000000000001</v>
      </c>
      <c r="N29" s="61">
        <v>9.2389510624343529E-2</v>
      </c>
      <c r="O29" s="60">
        <v>0</v>
      </c>
      <c r="P29" s="61">
        <v>0</v>
      </c>
    </row>
    <row r="30" spans="1:16" ht="51" x14ac:dyDescent="0.25">
      <c r="A30" s="15"/>
      <c r="B30" s="17">
        <v>5002779</v>
      </c>
      <c r="C30" s="17" t="s">
        <v>1818</v>
      </c>
      <c r="D30" s="17">
        <v>3000515</v>
      </c>
      <c r="E30" s="17" t="s">
        <v>1808</v>
      </c>
      <c r="F30" s="17">
        <v>216</v>
      </c>
      <c r="G30" s="17" t="s">
        <v>1827</v>
      </c>
      <c r="H30" s="17">
        <v>455</v>
      </c>
      <c r="I30" s="17" t="s">
        <v>216</v>
      </c>
      <c r="J30" s="17">
        <v>455</v>
      </c>
      <c r="K30" s="17" t="s">
        <v>356</v>
      </c>
      <c r="L30" s="59">
        <v>8.6670000000000011E-2</v>
      </c>
      <c r="M30" s="60">
        <v>8.6670000000000011E-2</v>
      </c>
      <c r="N30" s="61">
        <v>2.889666028204374E-2</v>
      </c>
      <c r="O30" s="60">
        <v>0</v>
      </c>
      <c r="P30" s="61">
        <v>0</v>
      </c>
    </row>
    <row r="31" spans="1:16" ht="51" x14ac:dyDescent="0.25">
      <c r="A31" s="15"/>
      <c r="B31" s="17">
        <v>5002779</v>
      </c>
      <c r="C31" s="17" t="s">
        <v>1818</v>
      </c>
      <c r="D31" s="17">
        <v>3000515</v>
      </c>
      <c r="E31" s="17" t="s">
        <v>1808</v>
      </c>
      <c r="F31" s="17">
        <v>216</v>
      </c>
      <c r="G31" s="17" t="s">
        <v>1827</v>
      </c>
      <c r="H31" s="17">
        <v>456</v>
      </c>
      <c r="I31" s="17" t="s">
        <v>217</v>
      </c>
      <c r="J31" s="17">
        <v>456</v>
      </c>
      <c r="K31" s="17" t="s">
        <v>357</v>
      </c>
      <c r="L31" s="59">
        <v>5.636E-2</v>
      </c>
      <c r="M31" s="60">
        <v>0.14762500000000003</v>
      </c>
      <c r="N31" s="61">
        <v>5.4908909660298377E-2</v>
      </c>
      <c r="O31" s="60">
        <v>0</v>
      </c>
      <c r="P31" s="61">
        <v>0</v>
      </c>
    </row>
    <row r="32" spans="1:16" ht="51" x14ac:dyDescent="0.25">
      <c r="A32" s="15"/>
      <c r="B32" s="17">
        <v>5002779</v>
      </c>
      <c r="C32" s="17" t="s">
        <v>1818</v>
      </c>
      <c r="D32" s="17">
        <v>3000515</v>
      </c>
      <c r="E32" s="17" t="s">
        <v>1808</v>
      </c>
      <c r="F32" s="17">
        <v>216</v>
      </c>
      <c r="G32" s="17" t="s">
        <v>1827</v>
      </c>
      <c r="H32" s="17">
        <v>457</v>
      </c>
      <c r="I32" s="17" t="s">
        <v>218</v>
      </c>
      <c r="J32" s="17">
        <v>457</v>
      </c>
      <c r="K32" s="17" t="s">
        <v>358</v>
      </c>
      <c r="L32" s="59">
        <v>0.211425</v>
      </c>
      <c r="M32" s="60">
        <v>0.337644</v>
      </c>
      <c r="N32" s="61">
        <v>3.1067501317011192E-2</v>
      </c>
      <c r="O32" s="60">
        <v>0</v>
      </c>
      <c r="P32" s="61">
        <v>0</v>
      </c>
    </row>
    <row r="33" spans="1:16" ht="51" x14ac:dyDescent="0.25">
      <c r="A33" s="15"/>
      <c r="B33" s="17">
        <v>5002779</v>
      </c>
      <c r="C33" s="17" t="s">
        <v>1818</v>
      </c>
      <c r="D33" s="17">
        <v>3000515</v>
      </c>
      <c r="E33" s="17" t="s">
        <v>1808</v>
      </c>
      <c r="F33" s="17">
        <v>216</v>
      </c>
      <c r="G33" s="17" t="s">
        <v>1827</v>
      </c>
      <c r="H33" s="17">
        <v>458</v>
      </c>
      <c r="I33" s="17" t="s">
        <v>219</v>
      </c>
      <c r="J33" s="17">
        <v>458</v>
      </c>
      <c r="K33" s="17" t="s">
        <v>359</v>
      </c>
      <c r="L33" s="59">
        <v>0.17562</v>
      </c>
      <c r="M33" s="60">
        <v>0.68696299999999988</v>
      </c>
      <c r="N33" s="61">
        <v>5.1745218515861779E-2</v>
      </c>
      <c r="O33" s="60">
        <v>66</v>
      </c>
      <c r="P33" s="61">
        <v>0</v>
      </c>
    </row>
    <row r="34" spans="1:16" ht="51" x14ac:dyDescent="0.25">
      <c r="A34" s="15"/>
      <c r="B34" s="17">
        <v>5002779</v>
      </c>
      <c r="C34" s="17" t="s">
        <v>1818</v>
      </c>
      <c r="D34" s="17">
        <v>3000515</v>
      </c>
      <c r="E34" s="17" t="s">
        <v>1808</v>
      </c>
      <c r="F34" s="17">
        <v>216</v>
      </c>
      <c r="G34" s="17" t="s">
        <v>1827</v>
      </c>
      <c r="H34" s="17">
        <v>459</v>
      </c>
      <c r="I34" s="17" t="s">
        <v>220</v>
      </c>
      <c r="J34" s="17">
        <v>459</v>
      </c>
      <c r="K34" s="17" t="s">
        <v>360</v>
      </c>
      <c r="L34" s="59">
        <v>0.21558000000000002</v>
      </c>
      <c r="M34" s="60">
        <v>0.26740599999999992</v>
      </c>
      <c r="N34" s="61">
        <v>9.4822297825885471E-2</v>
      </c>
      <c r="O34" s="60">
        <v>0</v>
      </c>
      <c r="P34" s="61">
        <v>0</v>
      </c>
    </row>
    <row r="35" spans="1:16" ht="51" x14ac:dyDescent="0.25">
      <c r="A35" s="15"/>
      <c r="B35" s="17">
        <v>5002779</v>
      </c>
      <c r="C35" s="17" t="s">
        <v>1818</v>
      </c>
      <c r="D35" s="17">
        <v>3000515</v>
      </c>
      <c r="E35" s="17" t="s">
        <v>1808</v>
      </c>
      <c r="F35" s="17">
        <v>216</v>
      </c>
      <c r="G35" s="17" t="s">
        <v>1827</v>
      </c>
      <c r="H35" s="17">
        <v>460</v>
      </c>
      <c r="I35" s="17" t="s">
        <v>221</v>
      </c>
      <c r="J35" s="17">
        <v>460</v>
      </c>
      <c r="K35" s="17" t="s">
        <v>361</v>
      </c>
      <c r="L35" s="59">
        <v>0.15581000000000003</v>
      </c>
      <c r="M35" s="60">
        <v>0.16581000000000001</v>
      </c>
      <c r="N35" s="61">
        <v>6.4531300187809393E-2</v>
      </c>
      <c r="O35" s="60">
        <v>0</v>
      </c>
      <c r="P35" s="61">
        <v>0</v>
      </c>
    </row>
    <row r="36" spans="1:16" ht="51" x14ac:dyDescent="0.25">
      <c r="A36" s="15"/>
      <c r="B36" s="17">
        <v>5002779</v>
      </c>
      <c r="C36" s="17" t="s">
        <v>1818</v>
      </c>
      <c r="D36" s="17">
        <v>3000515</v>
      </c>
      <c r="E36" s="17" t="s">
        <v>1808</v>
      </c>
      <c r="F36" s="17">
        <v>216</v>
      </c>
      <c r="G36" s="17" t="s">
        <v>1827</v>
      </c>
      <c r="H36" s="17">
        <v>461</v>
      </c>
      <c r="I36" s="17" t="s">
        <v>222</v>
      </c>
      <c r="J36" s="17">
        <v>461</v>
      </c>
      <c r="K36" s="17" t="s">
        <v>362</v>
      </c>
      <c r="L36" s="59">
        <v>9.3676999999999996E-2</v>
      </c>
      <c r="M36" s="60">
        <v>9.3676999999999996E-2</v>
      </c>
      <c r="N36" s="61">
        <v>3.6948778782971203E-2</v>
      </c>
      <c r="O36" s="60">
        <v>0</v>
      </c>
      <c r="P36" s="61">
        <v>0</v>
      </c>
    </row>
    <row r="37" spans="1:16" ht="51" x14ac:dyDescent="0.25">
      <c r="A37" s="15"/>
      <c r="B37" s="17">
        <v>5002779</v>
      </c>
      <c r="C37" s="17" t="s">
        <v>1818</v>
      </c>
      <c r="D37" s="17">
        <v>3000515</v>
      </c>
      <c r="E37" s="17" t="s">
        <v>1808</v>
      </c>
      <c r="F37" s="17">
        <v>216</v>
      </c>
      <c r="G37" s="17" t="s">
        <v>1827</v>
      </c>
      <c r="H37" s="17">
        <v>462</v>
      </c>
      <c r="I37" s="17" t="s">
        <v>223</v>
      </c>
      <c r="J37" s="17">
        <v>462</v>
      </c>
      <c r="K37" s="17" t="s">
        <v>363</v>
      </c>
      <c r="L37" s="59">
        <v>9.2419999999999988E-2</v>
      </c>
      <c r="M37" s="60">
        <v>0.16741</v>
      </c>
      <c r="N37" s="61">
        <v>8.7522997870109975E-2</v>
      </c>
      <c r="O37" s="60">
        <v>0</v>
      </c>
      <c r="P37" s="61">
        <v>0</v>
      </c>
    </row>
    <row r="38" spans="1:16" ht="51" x14ac:dyDescent="0.25">
      <c r="A38" s="15"/>
      <c r="B38" s="17">
        <v>5002779</v>
      </c>
      <c r="C38" s="17" t="s">
        <v>1818</v>
      </c>
      <c r="D38" s="17">
        <v>3000515</v>
      </c>
      <c r="E38" s="17" t="s">
        <v>1808</v>
      </c>
      <c r="F38" s="17">
        <v>216</v>
      </c>
      <c r="G38" s="17" t="s">
        <v>1827</v>
      </c>
      <c r="H38" s="17">
        <v>463</v>
      </c>
      <c r="I38" s="17" t="s">
        <v>224</v>
      </c>
      <c r="J38" s="17">
        <v>463</v>
      </c>
      <c r="K38" s="17" t="s">
        <v>364</v>
      </c>
      <c r="L38" s="59">
        <v>9.6307000000000004E-2</v>
      </c>
      <c r="M38" s="60">
        <v>9.6307000000000004E-2</v>
      </c>
      <c r="N38" s="61">
        <v>4.8577669658698142E-2</v>
      </c>
      <c r="O38" s="60">
        <v>0</v>
      </c>
      <c r="P38" s="61">
        <v>0</v>
      </c>
    </row>
    <row r="39" spans="1:16" ht="51" x14ac:dyDescent="0.25">
      <c r="A39" s="15"/>
      <c r="B39" s="17">
        <v>5002779</v>
      </c>
      <c r="C39" s="17" t="s">
        <v>1818</v>
      </c>
      <c r="D39" s="17">
        <v>3000515</v>
      </c>
      <c r="E39" s="17" t="s">
        <v>1808</v>
      </c>
      <c r="F39" s="17">
        <v>216</v>
      </c>
      <c r="G39" s="17" t="s">
        <v>1827</v>
      </c>
      <c r="H39" s="17">
        <v>464</v>
      </c>
      <c r="I39" s="17" t="s">
        <v>225</v>
      </c>
      <c r="J39" s="17">
        <v>464</v>
      </c>
      <c r="K39" s="17" t="s">
        <v>365</v>
      </c>
      <c r="L39" s="59">
        <v>0.13874</v>
      </c>
      <c r="M39" s="60">
        <v>0.13997000000000001</v>
      </c>
      <c r="N39" s="61">
        <v>4.5866160362493247E-2</v>
      </c>
      <c r="O39" s="60">
        <v>0</v>
      </c>
      <c r="P39" s="61">
        <v>0</v>
      </c>
    </row>
    <row r="40" spans="1:16" ht="38.25" x14ac:dyDescent="0.25">
      <c r="A40" s="15"/>
      <c r="B40" s="17">
        <v>5002780</v>
      </c>
      <c r="C40" s="17" t="s">
        <v>1819</v>
      </c>
      <c r="D40" s="17">
        <v>3000515</v>
      </c>
      <c r="E40" s="17" t="s">
        <v>1808</v>
      </c>
      <c r="F40" s="17">
        <v>216</v>
      </c>
      <c r="G40" s="17" t="s">
        <v>1827</v>
      </c>
      <c r="H40" s="17">
        <v>10</v>
      </c>
      <c r="I40" s="17" t="s">
        <v>105</v>
      </c>
      <c r="J40" s="17">
        <v>10</v>
      </c>
      <c r="K40" s="17" t="s">
        <v>1502</v>
      </c>
      <c r="L40" s="59">
        <v>0</v>
      </c>
      <c r="M40" s="60">
        <v>0.121742</v>
      </c>
      <c r="N40" s="61">
        <v>2.0628299389500171E-3</v>
      </c>
      <c r="O40" s="60">
        <v>24</v>
      </c>
      <c r="P40" s="61">
        <v>0</v>
      </c>
    </row>
    <row r="41" spans="1:16" ht="51" x14ac:dyDescent="0.25">
      <c r="A41" s="15"/>
      <c r="B41" s="17">
        <v>5002780</v>
      </c>
      <c r="C41" s="17" t="s">
        <v>1819</v>
      </c>
      <c r="D41" s="17">
        <v>3000515</v>
      </c>
      <c r="E41" s="17" t="s">
        <v>1808</v>
      </c>
      <c r="F41" s="17">
        <v>216</v>
      </c>
      <c r="G41" s="17" t="s">
        <v>1827</v>
      </c>
      <c r="H41" s="17">
        <v>10</v>
      </c>
      <c r="I41" s="17" t="s">
        <v>105</v>
      </c>
      <c r="J41" s="17">
        <v>26</v>
      </c>
      <c r="K41" s="17" t="s">
        <v>1503</v>
      </c>
      <c r="L41" s="59">
        <v>1.77136</v>
      </c>
      <c r="M41" s="60">
        <v>1.1564670000000001</v>
      </c>
      <c r="N41" s="61">
        <v>0.21878775110235438</v>
      </c>
      <c r="O41" s="60">
        <v>0</v>
      </c>
      <c r="P41" s="61">
        <v>0</v>
      </c>
    </row>
    <row r="42" spans="1:16" ht="51" x14ac:dyDescent="0.25">
      <c r="A42" s="15"/>
      <c r="B42" s="17">
        <v>5002780</v>
      </c>
      <c r="C42" s="17" t="s">
        <v>1819</v>
      </c>
      <c r="D42" s="17">
        <v>3000515</v>
      </c>
      <c r="E42" s="17" t="s">
        <v>1808</v>
      </c>
      <c r="F42" s="17">
        <v>216</v>
      </c>
      <c r="G42" s="17" t="s">
        <v>1827</v>
      </c>
      <c r="H42" s="17">
        <v>440</v>
      </c>
      <c r="I42" s="17" t="s">
        <v>201</v>
      </c>
      <c r="J42" s="17">
        <v>440</v>
      </c>
      <c r="K42" s="17" t="s">
        <v>341</v>
      </c>
      <c r="L42" s="59">
        <v>6.8744999999999987E-2</v>
      </c>
      <c r="M42" s="60">
        <v>0.134745</v>
      </c>
      <c r="N42" s="61">
        <v>5.9805000229971483E-2</v>
      </c>
      <c r="O42" s="60">
        <v>0</v>
      </c>
      <c r="P42" s="61">
        <v>0</v>
      </c>
    </row>
    <row r="43" spans="1:16" ht="51" x14ac:dyDescent="0.25">
      <c r="A43" s="15"/>
      <c r="B43" s="17">
        <v>5002780</v>
      </c>
      <c r="C43" s="17" t="s">
        <v>1819</v>
      </c>
      <c r="D43" s="17">
        <v>3000515</v>
      </c>
      <c r="E43" s="17" t="s">
        <v>1808</v>
      </c>
      <c r="F43" s="17">
        <v>216</v>
      </c>
      <c r="G43" s="17" t="s">
        <v>1827</v>
      </c>
      <c r="H43" s="17">
        <v>441</v>
      </c>
      <c r="I43" s="17" t="s">
        <v>202</v>
      </c>
      <c r="J43" s="17">
        <v>441</v>
      </c>
      <c r="K43" s="17" t="s">
        <v>342</v>
      </c>
      <c r="L43" s="59">
        <v>7.2236999999999996E-2</v>
      </c>
      <c r="M43" s="60">
        <v>7.2236999999999996E-2</v>
      </c>
      <c r="N43" s="61">
        <v>2.1560499735642225E-2</v>
      </c>
      <c r="O43" s="60">
        <v>0</v>
      </c>
      <c r="P43" s="61">
        <v>0</v>
      </c>
    </row>
    <row r="44" spans="1:16" ht="51" x14ac:dyDescent="0.25">
      <c r="A44" s="15"/>
      <c r="B44" s="17">
        <v>5002780</v>
      </c>
      <c r="C44" s="17" t="s">
        <v>1819</v>
      </c>
      <c r="D44" s="17">
        <v>3000515</v>
      </c>
      <c r="E44" s="17" t="s">
        <v>1808</v>
      </c>
      <c r="F44" s="17">
        <v>216</v>
      </c>
      <c r="G44" s="17" t="s">
        <v>1827</v>
      </c>
      <c r="H44" s="17">
        <v>442</v>
      </c>
      <c r="I44" s="17" t="s">
        <v>203</v>
      </c>
      <c r="J44" s="17">
        <v>442</v>
      </c>
      <c r="K44" s="17" t="s">
        <v>343</v>
      </c>
      <c r="L44" s="59">
        <v>0.102773</v>
      </c>
      <c r="M44" s="60">
        <v>0.114813</v>
      </c>
      <c r="N44" s="61">
        <v>2.5043702044058591E-2</v>
      </c>
      <c r="O44" s="60">
        <v>0</v>
      </c>
      <c r="P44" s="61">
        <v>0</v>
      </c>
    </row>
    <row r="45" spans="1:16" ht="51" x14ac:dyDescent="0.25">
      <c r="A45" s="15"/>
      <c r="B45" s="17">
        <v>5002780</v>
      </c>
      <c r="C45" s="17" t="s">
        <v>1819</v>
      </c>
      <c r="D45" s="17">
        <v>3000515</v>
      </c>
      <c r="E45" s="17" t="s">
        <v>1808</v>
      </c>
      <c r="F45" s="17">
        <v>216</v>
      </c>
      <c r="G45" s="17" t="s">
        <v>1827</v>
      </c>
      <c r="H45" s="17">
        <v>443</v>
      </c>
      <c r="I45" s="17" t="s">
        <v>204</v>
      </c>
      <c r="J45" s="17">
        <v>443</v>
      </c>
      <c r="K45" s="17" t="s">
        <v>344</v>
      </c>
      <c r="L45" s="59">
        <v>6.5035000000000009E-2</v>
      </c>
      <c r="M45" s="60">
        <v>0.12803499999999998</v>
      </c>
      <c r="N45" s="61">
        <v>2.2927129961317405E-2</v>
      </c>
      <c r="O45" s="60">
        <v>27</v>
      </c>
      <c r="P45" s="61">
        <v>0</v>
      </c>
    </row>
    <row r="46" spans="1:16" ht="51" x14ac:dyDescent="0.25">
      <c r="A46" s="15"/>
      <c r="B46" s="17">
        <v>5002780</v>
      </c>
      <c r="C46" s="17" t="s">
        <v>1819</v>
      </c>
      <c r="D46" s="17">
        <v>3000515</v>
      </c>
      <c r="E46" s="17" t="s">
        <v>1808</v>
      </c>
      <c r="F46" s="17">
        <v>216</v>
      </c>
      <c r="G46" s="17" t="s">
        <v>1827</v>
      </c>
      <c r="H46" s="17">
        <v>444</v>
      </c>
      <c r="I46" s="17" t="s">
        <v>205</v>
      </c>
      <c r="J46" s="17">
        <v>444</v>
      </c>
      <c r="K46" s="17" t="s">
        <v>345</v>
      </c>
      <c r="L46" s="59">
        <v>7.0404999999999995E-2</v>
      </c>
      <c r="M46" s="60">
        <v>0.22640500000000005</v>
      </c>
      <c r="N46" s="61">
        <v>2.208139022695832E-2</v>
      </c>
      <c r="O46" s="60">
        <v>44</v>
      </c>
      <c r="P46" s="61">
        <v>0</v>
      </c>
    </row>
    <row r="47" spans="1:16" ht="51" x14ac:dyDescent="0.25">
      <c r="A47" s="15"/>
      <c r="B47" s="17">
        <v>5002780</v>
      </c>
      <c r="C47" s="17" t="s">
        <v>1819</v>
      </c>
      <c r="D47" s="17">
        <v>3000515</v>
      </c>
      <c r="E47" s="17" t="s">
        <v>1808</v>
      </c>
      <c r="F47" s="17">
        <v>216</v>
      </c>
      <c r="G47" s="17" t="s">
        <v>1827</v>
      </c>
      <c r="H47" s="17">
        <v>445</v>
      </c>
      <c r="I47" s="17" t="s">
        <v>206</v>
      </c>
      <c r="J47" s="17">
        <v>445</v>
      </c>
      <c r="K47" s="17" t="s">
        <v>346</v>
      </c>
      <c r="L47" s="59">
        <v>0.111721</v>
      </c>
      <c r="M47" s="60">
        <v>0.13572100000000004</v>
      </c>
      <c r="N47" s="61">
        <v>3.6092840775381774E-2</v>
      </c>
      <c r="O47" s="60">
        <v>0</v>
      </c>
      <c r="P47" s="61">
        <v>0</v>
      </c>
    </row>
    <row r="48" spans="1:16" ht="51" x14ac:dyDescent="0.25">
      <c r="A48" s="15"/>
      <c r="B48" s="17">
        <v>5002780</v>
      </c>
      <c r="C48" s="17" t="s">
        <v>1819</v>
      </c>
      <c r="D48" s="17">
        <v>3000515</v>
      </c>
      <c r="E48" s="17" t="s">
        <v>1808</v>
      </c>
      <c r="F48" s="17">
        <v>216</v>
      </c>
      <c r="G48" s="17" t="s">
        <v>1827</v>
      </c>
      <c r="H48" s="17">
        <v>446</v>
      </c>
      <c r="I48" s="17" t="s">
        <v>207</v>
      </c>
      <c r="J48" s="17">
        <v>446</v>
      </c>
      <c r="K48" s="17" t="s">
        <v>347</v>
      </c>
      <c r="L48" s="59">
        <v>5.7945000000000003E-2</v>
      </c>
      <c r="M48" s="60">
        <v>0.14794499999999999</v>
      </c>
      <c r="N48" s="61">
        <v>1.2500000157160684E-3</v>
      </c>
      <c r="O48" s="60">
        <v>0</v>
      </c>
      <c r="P48" s="61">
        <v>0</v>
      </c>
    </row>
    <row r="49" spans="1:16" ht="51" x14ac:dyDescent="0.25">
      <c r="A49" s="15"/>
      <c r="B49" s="17">
        <v>5002780</v>
      </c>
      <c r="C49" s="17" t="s">
        <v>1819</v>
      </c>
      <c r="D49" s="17">
        <v>3000515</v>
      </c>
      <c r="E49" s="17" t="s">
        <v>1808</v>
      </c>
      <c r="F49" s="17">
        <v>216</v>
      </c>
      <c r="G49" s="17" t="s">
        <v>1827</v>
      </c>
      <c r="H49" s="17">
        <v>447</v>
      </c>
      <c r="I49" s="17" t="s">
        <v>208</v>
      </c>
      <c r="J49" s="17">
        <v>447</v>
      </c>
      <c r="K49" s="17" t="s">
        <v>348</v>
      </c>
      <c r="L49" s="59">
        <v>5.2804999999999998E-2</v>
      </c>
      <c r="M49" s="60">
        <v>0.30151499999999998</v>
      </c>
      <c r="N49" s="61">
        <v>1.9023520086193457E-2</v>
      </c>
      <c r="O49" s="60">
        <v>0</v>
      </c>
      <c r="P49" s="61">
        <v>0</v>
      </c>
    </row>
    <row r="50" spans="1:16" ht="51" x14ac:dyDescent="0.25">
      <c r="A50" s="15"/>
      <c r="B50" s="17">
        <v>5002780</v>
      </c>
      <c r="C50" s="17" t="s">
        <v>1819</v>
      </c>
      <c r="D50" s="17">
        <v>3000515</v>
      </c>
      <c r="E50" s="17" t="s">
        <v>1808</v>
      </c>
      <c r="F50" s="17">
        <v>216</v>
      </c>
      <c r="G50" s="17" t="s">
        <v>1827</v>
      </c>
      <c r="H50" s="17">
        <v>448</v>
      </c>
      <c r="I50" s="17" t="s">
        <v>209</v>
      </c>
      <c r="J50" s="17">
        <v>448</v>
      </c>
      <c r="K50" s="17" t="s">
        <v>349</v>
      </c>
      <c r="L50" s="59">
        <v>6.1339999999999999E-2</v>
      </c>
      <c r="M50" s="60">
        <v>0.15134</v>
      </c>
      <c r="N50" s="61">
        <v>1.8524380571761867E-2</v>
      </c>
      <c r="O50" s="60">
        <v>0</v>
      </c>
      <c r="P50" s="61">
        <v>0</v>
      </c>
    </row>
    <row r="51" spans="1:16" ht="51" x14ac:dyDescent="0.25">
      <c r="A51" s="15"/>
      <c r="B51" s="17">
        <v>5002780</v>
      </c>
      <c r="C51" s="17" t="s">
        <v>1819</v>
      </c>
      <c r="D51" s="17">
        <v>3000515</v>
      </c>
      <c r="E51" s="17" t="s">
        <v>1808</v>
      </c>
      <c r="F51" s="17">
        <v>216</v>
      </c>
      <c r="G51" s="17" t="s">
        <v>1827</v>
      </c>
      <c r="H51" s="17">
        <v>449</v>
      </c>
      <c r="I51" s="17" t="s">
        <v>210</v>
      </c>
      <c r="J51" s="17">
        <v>449</v>
      </c>
      <c r="K51" s="17" t="s">
        <v>350</v>
      </c>
      <c r="L51" s="59">
        <v>6.4485000000000001E-2</v>
      </c>
      <c r="M51" s="60">
        <v>9.7985000000000003E-2</v>
      </c>
      <c r="N51" s="61">
        <v>1.0930000455118716E-2</v>
      </c>
      <c r="O51" s="60">
        <v>52</v>
      </c>
      <c r="P51" s="61">
        <v>0</v>
      </c>
    </row>
    <row r="52" spans="1:16" ht="51" x14ac:dyDescent="0.25">
      <c r="A52" s="15"/>
      <c r="B52" s="17">
        <v>5002780</v>
      </c>
      <c r="C52" s="17" t="s">
        <v>1819</v>
      </c>
      <c r="D52" s="17">
        <v>3000515</v>
      </c>
      <c r="E52" s="17" t="s">
        <v>1808</v>
      </c>
      <c r="F52" s="17">
        <v>216</v>
      </c>
      <c r="G52" s="17" t="s">
        <v>1827</v>
      </c>
      <c r="H52" s="17">
        <v>450</v>
      </c>
      <c r="I52" s="17" t="s">
        <v>211</v>
      </c>
      <c r="J52" s="17">
        <v>450</v>
      </c>
      <c r="K52" s="17" t="s">
        <v>351</v>
      </c>
      <c r="L52" s="59">
        <v>6.4130000000000006E-2</v>
      </c>
      <c r="M52" s="60">
        <v>0.46313000000000004</v>
      </c>
      <c r="N52" s="61">
        <v>1.6845330072101206E-2</v>
      </c>
      <c r="O52" s="60">
        <v>0</v>
      </c>
      <c r="P52" s="61">
        <v>0</v>
      </c>
    </row>
    <row r="53" spans="1:16" ht="51" x14ac:dyDescent="0.25">
      <c r="A53" s="15"/>
      <c r="B53" s="17">
        <v>5002780</v>
      </c>
      <c r="C53" s="17" t="s">
        <v>1819</v>
      </c>
      <c r="D53" s="17">
        <v>3000515</v>
      </c>
      <c r="E53" s="17" t="s">
        <v>1808</v>
      </c>
      <c r="F53" s="17">
        <v>216</v>
      </c>
      <c r="G53" s="17" t="s">
        <v>1827</v>
      </c>
      <c r="H53" s="17">
        <v>451</v>
      </c>
      <c r="I53" s="17" t="s">
        <v>212</v>
      </c>
      <c r="J53" s="17">
        <v>451</v>
      </c>
      <c r="K53" s="17" t="s">
        <v>352</v>
      </c>
      <c r="L53" s="59">
        <v>6.4973000000000003E-2</v>
      </c>
      <c r="M53" s="60">
        <v>0.12047300000000002</v>
      </c>
      <c r="N53" s="61">
        <v>2.637006965233013E-2</v>
      </c>
      <c r="O53" s="60">
        <v>0</v>
      </c>
      <c r="P53" s="61">
        <v>0</v>
      </c>
    </row>
    <row r="54" spans="1:16" ht="51" x14ac:dyDescent="0.25">
      <c r="A54" s="15"/>
      <c r="B54" s="17">
        <v>5002780</v>
      </c>
      <c r="C54" s="17" t="s">
        <v>1819</v>
      </c>
      <c r="D54" s="17">
        <v>3000515</v>
      </c>
      <c r="E54" s="17" t="s">
        <v>1808</v>
      </c>
      <c r="F54" s="17">
        <v>216</v>
      </c>
      <c r="G54" s="17" t="s">
        <v>1827</v>
      </c>
      <c r="H54" s="17">
        <v>452</v>
      </c>
      <c r="I54" s="17" t="s">
        <v>213</v>
      </c>
      <c r="J54" s="17">
        <v>452</v>
      </c>
      <c r="K54" s="17" t="s">
        <v>353</v>
      </c>
      <c r="L54" s="59">
        <v>7.5839000000000004E-2</v>
      </c>
      <c r="M54" s="60">
        <v>0.11333900000000001</v>
      </c>
      <c r="N54" s="61">
        <v>3.8188160484423861E-2</v>
      </c>
      <c r="O54" s="60">
        <v>0</v>
      </c>
      <c r="P54" s="61">
        <v>0</v>
      </c>
    </row>
    <row r="55" spans="1:16" ht="51" x14ac:dyDescent="0.25">
      <c r="A55" s="15"/>
      <c r="B55" s="17">
        <v>5002780</v>
      </c>
      <c r="C55" s="17" t="s">
        <v>1819</v>
      </c>
      <c r="D55" s="17">
        <v>3000515</v>
      </c>
      <c r="E55" s="17" t="s">
        <v>1808</v>
      </c>
      <c r="F55" s="17">
        <v>216</v>
      </c>
      <c r="G55" s="17" t="s">
        <v>1827</v>
      </c>
      <c r="H55" s="17">
        <v>453</v>
      </c>
      <c r="I55" s="17" t="s">
        <v>214</v>
      </c>
      <c r="J55" s="17">
        <v>453</v>
      </c>
      <c r="K55" s="17" t="s">
        <v>354</v>
      </c>
      <c r="L55" s="59">
        <v>9.0945000000000012E-2</v>
      </c>
      <c r="M55" s="60">
        <v>0.98175100000000004</v>
      </c>
      <c r="N55" s="61">
        <v>0.1151451216719579</v>
      </c>
      <c r="O55" s="60">
        <v>0</v>
      </c>
      <c r="P55" s="61">
        <v>0</v>
      </c>
    </row>
    <row r="56" spans="1:16" ht="51" x14ac:dyDescent="0.25">
      <c r="A56" s="15"/>
      <c r="B56" s="17">
        <v>5002780</v>
      </c>
      <c r="C56" s="17" t="s">
        <v>1819</v>
      </c>
      <c r="D56" s="17">
        <v>3000515</v>
      </c>
      <c r="E56" s="17" t="s">
        <v>1808</v>
      </c>
      <c r="F56" s="17">
        <v>216</v>
      </c>
      <c r="G56" s="17" t="s">
        <v>1827</v>
      </c>
      <c r="H56" s="17">
        <v>454</v>
      </c>
      <c r="I56" s="17" t="s">
        <v>215</v>
      </c>
      <c r="J56" s="17">
        <v>454</v>
      </c>
      <c r="K56" s="17" t="s">
        <v>355</v>
      </c>
      <c r="L56" s="59">
        <v>6.0745E-2</v>
      </c>
      <c r="M56" s="60">
        <v>6.0732000000000001E-2</v>
      </c>
      <c r="N56" s="61">
        <v>2.9703331674681976E-2</v>
      </c>
      <c r="O56" s="60">
        <v>0</v>
      </c>
      <c r="P56" s="61">
        <v>0</v>
      </c>
    </row>
    <row r="57" spans="1:16" ht="51" x14ac:dyDescent="0.25">
      <c r="A57" s="15"/>
      <c r="B57" s="17">
        <v>5002780</v>
      </c>
      <c r="C57" s="17" t="s">
        <v>1819</v>
      </c>
      <c r="D57" s="17">
        <v>3000515</v>
      </c>
      <c r="E57" s="17" t="s">
        <v>1808</v>
      </c>
      <c r="F57" s="17">
        <v>216</v>
      </c>
      <c r="G57" s="17" t="s">
        <v>1827</v>
      </c>
      <c r="H57" s="17">
        <v>455</v>
      </c>
      <c r="I57" s="17" t="s">
        <v>216</v>
      </c>
      <c r="J57" s="17">
        <v>455</v>
      </c>
      <c r="K57" s="17" t="s">
        <v>356</v>
      </c>
      <c r="L57" s="59">
        <v>6.4399999999999995E-3</v>
      </c>
      <c r="M57" s="60">
        <v>2.5440000000000001E-2</v>
      </c>
      <c r="N57" s="61">
        <v>4.8051500634755939E-3</v>
      </c>
      <c r="O57" s="60">
        <v>0</v>
      </c>
      <c r="P57" s="61">
        <v>0</v>
      </c>
    </row>
    <row r="58" spans="1:16" ht="51" x14ac:dyDescent="0.25">
      <c r="A58" s="15"/>
      <c r="B58" s="17">
        <v>5002780</v>
      </c>
      <c r="C58" s="17" t="s">
        <v>1819</v>
      </c>
      <c r="D58" s="17">
        <v>3000515</v>
      </c>
      <c r="E58" s="17" t="s">
        <v>1808</v>
      </c>
      <c r="F58" s="17">
        <v>216</v>
      </c>
      <c r="G58" s="17" t="s">
        <v>1827</v>
      </c>
      <c r="H58" s="17">
        <v>456</v>
      </c>
      <c r="I58" s="17" t="s">
        <v>217</v>
      </c>
      <c r="J58" s="17">
        <v>456</v>
      </c>
      <c r="K58" s="17" t="s">
        <v>357</v>
      </c>
      <c r="L58" s="59">
        <v>5.7860000000000009E-2</v>
      </c>
      <c r="M58" s="60">
        <v>0.14455699999999999</v>
      </c>
      <c r="N58" s="61">
        <v>2.8212998309754767E-2</v>
      </c>
      <c r="O58" s="60">
        <v>0</v>
      </c>
      <c r="P58" s="61">
        <v>0</v>
      </c>
    </row>
    <row r="59" spans="1:16" ht="51" x14ac:dyDescent="0.25">
      <c r="A59" s="15"/>
      <c r="B59" s="17">
        <v>5002780</v>
      </c>
      <c r="C59" s="17" t="s">
        <v>1819</v>
      </c>
      <c r="D59" s="17">
        <v>3000515</v>
      </c>
      <c r="E59" s="17" t="s">
        <v>1808</v>
      </c>
      <c r="F59" s="17">
        <v>216</v>
      </c>
      <c r="G59" s="17" t="s">
        <v>1827</v>
      </c>
      <c r="H59" s="17">
        <v>457</v>
      </c>
      <c r="I59" s="17" t="s">
        <v>218</v>
      </c>
      <c r="J59" s="17">
        <v>457</v>
      </c>
      <c r="K59" s="17" t="s">
        <v>358</v>
      </c>
      <c r="L59" s="59">
        <v>6.6985000000000003E-2</v>
      </c>
      <c r="M59" s="60">
        <v>0.111985</v>
      </c>
      <c r="N59" s="61">
        <v>1.8876980233471841E-2</v>
      </c>
      <c r="O59" s="60">
        <v>0</v>
      </c>
      <c r="P59" s="61">
        <v>0</v>
      </c>
    </row>
    <row r="60" spans="1:16" ht="51" x14ac:dyDescent="0.25">
      <c r="A60" s="15"/>
      <c r="B60" s="17">
        <v>5002780</v>
      </c>
      <c r="C60" s="17" t="s">
        <v>1819</v>
      </c>
      <c r="D60" s="17">
        <v>3000515</v>
      </c>
      <c r="E60" s="17" t="s">
        <v>1808</v>
      </c>
      <c r="F60" s="17">
        <v>216</v>
      </c>
      <c r="G60" s="17" t="s">
        <v>1827</v>
      </c>
      <c r="H60" s="17">
        <v>458</v>
      </c>
      <c r="I60" s="17" t="s">
        <v>219</v>
      </c>
      <c r="J60" s="17">
        <v>458</v>
      </c>
      <c r="K60" s="17" t="s">
        <v>359</v>
      </c>
      <c r="L60" s="59">
        <v>5.9359999999999996E-2</v>
      </c>
      <c r="M60" s="60">
        <v>0.16689999999999999</v>
      </c>
      <c r="N60" s="61">
        <v>2.1830679150298238E-2</v>
      </c>
      <c r="O60" s="60">
        <v>0</v>
      </c>
      <c r="P60" s="61">
        <v>0</v>
      </c>
    </row>
    <row r="61" spans="1:16" ht="51" x14ac:dyDescent="0.25">
      <c r="A61" s="15"/>
      <c r="B61" s="17">
        <v>5002780</v>
      </c>
      <c r="C61" s="17" t="s">
        <v>1819</v>
      </c>
      <c r="D61" s="17">
        <v>3000515</v>
      </c>
      <c r="E61" s="17" t="s">
        <v>1808</v>
      </c>
      <c r="F61" s="17">
        <v>216</v>
      </c>
      <c r="G61" s="17" t="s">
        <v>1827</v>
      </c>
      <c r="H61" s="17">
        <v>459</v>
      </c>
      <c r="I61" s="17" t="s">
        <v>220</v>
      </c>
      <c r="J61" s="17">
        <v>459</v>
      </c>
      <c r="K61" s="17" t="s">
        <v>360</v>
      </c>
      <c r="L61" s="59">
        <v>7.5825000000000004E-2</v>
      </c>
      <c r="M61" s="60">
        <v>0.12762000000000001</v>
      </c>
      <c r="N61" s="61">
        <v>4.2028669471619651E-2</v>
      </c>
      <c r="O61" s="60">
        <v>0</v>
      </c>
      <c r="P61" s="61">
        <v>0</v>
      </c>
    </row>
    <row r="62" spans="1:16" ht="51" x14ac:dyDescent="0.25">
      <c r="A62" s="15"/>
      <c r="B62" s="17">
        <v>5002780</v>
      </c>
      <c r="C62" s="17" t="s">
        <v>1819</v>
      </c>
      <c r="D62" s="17">
        <v>3000515</v>
      </c>
      <c r="E62" s="17" t="s">
        <v>1808</v>
      </c>
      <c r="F62" s="17">
        <v>216</v>
      </c>
      <c r="G62" s="17" t="s">
        <v>1827</v>
      </c>
      <c r="H62" s="17">
        <v>460</v>
      </c>
      <c r="I62" s="17" t="s">
        <v>221</v>
      </c>
      <c r="J62" s="17">
        <v>460</v>
      </c>
      <c r="K62" s="17" t="s">
        <v>361</v>
      </c>
      <c r="L62" s="59">
        <v>7.839999999999998E-3</v>
      </c>
      <c r="M62" s="60">
        <v>2.8840000000000001E-2</v>
      </c>
      <c r="N62" s="61">
        <v>1.747649977914989E-3</v>
      </c>
      <c r="O62" s="60">
        <v>0</v>
      </c>
      <c r="P62" s="61">
        <v>0</v>
      </c>
    </row>
    <row r="63" spans="1:16" ht="51" x14ac:dyDescent="0.25">
      <c r="A63" s="15"/>
      <c r="B63" s="17">
        <v>5002780</v>
      </c>
      <c r="C63" s="17" t="s">
        <v>1819</v>
      </c>
      <c r="D63" s="17">
        <v>3000515</v>
      </c>
      <c r="E63" s="17" t="s">
        <v>1808</v>
      </c>
      <c r="F63" s="17">
        <v>216</v>
      </c>
      <c r="G63" s="17" t="s">
        <v>1827</v>
      </c>
      <c r="H63" s="17">
        <v>461</v>
      </c>
      <c r="I63" s="17" t="s">
        <v>222</v>
      </c>
      <c r="J63" s="17">
        <v>461</v>
      </c>
      <c r="K63" s="17" t="s">
        <v>362</v>
      </c>
      <c r="L63" s="59">
        <v>7.9771000000000009E-2</v>
      </c>
      <c r="M63" s="60">
        <v>9.0931000000000012E-2</v>
      </c>
      <c r="N63" s="61">
        <v>6.6226001727045514E-3</v>
      </c>
      <c r="O63" s="60">
        <v>0</v>
      </c>
      <c r="P63" s="61">
        <v>0</v>
      </c>
    </row>
    <row r="64" spans="1:16" ht="51" x14ac:dyDescent="0.25">
      <c r="A64" s="15"/>
      <c r="B64" s="17">
        <v>5002780</v>
      </c>
      <c r="C64" s="17" t="s">
        <v>1819</v>
      </c>
      <c r="D64" s="17">
        <v>3000515</v>
      </c>
      <c r="E64" s="17" t="s">
        <v>1808</v>
      </c>
      <c r="F64" s="17">
        <v>216</v>
      </c>
      <c r="G64" s="17" t="s">
        <v>1827</v>
      </c>
      <c r="H64" s="17">
        <v>462</v>
      </c>
      <c r="I64" s="17" t="s">
        <v>223</v>
      </c>
      <c r="J64" s="17">
        <v>462</v>
      </c>
      <c r="K64" s="17" t="s">
        <v>363</v>
      </c>
      <c r="L64" s="59">
        <v>0.12778200000000001</v>
      </c>
      <c r="M64" s="60">
        <v>0.40778199999999998</v>
      </c>
      <c r="N64" s="61">
        <v>6.0699849505908787E-2</v>
      </c>
      <c r="O64" s="60">
        <v>0</v>
      </c>
      <c r="P64" s="61">
        <v>0</v>
      </c>
    </row>
    <row r="65" spans="1:16" ht="51" x14ac:dyDescent="0.25">
      <c r="A65" s="15"/>
      <c r="B65" s="17">
        <v>5002780</v>
      </c>
      <c r="C65" s="17" t="s">
        <v>1819</v>
      </c>
      <c r="D65" s="17">
        <v>3000515</v>
      </c>
      <c r="E65" s="17" t="s">
        <v>1808</v>
      </c>
      <c r="F65" s="17">
        <v>216</v>
      </c>
      <c r="G65" s="17" t="s">
        <v>1827</v>
      </c>
      <c r="H65" s="17">
        <v>463</v>
      </c>
      <c r="I65" s="17" t="s">
        <v>224</v>
      </c>
      <c r="J65" s="17">
        <v>463</v>
      </c>
      <c r="K65" s="17" t="s">
        <v>364</v>
      </c>
      <c r="L65" s="59">
        <v>6.2884999999999996E-2</v>
      </c>
      <c r="M65" s="60">
        <v>6.2884999999999996E-2</v>
      </c>
      <c r="N65" s="61">
        <v>2.7914022648474202E-2</v>
      </c>
      <c r="O65" s="60">
        <v>0</v>
      </c>
      <c r="P65" s="61">
        <v>0</v>
      </c>
    </row>
    <row r="66" spans="1:16" ht="51" x14ac:dyDescent="0.25">
      <c r="A66" s="15"/>
      <c r="B66" s="17">
        <v>5002780</v>
      </c>
      <c r="C66" s="17" t="s">
        <v>1819</v>
      </c>
      <c r="D66" s="17">
        <v>3000515</v>
      </c>
      <c r="E66" s="17" t="s">
        <v>1808</v>
      </c>
      <c r="F66" s="17">
        <v>216</v>
      </c>
      <c r="G66" s="17" t="s">
        <v>1827</v>
      </c>
      <c r="H66" s="17">
        <v>464</v>
      </c>
      <c r="I66" s="17" t="s">
        <v>225</v>
      </c>
      <c r="J66" s="17">
        <v>464</v>
      </c>
      <c r="K66" s="17" t="s">
        <v>365</v>
      </c>
      <c r="L66" s="59">
        <v>5.1900000000000002E-2</v>
      </c>
      <c r="M66" s="60">
        <v>5.1900000000000002E-2</v>
      </c>
      <c r="N66" s="61">
        <v>1.4531480304867728E-2</v>
      </c>
      <c r="O66" s="60">
        <v>0</v>
      </c>
      <c r="P66" s="61">
        <v>0</v>
      </c>
    </row>
    <row r="67" spans="1:16" ht="51" x14ac:dyDescent="0.25">
      <c r="A67" s="15"/>
      <c r="B67" s="17">
        <v>5002785</v>
      </c>
      <c r="C67" s="17" t="s">
        <v>1822</v>
      </c>
      <c r="D67" s="17">
        <v>3000515</v>
      </c>
      <c r="E67" s="17" t="s">
        <v>1808</v>
      </c>
      <c r="F67" s="17">
        <v>56</v>
      </c>
      <c r="G67" s="17" t="s">
        <v>296</v>
      </c>
      <c r="H67" s="17">
        <v>10</v>
      </c>
      <c r="I67" s="17" t="s">
        <v>105</v>
      </c>
      <c r="J67" s="17">
        <v>10</v>
      </c>
      <c r="K67" s="17" t="s">
        <v>1502</v>
      </c>
      <c r="L67" s="59">
        <v>0</v>
      </c>
      <c r="M67" s="60">
        <v>0.106655</v>
      </c>
      <c r="N67" s="61">
        <v>4.0880000211473089E-2</v>
      </c>
      <c r="O67" s="60">
        <v>6030</v>
      </c>
      <c r="P67" s="61">
        <v>0</v>
      </c>
    </row>
    <row r="68" spans="1:16" ht="51" x14ac:dyDescent="0.25">
      <c r="A68" s="15"/>
      <c r="B68" s="17">
        <v>5002785</v>
      </c>
      <c r="C68" s="17" t="s">
        <v>1822</v>
      </c>
      <c r="D68" s="17">
        <v>3000515</v>
      </c>
      <c r="E68" s="17" t="s">
        <v>1808</v>
      </c>
      <c r="F68" s="17">
        <v>56</v>
      </c>
      <c r="G68" s="17" t="s">
        <v>296</v>
      </c>
      <c r="H68" s="17">
        <v>10</v>
      </c>
      <c r="I68" s="17" t="s">
        <v>105</v>
      </c>
      <c r="J68" s="17">
        <v>26</v>
      </c>
      <c r="K68" s="17" t="s">
        <v>1503</v>
      </c>
      <c r="L68" s="59">
        <v>2.0763339999999997</v>
      </c>
      <c r="M68" s="60">
        <v>1.3297160000000001</v>
      </c>
      <c r="N68" s="61">
        <v>0.29420285718515515</v>
      </c>
      <c r="O68" s="60">
        <v>0</v>
      </c>
      <c r="P68" s="61">
        <v>0</v>
      </c>
    </row>
    <row r="69" spans="1:16" ht="51" x14ac:dyDescent="0.25">
      <c r="A69" s="15"/>
      <c r="B69" s="17">
        <v>5002785</v>
      </c>
      <c r="C69" s="17" t="s">
        <v>1822</v>
      </c>
      <c r="D69" s="17">
        <v>3000515</v>
      </c>
      <c r="E69" s="17" t="s">
        <v>1808</v>
      </c>
      <c r="F69" s="17">
        <v>56</v>
      </c>
      <c r="G69" s="17" t="s">
        <v>296</v>
      </c>
      <c r="H69" s="17">
        <v>440</v>
      </c>
      <c r="I69" s="17" t="s">
        <v>201</v>
      </c>
      <c r="J69" s="17">
        <v>440</v>
      </c>
      <c r="K69" s="17" t="s">
        <v>341</v>
      </c>
      <c r="L69" s="59">
        <v>8.8614999999999999E-2</v>
      </c>
      <c r="M69" s="60">
        <v>0.10961500000000002</v>
      </c>
      <c r="N69" s="61">
        <v>5.9414301649667323E-2</v>
      </c>
      <c r="O69" s="60">
        <v>0</v>
      </c>
      <c r="P69" s="61">
        <v>0</v>
      </c>
    </row>
    <row r="70" spans="1:16" ht="51" x14ac:dyDescent="0.25">
      <c r="A70" s="15"/>
      <c r="B70" s="17">
        <v>5002785</v>
      </c>
      <c r="C70" s="17" t="s">
        <v>1822</v>
      </c>
      <c r="D70" s="17">
        <v>3000515</v>
      </c>
      <c r="E70" s="17" t="s">
        <v>1808</v>
      </c>
      <c r="F70" s="17">
        <v>56</v>
      </c>
      <c r="G70" s="17" t="s">
        <v>296</v>
      </c>
      <c r="H70" s="17">
        <v>441</v>
      </c>
      <c r="I70" s="17" t="s">
        <v>202</v>
      </c>
      <c r="J70" s="17">
        <v>441</v>
      </c>
      <c r="K70" s="17" t="s">
        <v>342</v>
      </c>
      <c r="L70" s="59">
        <v>6.6000000000000003E-2</v>
      </c>
      <c r="M70" s="60">
        <v>0.19816500000000001</v>
      </c>
      <c r="N70" s="61">
        <v>2.2237090277485549E-2</v>
      </c>
      <c r="O70" s="60">
        <v>0</v>
      </c>
      <c r="P70" s="61">
        <v>0</v>
      </c>
    </row>
    <row r="71" spans="1:16" ht="51" x14ac:dyDescent="0.25">
      <c r="A71" s="15"/>
      <c r="B71" s="17">
        <v>5002785</v>
      </c>
      <c r="C71" s="17" t="s">
        <v>1822</v>
      </c>
      <c r="D71" s="17">
        <v>3000515</v>
      </c>
      <c r="E71" s="17" t="s">
        <v>1808</v>
      </c>
      <c r="F71" s="17">
        <v>56</v>
      </c>
      <c r="G71" s="17" t="s">
        <v>296</v>
      </c>
      <c r="H71" s="17">
        <v>442</v>
      </c>
      <c r="I71" s="17" t="s">
        <v>203</v>
      </c>
      <c r="J71" s="17">
        <v>442</v>
      </c>
      <c r="K71" s="17" t="s">
        <v>343</v>
      </c>
      <c r="L71" s="59">
        <v>0.34477699999999994</v>
      </c>
      <c r="M71" s="60">
        <v>0.33565600000000001</v>
      </c>
      <c r="N71" s="61">
        <v>7.1932948369067162E-2</v>
      </c>
      <c r="O71" s="60">
        <v>0</v>
      </c>
      <c r="P71" s="61">
        <v>0</v>
      </c>
    </row>
    <row r="72" spans="1:16" ht="51" x14ac:dyDescent="0.25">
      <c r="A72" s="15"/>
      <c r="B72" s="17">
        <v>5002785</v>
      </c>
      <c r="C72" s="17" t="s">
        <v>1822</v>
      </c>
      <c r="D72" s="17">
        <v>3000515</v>
      </c>
      <c r="E72" s="17" t="s">
        <v>1808</v>
      </c>
      <c r="F72" s="17">
        <v>56</v>
      </c>
      <c r="G72" s="17" t="s">
        <v>296</v>
      </c>
      <c r="H72" s="17">
        <v>443</v>
      </c>
      <c r="I72" s="17" t="s">
        <v>204</v>
      </c>
      <c r="J72" s="17">
        <v>443</v>
      </c>
      <c r="K72" s="17" t="s">
        <v>344</v>
      </c>
      <c r="L72" s="59">
        <v>0.25450499999999998</v>
      </c>
      <c r="M72" s="60">
        <v>0.17973100000000003</v>
      </c>
      <c r="N72" s="61">
        <v>3.3703299632179551E-2</v>
      </c>
      <c r="O72" s="60">
        <v>10740</v>
      </c>
      <c r="P72" s="61">
        <v>0</v>
      </c>
    </row>
    <row r="73" spans="1:16" ht="51" x14ac:dyDescent="0.25">
      <c r="A73" s="15"/>
      <c r="B73" s="17">
        <v>5002785</v>
      </c>
      <c r="C73" s="17" t="s">
        <v>1822</v>
      </c>
      <c r="D73" s="17">
        <v>3000515</v>
      </c>
      <c r="E73" s="17" t="s">
        <v>1808</v>
      </c>
      <c r="F73" s="17">
        <v>56</v>
      </c>
      <c r="G73" s="17" t="s">
        <v>296</v>
      </c>
      <c r="H73" s="17">
        <v>444</v>
      </c>
      <c r="I73" s="17" t="s">
        <v>205</v>
      </c>
      <c r="J73" s="17">
        <v>444</v>
      </c>
      <c r="K73" s="17" t="s">
        <v>345</v>
      </c>
      <c r="L73" s="59">
        <v>0.878104</v>
      </c>
      <c r="M73" s="60">
        <v>0.14805200000000002</v>
      </c>
      <c r="N73" s="61">
        <v>2.9948620416689664E-2</v>
      </c>
      <c r="O73" s="60">
        <v>3780</v>
      </c>
      <c r="P73" s="61">
        <v>0</v>
      </c>
    </row>
    <row r="74" spans="1:16" ht="51" x14ac:dyDescent="0.25">
      <c r="A74" s="15"/>
      <c r="B74" s="17">
        <v>5002785</v>
      </c>
      <c r="C74" s="17" t="s">
        <v>1822</v>
      </c>
      <c r="D74" s="17">
        <v>3000515</v>
      </c>
      <c r="E74" s="17" t="s">
        <v>1808</v>
      </c>
      <c r="F74" s="17">
        <v>56</v>
      </c>
      <c r="G74" s="17" t="s">
        <v>296</v>
      </c>
      <c r="H74" s="17">
        <v>445</v>
      </c>
      <c r="I74" s="17" t="s">
        <v>206</v>
      </c>
      <c r="J74" s="17">
        <v>445</v>
      </c>
      <c r="K74" s="17" t="s">
        <v>346</v>
      </c>
      <c r="L74" s="59">
        <v>0.14752999999999999</v>
      </c>
      <c r="M74" s="60">
        <v>0.22353000000000001</v>
      </c>
      <c r="N74" s="61">
        <v>8.2930649805348366E-2</v>
      </c>
      <c r="O74" s="60">
        <v>0</v>
      </c>
      <c r="P74" s="61">
        <v>0</v>
      </c>
    </row>
    <row r="75" spans="1:16" ht="51" x14ac:dyDescent="0.25">
      <c r="A75" s="15"/>
      <c r="B75" s="17">
        <v>5002785</v>
      </c>
      <c r="C75" s="17" t="s">
        <v>1822</v>
      </c>
      <c r="D75" s="17">
        <v>3000515</v>
      </c>
      <c r="E75" s="17" t="s">
        <v>1808</v>
      </c>
      <c r="F75" s="17">
        <v>56</v>
      </c>
      <c r="G75" s="17" t="s">
        <v>296</v>
      </c>
      <c r="H75" s="17">
        <v>446</v>
      </c>
      <c r="I75" s="17" t="s">
        <v>207</v>
      </c>
      <c r="J75" s="17">
        <v>446</v>
      </c>
      <c r="K75" s="17" t="s">
        <v>347</v>
      </c>
      <c r="L75" s="59">
        <v>9.3174999999999994E-2</v>
      </c>
      <c r="M75" s="60">
        <v>0.119175</v>
      </c>
      <c r="N75" s="61">
        <v>6.0500000254251063E-3</v>
      </c>
      <c r="O75" s="60">
        <v>0</v>
      </c>
      <c r="P75" s="61">
        <v>0</v>
      </c>
    </row>
    <row r="76" spans="1:16" ht="51" x14ac:dyDescent="0.25">
      <c r="A76" s="15"/>
      <c r="B76" s="17">
        <v>5002785</v>
      </c>
      <c r="C76" s="17" t="s">
        <v>1822</v>
      </c>
      <c r="D76" s="17">
        <v>3000515</v>
      </c>
      <c r="E76" s="17" t="s">
        <v>1808</v>
      </c>
      <c r="F76" s="17">
        <v>56</v>
      </c>
      <c r="G76" s="17" t="s">
        <v>296</v>
      </c>
      <c r="H76" s="17">
        <v>447</v>
      </c>
      <c r="I76" s="17" t="s">
        <v>208</v>
      </c>
      <c r="J76" s="17">
        <v>447</v>
      </c>
      <c r="K76" s="17" t="s">
        <v>348</v>
      </c>
      <c r="L76" s="59">
        <v>0.54463700000000004</v>
      </c>
      <c r="M76" s="60">
        <v>0.17834800000000001</v>
      </c>
      <c r="N76" s="61">
        <v>3.1037350065162173E-2</v>
      </c>
      <c r="O76" s="60">
        <v>1</v>
      </c>
      <c r="P76" s="61">
        <v>0</v>
      </c>
    </row>
    <row r="77" spans="1:16" ht="51" x14ac:dyDescent="0.25">
      <c r="A77" s="15"/>
      <c r="B77" s="17">
        <v>5002785</v>
      </c>
      <c r="C77" s="17" t="s">
        <v>1822</v>
      </c>
      <c r="D77" s="17">
        <v>3000515</v>
      </c>
      <c r="E77" s="17" t="s">
        <v>1808</v>
      </c>
      <c r="F77" s="17">
        <v>56</v>
      </c>
      <c r="G77" s="17" t="s">
        <v>296</v>
      </c>
      <c r="H77" s="17">
        <v>448</v>
      </c>
      <c r="I77" s="17" t="s">
        <v>209</v>
      </c>
      <c r="J77" s="17">
        <v>448</v>
      </c>
      <c r="K77" s="17" t="s">
        <v>349</v>
      </c>
      <c r="L77" s="59">
        <v>0.18767600000000004</v>
      </c>
      <c r="M77" s="60">
        <v>0.20471500000000004</v>
      </c>
      <c r="N77" s="61">
        <v>3.3646331270574592E-2</v>
      </c>
      <c r="O77" s="60">
        <v>0</v>
      </c>
      <c r="P77" s="61">
        <v>0</v>
      </c>
    </row>
    <row r="78" spans="1:16" ht="51" x14ac:dyDescent="0.25">
      <c r="A78" s="15"/>
      <c r="B78" s="17">
        <v>5002785</v>
      </c>
      <c r="C78" s="17" t="s">
        <v>1822</v>
      </c>
      <c r="D78" s="17">
        <v>3000515</v>
      </c>
      <c r="E78" s="17" t="s">
        <v>1808</v>
      </c>
      <c r="F78" s="17">
        <v>56</v>
      </c>
      <c r="G78" s="17" t="s">
        <v>296</v>
      </c>
      <c r="H78" s="17">
        <v>449</v>
      </c>
      <c r="I78" s="17" t="s">
        <v>210</v>
      </c>
      <c r="J78" s="17">
        <v>449</v>
      </c>
      <c r="K78" s="17" t="s">
        <v>350</v>
      </c>
      <c r="L78" s="59">
        <v>0.22547600000000004</v>
      </c>
      <c r="M78" s="60">
        <v>0.19344800000000001</v>
      </c>
      <c r="N78" s="61">
        <v>2.2979499772191048E-2</v>
      </c>
      <c r="O78" s="60">
        <v>4015</v>
      </c>
      <c r="P78" s="61">
        <v>0</v>
      </c>
    </row>
    <row r="79" spans="1:16" ht="51" x14ac:dyDescent="0.25">
      <c r="A79" s="15"/>
      <c r="B79" s="17">
        <v>5002785</v>
      </c>
      <c r="C79" s="17" t="s">
        <v>1822</v>
      </c>
      <c r="D79" s="17">
        <v>3000515</v>
      </c>
      <c r="E79" s="17" t="s">
        <v>1808</v>
      </c>
      <c r="F79" s="17">
        <v>56</v>
      </c>
      <c r="G79" s="17" t="s">
        <v>296</v>
      </c>
      <c r="H79" s="17">
        <v>450</v>
      </c>
      <c r="I79" s="17" t="s">
        <v>211</v>
      </c>
      <c r="J79" s="17">
        <v>450</v>
      </c>
      <c r="K79" s="17" t="s">
        <v>351</v>
      </c>
      <c r="L79" s="59">
        <v>0.91700799999999993</v>
      </c>
      <c r="M79" s="60">
        <v>0.29244199999999998</v>
      </c>
      <c r="N79" s="61">
        <v>2.6662829492124729E-2</v>
      </c>
      <c r="O79" s="60">
        <v>0</v>
      </c>
      <c r="P79" s="61">
        <v>0</v>
      </c>
    </row>
    <row r="80" spans="1:16" ht="51" x14ac:dyDescent="0.25">
      <c r="A80" s="15"/>
      <c r="B80" s="17">
        <v>5002785</v>
      </c>
      <c r="C80" s="17" t="s">
        <v>1822</v>
      </c>
      <c r="D80" s="17">
        <v>3000515</v>
      </c>
      <c r="E80" s="17" t="s">
        <v>1808</v>
      </c>
      <c r="F80" s="17">
        <v>56</v>
      </c>
      <c r="G80" s="17" t="s">
        <v>296</v>
      </c>
      <c r="H80" s="17">
        <v>451</v>
      </c>
      <c r="I80" s="17" t="s">
        <v>212</v>
      </c>
      <c r="J80" s="17">
        <v>451</v>
      </c>
      <c r="K80" s="17" t="s">
        <v>352</v>
      </c>
      <c r="L80" s="59">
        <v>0.46788799999999997</v>
      </c>
      <c r="M80" s="60">
        <v>0.50743999999999989</v>
      </c>
      <c r="N80" s="61">
        <v>2.3794859225745313E-2</v>
      </c>
      <c r="O80" s="60">
        <v>0</v>
      </c>
      <c r="P80" s="61">
        <v>0</v>
      </c>
    </row>
    <row r="81" spans="1:16" ht="51" x14ac:dyDescent="0.25">
      <c r="A81" s="15"/>
      <c r="B81" s="17">
        <v>5002785</v>
      </c>
      <c r="C81" s="17" t="s">
        <v>1822</v>
      </c>
      <c r="D81" s="17">
        <v>3000515</v>
      </c>
      <c r="E81" s="17" t="s">
        <v>1808</v>
      </c>
      <c r="F81" s="17">
        <v>56</v>
      </c>
      <c r="G81" s="17" t="s">
        <v>296</v>
      </c>
      <c r="H81" s="17">
        <v>452</v>
      </c>
      <c r="I81" s="17" t="s">
        <v>213</v>
      </c>
      <c r="J81" s="17">
        <v>452</v>
      </c>
      <c r="K81" s="17" t="s">
        <v>353</v>
      </c>
      <c r="L81" s="59">
        <v>9.8415000000000016E-2</v>
      </c>
      <c r="M81" s="60">
        <v>0.10438500000000001</v>
      </c>
      <c r="N81" s="61">
        <v>4.2311708879424259E-2</v>
      </c>
      <c r="O81" s="60">
        <v>0</v>
      </c>
      <c r="P81" s="61">
        <v>0</v>
      </c>
    </row>
    <row r="82" spans="1:16" ht="51" x14ac:dyDescent="0.25">
      <c r="A82" s="15"/>
      <c r="B82" s="17">
        <v>5002785</v>
      </c>
      <c r="C82" s="17" t="s">
        <v>1822</v>
      </c>
      <c r="D82" s="17">
        <v>3000515</v>
      </c>
      <c r="E82" s="17" t="s">
        <v>1808</v>
      </c>
      <c r="F82" s="17">
        <v>56</v>
      </c>
      <c r="G82" s="17" t="s">
        <v>296</v>
      </c>
      <c r="H82" s="17">
        <v>453</v>
      </c>
      <c r="I82" s="17" t="s">
        <v>214</v>
      </c>
      <c r="J82" s="17">
        <v>453</v>
      </c>
      <c r="K82" s="17" t="s">
        <v>354</v>
      </c>
      <c r="L82" s="59">
        <v>0</v>
      </c>
      <c r="M82" s="60">
        <v>0.21048499999999998</v>
      </c>
      <c r="N82" s="61">
        <v>0</v>
      </c>
      <c r="O82" s="60">
        <v>400</v>
      </c>
      <c r="P82" s="61">
        <v>0</v>
      </c>
    </row>
    <row r="83" spans="1:16" ht="51" x14ac:dyDescent="0.25">
      <c r="A83" s="15"/>
      <c r="B83" s="17">
        <v>5002785</v>
      </c>
      <c r="C83" s="17" t="s">
        <v>1822</v>
      </c>
      <c r="D83" s="17">
        <v>3000515</v>
      </c>
      <c r="E83" s="17" t="s">
        <v>1808</v>
      </c>
      <c r="F83" s="17">
        <v>56</v>
      </c>
      <c r="G83" s="17" t="s">
        <v>296</v>
      </c>
      <c r="H83" s="17">
        <v>454</v>
      </c>
      <c r="I83" s="17" t="s">
        <v>215</v>
      </c>
      <c r="J83" s="17">
        <v>454</v>
      </c>
      <c r="K83" s="17" t="s">
        <v>355</v>
      </c>
      <c r="L83" s="59">
        <v>4.7339999999999993E-2</v>
      </c>
      <c r="M83" s="60">
        <v>4.7327999999999995E-2</v>
      </c>
      <c r="N83" s="61">
        <v>1.882767048664391E-2</v>
      </c>
      <c r="O83" s="60">
        <v>0</v>
      </c>
      <c r="P83" s="61">
        <v>0</v>
      </c>
    </row>
    <row r="84" spans="1:16" ht="51" x14ac:dyDescent="0.25">
      <c r="A84" s="15"/>
      <c r="B84" s="17">
        <v>5002785</v>
      </c>
      <c r="C84" s="17" t="s">
        <v>1822</v>
      </c>
      <c r="D84" s="17">
        <v>3000515</v>
      </c>
      <c r="E84" s="17" t="s">
        <v>1808</v>
      </c>
      <c r="F84" s="17">
        <v>56</v>
      </c>
      <c r="G84" s="17" t="s">
        <v>296</v>
      </c>
      <c r="H84" s="17">
        <v>455</v>
      </c>
      <c r="I84" s="17" t="s">
        <v>216</v>
      </c>
      <c r="J84" s="17">
        <v>455</v>
      </c>
      <c r="K84" s="17" t="s">
        <v>356</v>
      </c>
      <c r="L84" s="59">
        <v>0.12778500000000001</v>
      </c>
      <c r="M84" s="60">
        <v>0.151785</v>
      </c>
      <c r="N84" s="61">
        <v>8.4524131649232004E-2</v>
      </c>
      <c r="O84" s="60">
        <v>0</v>
      </c>
      <c r="P84" s="61">
        <v>0</v>
      </c>
    </row>
    <row r="85" spans="1:16" ht="51" x14ac:dyDescent="0.25">
      <c r="A85" s="15"/>
      <c r="B85" s="17">
        <v>5002785</v>
      </c>
      <c r="C85" s="17" t="s">
        <v>1822</v>
      </c>
      <c r="D85" s="17">
        <v>3000515</v>
      </c>
      <c r="E85" s="17" t="s">
        <v>1808</v>
      </c>
      <c r="F85" s="17">
        <v>56</v>
      </c>
      <c r="G85" s="17" t="s">
        <v>296</v>
      </c>
      <c r="H85" s="17">
        <v>456</v>
      </c>
      <c r="I85" s="17" t="s">
        <v>217</v>
      </c>
      <c r="J85" s="17">
        <v>456</v>
      </c>
      <c r="K85" s="17" t="s">
        <v>357</v>
      </c>
      <c r="L85" s="59">
        <v>3.1375E-2</v>
      </c>
      <c r="M85" s="60">
        <v>8.5678000000000004E-2</v>
      </c>
      <c r="N85" s="61">
        <v>2.2234999836655334E-2</v>
      </c>
      <c r="O85" s="60">
        <v>0</v>
      </c>
      <c r="P85" s="61">
        <v>0</v>
      </c>
    </row>
    <row r="86" spans="1:16" ht="51" x14ac:dyDescent="0.25">
      <c r="A86" s="15"/>
      <c r="B86" s="17">
        <v>5002785</v>
      </c>
      <c r="C86" s="17" t="s">
        <v>1822</v>
      </c>
      <c r="D86" s="17">
        <v>3000515</v>
      </c>
      <c r="E86" s="17" t="s">
        <v>1808</v>
      </c>
      <c r="F86" s="17">
        <v>56</v>
      </c>
      <c r="G86" s="17" t="s">
        <v>296</v>
      </c>
      <c r="H86" s="17">
        <v>457</v>
      </c>
      <c r="I86" s="17" t="s">
        <v>218</v>
      </c>
      <c r="J86" s="17">
        <v>457</v>
      </c>
      <c r="K86" s="17" t="s">
        <v>358</v>
      </c>
      <c r="L86" s="59">
        <v>2.5008000000000002E-2</v>
      </c>
      <c r="M86" s="60">
        <v>0.175065</v>
      </c>
      <c r="N86" s="61">
        <v>2.1119949953572359E-2</v>
      </c>
      <c r="O86" s="60">
        <v>0</v>
      </c>
      <c r="P86" s="61">
        <v>0</v>
      </c>
    </row>
    <row r="87" spans="1:16" ht="51" x14ac:dyDescent="0.25">
      <c r="A87" s="15"/>
      <c r="B87" s="17">
        <v>5002785</v>
      </c>
      <c r="C87" s="17" t="s">
        <v>1822</v>
      </c>
      <c r="D87" s="17">
        <v>3000515</v>
      </c>
      <c r="E87" s="17" t="s">
        <v>1808</v>
      </c>
      <c r="F87" s="17">
        <v>56</v>
      </c>
      <c r="G87" s="17" t="s">
        <v>296</v>
      </c>
      <c r="H87" s="17">
        <v>458</v>
      </c>
      <c r="I87" s="17" t="s">
        <v>219</v>
      </c>
      <c r="J87" s="17">
        <v>458</v>
      </c>
      <c r="K87" s="17" t="s">
        <v>359</v>
      </c>
      <c r="L87" s="59">
        <v>0.15168500000000001</v>
      </c>
      <c r="M87" s="60">
        <v>0.15654500000000002</v>
      </c>
      <c r="N87" s="61">
        <v>4.3596040864940733E-2</v>
      </c>
      <c r="O87" s="60">
        <v>0</v>
      </c>
      <c r="P87" s="61">
        <v>0</v>
      </c>
    </row>
    <row r="88" spans="1:16" ht="51" x14ac:dyDescent="0.25">
      <c r="A88" s="15"/>
      <c r="B88" s="17">
        <v>5002785</v>
      </c>
      <c r="C88" s="17" t="s">
        <v>1822</v>
      </c>
      <c r="D88" s="17">
        <v>3000515</v>
      </c>
      <c r="E88" s="17" t="s">
        <v>1808</v>
      </c>
      <c r="F88" s="17">
        <v>56</v>
      </c>
      <c r="G88" s="17" t="s">
        <v>296</v>
      </c>
      <c r="H88" s="17">
        <v>459</v>
      </c>
      <c r="I88" s="17" t="s">
        <v>220</v>
      </c>
      <c r="J88" s="17">
        <v>459</v>
      </c>
      <c r="K88" s="17" t="s">
        <v>360</v>
      </c>
      <c r="L88" s="59">
        <v>0.21800800000000001</v>
      </c>
      <c r="M88" s="60">
        <v>0.16752300000000003</v>
      </c>
      <c r="N88" s="61">
        <v>4.5252049516420811E-2</v>
      </c>
      <c r="O88" s="60">
        <v>0</v>
      </c>
      <c r="P88" s="61">
        <v>0</v>
      </c>
    </row>
    <row r="89" spans="1:16" ht="51" x14ac:dyDescent="0.25">
      <c r="A89" s="15"/>
      <c r="B89" s="17">
        <v>5002785</v>
      </c>
      <c r="C89" s="17" t="s">
        <v>1822</v>
      </c>
      <c r="D89" s="17">
        <v>3000515</v>
      </c>
      <c r="E89" s="17" t="s">
        <v>1808</v>
      </c>
      <c r="F89" s="17">
        <v>56</v>
      </c>
      <c r="G89" s="17" t="s">
        <v>296</v>
      </c>
      <c r="H89" s="17">
        <v>460</v>
      </c>
      <c r="I89" s="17" t="s">
        <v>221</v>
      </c>
      <c r="J89" s="17">
        <v>460</v>
      </c>
      <c r="K89" s="17" t="s">
        <v>361</v>
      </c>
      <c r="L89" s="59">
        <v>0.138545</v>
      </c>
      <c r="M89" s="60">
        <v>0.11554499999999999</v>
      </c>
      <c r="N89" s="61">
        <v>2.5729480810696259E-2</v>
      </c>
      <c r="O89" s="60">
        <v>0</v>
      </c>
      <c r="P89" s="61">
        <v>0</v>
      </c>
    </row>
    <row r="90" spans="1:16" ht="51" x14ac:dyDescent="0.25">
      <c r="A90" s="15"/>
      <c r="B90" s="17">
        <v>5002785</v>
      </c>
      <c r="C90" s="17" t="s">
        <v>1822</v>
      </c>
      <c r="D90" s="17">
        <v>3000515</v>
      </c>
      <c r="E90" s="17" t="s">
        <v>1808</v>
      </c>
      <c r="F90" s="17">
        <v>56</v>
      </c>
      <c r="G90" s="17" t="s">
        <v>296</v>
      </c>
      <c r="H90" s="17">
        <v>461</v>
      </c>
      <c r="I90" s="17" t="s">
        <v>222</v>
      </c>
      <c r="J90" s="17">
        <v>461</v>
      </c>
      <c r="K90" s="17" t="s">
        <v>362</v>
      </c>
      <c r="L90" s="59">
        <v>0</v>
      </c>
      <c r="M90" s="60">
        <v>0.20297499999999999</v>
      </c>
      <c r="N90" s="61">
        <v>4.9510450626257807E-2</v>
      </c>
      <c r="O90" s="60">
        <v>5.5</v>
      </c>
      <c r="P90" s="61">
        <v>0</v>
      </c>
    </row>
    <row r="91" spans="1:16" ht="51" x14ac:dyDescent="0.25">
      <c r="A91" s="15"/>
      <c r="B91" s="17">
        <v>5002785</v>
      </c>
      <c r="C91" s="17" t="s">
        <v>1822</v>
      </c>
      <c r="D91" s="17">
        <v>3000515</v>
      </c>
      <c r="E91" s="17" t="s">
        <v>1808</v>
      </c>
      <c r="F91" s="17">
        <v>56</v>
      </c>
      <c r="G91" s="17" t="s">
        <v>296</v>
      </c>
      <c r="H91" s="17">
        <v>462</v>
      </c>
      <c r="I91" s="17" t="s">
        <v>223</v>
      </c>
      <c r="J91" s="17">
        <v>462</v>
      </c>
      <c r="K91" s="17" t="s">
        <v>363</v>
      </c>
      <c r="L91" s="59">
        <v>0</v>
      </c>
      <c r="M91" s="60">
        <v>0.11293499999999999</v>
      </c>
      <c r="N91" s="61">
        <v>7.1999998763203621E-3</v>
      </c>
      <c r="O91" s="60">
        <v>0</v>
      </c>
      <c r="P91" s="61">
        <v>0</v>
      </c>
    </row>
    <row r="92" spans="1:16" ht="51" x14ac:dyDescent="0.25">
      <c r="A92" s="15"/>
      <c r="B92" s="17">
        <v>5002785</v>
      </c>
      <c r="C92" s="17" t="s">
        <v>1822</v>
      </c>
      <c r="D92" s="17">
        <v>3000515</v>
      </c>
      <c r="E92" s="17" t="s">
        <v>1808</v>
      </c>
      <c r="F92" s="17">
        <v>56</v>
      </c>
      <c r="G92" s="17" t="s">
        <v>296</v>
      </c>
      <c r="H92" s="17">
        <v>463</v>
      </c>
      <c r="I92" s="17" t="s">
        <v>224</v>
      </c>
      <c r="J92" s="17">
        <v>463</v>
      </c>
      <c r="K92" s="17" t="s">
        <v>364</v>
      </c>
      <c r="L92" s="59">
        <v>7.8115000000000004E-2</v>
      </c>
      <c r="M92" s="60">
        <v>8.6115000000000011E-2</v>
      </c>
      <c r="N92" s="61">
        <v>2.9156201038858853E-2</v>
      </c>
      <c r="O92" s="60">
        <v>0</v>
      </c>
      <c r="P92" s="61">
        <v>0</v>
      </c>
    </row>
    <row r="93" spans="1:16" ht="51" x14ac:dyDescent="0.25">
      <c r="A93" s="15"/>
      <c r="B93" s="17">
        <v>5002786</v>
      </c>
      <c r="C93" s="17" t="s">
        <v>1823</v>
      </c>
      <c r="D93" s="17">
        <v>3000515</v>
      </c>
      <c r="E93" s="17" t="s">
        <v>1808</v>
      </c>
      <c r="F93" s="17">
        <v>56</v>
      </c>
      <c r="G93" s="17" t="s">
        <v>296</v>
      </c>
      <c r="H93" s="17">
        <v>10</v>
      </c>
      <c r="I93" s="17" t="s">
        <v>105</v>
      </c>
      <c r="J93" s="17">
        <v>26</v>
      </c>
      <c r="K93" s="17" t="s">
        <v>1503</v>
      </c>
      <c r="L93" s="59">
        <v>2.12548</v>
      </c>
      <c r="M93" s="60">
        <v>1.7210989999999999</v>
      </c>
      <c r="N93" s="61">
        <v>8.3548699272796512E-2</v>
      </c>
      <c r="O93" s="60">
        <v>0</v>
      </c>
      <c r="P93" s="61">
        <v>0</v>
      </c>
    </row>
    <row r="94" spans="1:16" ht="51" x14ac:dyDescent="0.25">
      <c r="A94" s="15"/>
      <c r="B94" s="17">
        <v>5002786</v>
      </c>
      <c r="C94" s="17" t="s">
        <v>1823</v>
      </c>
      <c r="D94" s="17">
        <v>3000515</v>
      </c>
      <c r="E94" s="17" t="s">
        <v>1808</v>
      </c>
      <c r="F94" s="17">
        <v>56</v>
      </c>
      <c r="G94" s="17" t="s">
        <v>296</v>
      </c>
      <c r="H94" s="17">
        <v>440</v>
      </c>
      <c r="I94" s="17" t="s">
        <v>201</v>
      </c>
      <c r="J94" s="17">
        <v>440</v>
      </c>
      <c r="K94" s="17" t="s">
        <v>341</v>
      </c>
      <c r="L94" s="59">
        <v>8.0149999999999999E-2</v>
      </c>
      <c r="M94" s="60">
        <v>0.26888900000000004</v>
      </c>
      <c r="N94" s="61">
        <v>2.9992999043315649E-3</v>
      </c>
      <c r="O94" s="60">
        <v>0</v>
      </c>
      <c r="P94" s="61">
        <v>0</v>
      </c>
    </row>
    <row r="95" spans="1:16" ht="51" x14ac:dyDescent="0.25">
      <c r="A95" s="15"/>
      <c r="B95" s="17">
        <v>5002786</v>
      </c>
      <c r="C95" s="17" t="s">
        <v>1823</v>
      </c>
      <c r="D95" s="17">
        <v>3000515</v>
      </c>
      <c r="E95" s="17" t="s">
        <v>1808</v>
      </c>
      <c r="F95" s="17">
        <v>56</v>
      </c>
      <c r="G95" s="17" t="s">
        <v>296</v>
      </c>
      <c r="H95" s="17">
        <v>441</v>
      </c>
      <c r="I95" s="17" t="s">
        <v>202</v>
      </c>
      <c r="J95" s="17">
        <v>441</v>
      </c>
      <c r="K95" s="17" t="s">
        <v>342</v>
      </c>
      <c r="L95" s="59">
        <v>0</v>
      </c>
      <c r="M95" s="60">
        <v>3.1610000000000006E-2</v>
      </c>
      <c r="N95" s="61">
        <v>3.0000001424923539E-4</v>
      </c>
      <c r="O95" s="60">
        <v>0</v>
      </c>
      <c r="P95" s="61">
        <v>0</v>
      </c>
    </row>
    <row r="96" spans="1:16" ht="51" x14ac:dyDescent="0.25">
      <c r="A96" s="15"/>
      <c r="B96" s="17">
        <v>5002786</v>
      </c>
      <c r="C96" s="17" t="s">
        <v>1823</v>
      </c>
      <c r="D96" s="17">
        <v>3000515</v>
      </c>
      <c r="E96" s="17" t="s">
        <v>1808</v>
      </c>
      <c r="F96" s="17">
        <v>56</v>
      </c>
      <c r="G96" s="17" t="s">
        <v>296</v>
      </c>
      <c r="H96" s="17">
        <v>442</v>
      </c>
      <c r="I96" s="17" t="s">
        <v>203</v>
      </c>
      <c r="J96" s="17">
        <v>442</v>
      </c>
      <c r="K96" s="17" t="s">
        <v>343</v>
      </c>
      <c r="L96" s="59">
        <v>3.1280000000000002E-2</v>
      </c>
      <c r="M96" s="60">
        <v>4.0779999999999997E-2</v>
      </c>
      <c r="N96" s="61">
        <v>0</v>
      </c>
      <c r="O96" s="60">
        <v>0</v>
      </c>
      <c r="P96" s="61">
        <v>0</v>
      </c>
    </row>
    <row r="97" spans="1:16" ht="51" x14ac:dyDescent="0.25">
      <c r="A97" s="15"/>
      <c r="B97" s="17">
        <v>5002786</v>
      </c>
      <c r="C97" s="17" t="s">
        <v>1823</v>
      </c>
      <c r="D97" s="17">
        <v>3000515</v>
      </c>
      <c r="E97" s="17" t="s">
        <v>1808</v>
      </c>
      <c r="F97" s="17">
        <v>56</v>
      </c>
      <c r="G97" s="17" t="s">
        <v>296</v>
      </c>
      <c r="H97" s="17">
        <v>443</v>
      </c>
      <c r="I97" s="17" t="s">
        <v>204</v>
      </c>
      <c r="J97" s="17">
        <v>443</v>
      </c>
      <c r="K97" s="17" t="s">
        <v>344</v>
      </c>
      <c r="L97" s="59">
        <v>2.034E-2</v>
      </c>
      <c r="M97" s="60">
        <v>2.2339999999999999E-2</v>
      </c>
      <c r="N97" s="61">
        <v>4.720000084489584E-3</v>
      </c>
      <c r="O97" s="60">
        <v>2160</v>
      </c>
      <c r="P97" s="61">
        <v>0</v>
      </c>
    </row>
    <row r="98" spans="1:16" ht="51" x14ac:dyDescent="0.25">
      <c r="A98" s="15"/>
      <c r="B98" s="17">
        <v>5002786</v>
      </c>
      <c r="C98" s="17" t="s">
        <v>1823</v>
      </c>
      <c r="D98" s="17">
        <v>3000515</v>
      </c>
      <c r="E98" s="17" t="s">
        <v>1808</v>
      </c>
      <c r="F98" s="17">
        <v>56</v>
      </c>
      <c r="G98" s="17" t="s">
        <v>296</v>
      </c>
      <c r="H98" s="17">
        <v>444</v>
      </c>
      <c r="I98" s="17" t="s">
        <v>205</v>
      </c>
      <c r="J98" s="17">
        <v>444</v>
      </c>
      <c r="K98" s="17" t="s">
        <v>345</v>
      </c>
      <c r="L98" s="59">
        <v>3.9570000000000001E-2</v>
      </c>
      <c r="M98" s="60">
        <v>4.3569999999999998E-2</v>
      </c>
      <c r="N98" s="61">
        <v>0</v>
      </c>
      <c r="O98" s="60">
        <v>2160</v>
      </c>
      <c r="P98" s="61">
        <v>0</v>
      </c>
    </row>
    <row r="99" spans="1:16" ht="51" x14ac:dyDescent="0.25">
      <c r="A99" s="15"/>
      <c r="B99" s="17">
        <v>5002786</v>
      </c>
      <c r="C99" s="17" t="s">
        <v>1823</v>
      </c>
      <c r="D99" s="17">
        <v>3000515</v>
      </c>
      <c r="E99" s="17" t="s">
        <v>1808</v>
      </c>
      <c r="F99" s="17">
        <v>56</v>
      </c>
      <c r="G99" s="17" t="s">
        <v>296</v>
      </c>
      <c r="H99" s="17">
        <v>445</v>
      </c>
      <c r="I99" s="17" t="s">
        <v>206</v>
      </c>
      <c r="J99" s="17">
        <v>445</v>
      </c>
      <c r="K99" s="17" t="s">
        <v>346</v>
      </c>
      <c r="L99" s="59">
        <v>7.2319999999999995E-2</v>
      </c>
      <c r="M99" s="60">
        <v>7.3819999999999997E-2</v>
      </c>
      <c r="N99" s="61">
        <v>4.5000001788139343E-2</v>
      </c>
      <c r="O99" s="60">
        <v>0</v>
      </c>
      <c r="P99" s="61">
        <v>0</v>
      </c>
    </row>
    <row r="100" spans="1:16" ht="51" x14ac:dyDescent="0.25">
      <c r="A100" s="15"/>
      <c r="B100" s="17">
        <v>5002786</v>
      </c>
      <c r="C100" s="17" t="s">
        <v>1823</v>
      </c>
      <c r="D100" s="17">
        <v>3000515</v>
      </c>
      <c r="E100" s="17" t="s">
        <v>1808</v>
      </c>
      <c r="F100" s="17">
        <v>56</v>
      </c>
      <c r="G100" s="17" t="s">
        <v>296</v>
      </c>
      <c r="H100" s="17">
        <v>446</v>
      </c>
      <c r="I100" s="17" t="s">
        <v>207</v>
      </c>
      <c r="J100" s="17">
        <v>446</v>
      </c>
      <c r="K100" s="17" t="s">
        <v>347</v>
      </c>
      <c r="L100" s="59">
        <v>1.8780000000000002E-2</v>
      </c>
      <c r="M100" s="60">
        <v>2.7779999999999999E-2</v>
      </c>
      <c r="N100" s="61">
        <v>0</v>
      </c>
      <c r="O100" s="60">
        <v>0</v>
      </c>
      <c r="P100" s="61">
        <v>0</v>
      </c>
    </row>
    <row r="101" spans="1:16" ht="51" x14ac:dyDescent="0.25">
      <c r="A101" s="15"/>
      <c r="B101" s="17">
        <v>5002786</v>
      </c>
      <c r="C101" s="17" t="s">
        <v>1823</v>
      </c>
      <c r="D101" s="17">
        <v>3000515</v>
      </c>
      <c r="E101" s="17" t="s">
        <v>1808</v>
      </c>
      <c r="F101" s="17">
        <v>56</v>
      </c>
      <c r="G101" s="17" t="s">
        <v>296</v>
      </c>
      <c r="H101" s="17">
        <v>447</v>
      </c>
      <c r="I101" s="17" t="s">
        <v>208</v>
      </c>
      <c r="J101" s="17">
        <v>447</v>
      </c>
      <c r="K101" s="17" t="s">
        <v>348</v>
      </c>
      <c r="L101" s="59">
        <v>4.0250000000000001E-2</v>
      </c>
      <c r="M101" s="60">
        <v>4.0250000000000001E-2</v>
      </c>
      <c r="N101" s="61">
        <v>0</v>
      </c>
      <c r="O101" s="60">
        <v>0</v>
      </c>
      <c r="P101" s="61">
        <v>0</v>
      </c>
    </row>
    <row r="102" spans="1:16" ht="51" x14ac:dyDescent="0.25">
      <c r="A102" s="15"/>
      <c r="B102" s="17">
        <v>5002786</v>
      </c>
      <c r="C102" s="17" t="s">
        <v>1823</v>
      </c>
      <c r="D102" s="17">
        <v>3000515</v>
      </c>
      <c r="E102" s="17" t="s">
        <v>1808</v>
      </c>
      <c r="F102" s="17">
        <v>56</v>
      </c>
      <c r="G102" s="17" t="s">
        <v>296</v>
      </c>
      <c r="H102" s="17">
        <v>448</v>
      </c>
      <c r="I102" s="17" t="s">
        <v>209</v>
      </c>
      <c r="J102" s="17">
        <v>448</v>
      </c>
      <c r="K102" s="17" t="s">
        <v>349</v>
      </c>
      <c r="L102" s="59">
        <v>2.5381000000000001E-2</v>
      </c>
      <c r="M102" s="60">
        <v>3.8342000000000001E-2</v>
      </c>
      <c r="N102" s="61">
        <v>0</v>
      </c>
      <c r="O102" s="60">
        <v>0</v>
      </c>
      <c r="P102" s="61">
        <v>0</v>
      </c>
    </row>
    <row r="103" spans="1:16" ht="51" x14ac:dyDescent="0.25">
      <c r="A103" s="15"/>
      <c r="B103" s="17">
        <v>5002786</v>
      </c>
      <c r="C103" s="17" t="s">
        <v>1823</v>
      </c>
      <c r="D103" s="17">
        <v>3000515</v>
      </c>
      <c r="E103" s="17" t="s">
        <v>1808</v>
      </c>
      <c r="F103" s="17">
        <v>56</v>
      </c>
      <c r="G103" s="17" t="s">
        <v>296</v>
      </c>
      <c r="H103" s="17">
        <v>449</v>
      </c>
      <c r="I103" s="17" t="s">
        <v>210</v>
      </c>
      <c r="J103" s="17">
        <v>449</v>
      </c>
      <c r="K103" s="17" t="s">
        <v>350</v>
      </c>
      <c r="L103" s="59">
        <v>5.1250000000000004E-2</v>
      </c>
      <c r="M103" s="60">
        <v>4.9750000000000003E-2</v>
      </c>
      <c r="N103" s="61">
        <v>0</v>
      </c>
      <c r="O103" s="60">
        <v>525</v>
      </c>
      <c r="P103" s="61">
        <v>0</v>
      </c>
    </row>
    <row r="104" spans="1:16" ht="51" x14ac:dyDescent="0.25">
      <c r="A104" s="15"/>
      <c r="B104" s="17">
        <v>5002786</v>
      </c>
      <c r="C104" s="17" t="s">
        <v>1823</v>
      </c>
      <c r="D104" s="17">
        <v>3000515</v>
      </c>
      <c r="E104" s="17" t="s">
        <v>1808</v>
      </c>
      <c r="F104" s="17">
        <v>56</v>
      </c>
      <c r="G104" s="17" t="s">
        <v>296</v>
      </c>
      <c r="H104" s="17">
        <v>450</v>
      </c>
      <c r="I104" s="17" t="s">
        <v>211</v>
      </c>
      <c r="J104" s="17">
        <v>450</v>
      </c>
      <c r="K104" s="17" t="s">
        <v>351</v>
      </c>
      <c r="L104" s="59">
        <v>5.7349999999999998E-2</v>
      </c>
      <c r="M104" s="60">
        <v>6.1043999999999994E-2</v>
      </c>
      <c r="N104" s="61">
        <v>6.7630001140059903E-3</v>
      </c>
      <c r="O104" s="60">
        <v>0</v>
      </c>
      <c r="P104" s="61">
        <v>0</v>
      </c>
    </row>
    <row r="105" spans="1:16" ht="51" x14ac:dyDescent="0.25">
      <c r="A105" s="15"/>
      <c r="B105" s="17">
        <v>5002786</v>
      </c>
      <c r="C105" s="17" t="s">
        <v>1823</v>
      </c>
      <c r="D105" s="17">
        <v>3000515</v>
      </c>
      <c r="E105" s="17" t="s">
        <v>1808</v>
      </c>
      <c r="F105" s="17">
        <v>56</v>
      </c>
      <c r="G105" s="17" t="s">
        <v>296</v>
      </c>
      <c r="H105" s="17">
        <v>451</v>
      </c>
      <c r="I105" s="17" t="s">
        <v>212</v>
      </c>
      <c r="J105" s="17">
        <v>451</v>
      </c>
      <c r="K105" s="17" t="s">
        <v>352</v>
      </c>
      <c r="L105" s="59">
        <v>4.4949999999999997E-2</v>
      </c>
      <c r="M105" s="60">
        <v>4.6449999999999998E-2</v>
      </c>
      <c r="N105" s="61">
        <v>5.9673599898815155E-3</v>
      </c>
      <c r="O105" s="60">
        <v>0</v>
      </c>
      <c r="P105" s="61">
        <v>0</v>
      </c>
    </row>
    <row r="106" spans="1:16" ht="51" x14ac:dyDescent="0.25">
      <c r="A106" s="15"/>
      <c r="B106" s="17">
        <v>5002786</v>
      </c>
      <c r="C106" s="17" t="s">
        <v>1823</v>
      </c>
      <c r="D106" s="17">
        <v>3000515</v>
      </c>
      <c r="E106" s="17" t="s">
        <v>1808</v>
      </c>
      <c r="F106" s="17">
        <v>56</v>
      </c>
      <c r="G106" s="17" t="s">
        <v>296</v>
      </c>
      <c r="H106" s="17">
        <v>452</v>
      </c>
      <c r="I106" s="17" t="s">
        <v>213</v>
      </c>
      <c r="J106" s="17">
        <v>452</v>
      </c>
      <c r="K106" s="17" t="s">
        <v>353</v>
      </c>
      <c r="L106" s="59">
        <v>3.8429999999999999E-2</v>
      </c>
      <c r="M106" s="60">
        <v>4.743E-2</v>
      </c>
      <c r="N106" s="61">
        <v>5.9699997073039412E-3</v>
      </c>
      <c r="O106" s="60">
        <v>0</v>
      </c>
      <c r="P106" s="61">
        <v>0</v>
      </c>
    </row>
    <row r="107" spans="1:16" ht="51" x14ac:dyDescent="0.25">
      <c r="A107" s="15"/>
      <c r="B107" s="17">
        <v>5002786</v>
      </c>
      <c r="C107" s="17" t="s">
        <v>1823</v>
      </c>
      <c r="D107" s="17">
        <v>3000515</v>
      </c>
      <c r="E107" s="17" t="s">
        <v>1808</v>
      </c>
      <c r="F107" s="17">
        <v>56</v>
      </c>
      <c r="G107" s="17" t="s">
        <v>296</v>
      </c>
      <c r="H107" s="17">
        <v>453</v>
      </c>
      <c r="I107" s="17" t="s">
        <v>214</v>
      </c>
      <c r="J107" s="17">
        <v>453</v>
      </c>
      <c r="K107" s="17" t="s">
        <v>354</v>
      </c>
      <c r="L107" s="59">
        <v>6.5439999999999998E-2</v>
      </c>
      <c r="M107" s="60">
        <v>3.3100000000000004E-2</v>
      </c>
      <c r="N107" s="61">
        <v>2.6099998503923416E-2</v>
      </c>
      <c r="O107" s="60">
        <v>0</v>
      </c>
      <c r="P107" s="61">
        <v>0</v>
      </c>
    </row>
    <row r="108" spans="1:16" ht="51" x14ac:dyDescent="0.25">
      <c r="A108" s="15"/>
      <c r="B108" s="17">
        <v>5002786</v>
      </c>
      <c r="C108" s="17" t="s">
        <v>1823</v>
      </c>
      <c r="D108" s="17">
        <v>3000515</v>
      </c>
      <c r="E108" s="17" t="s">
        <v>1808</v>
      </c>
      <c r="F108" s="17">
        <v>56</v>
      </c>
      <c r="G108" s="17" t="s">
        <v>296</v>
      </c>
      <c r="H108" s="17">
        <v>454</v>
      </c>
      <c r="I108" s="17" t="s">
        <v>215</v>
      </c>
      <c r="J108" s="17">
        <v>454</v>
      </c>
      <c r="K108" s="17" t="s">
        <v>355</v>
      </c>
      <c r="L108" s="59">
        <v>3.1800000000000001E-3</v>
      </c>
      <c r="M108" s="60">
        <v>3.1800000000000001E-3</v>
      </c>
      <c r="N108" s="61">
        <v>3.0399999814108014E-3</v>
      </c>
      <c r="O108" s="60">
        <v>0</v>
      </c>
      <c r="P108" s="61">
        <v>0</v>
      </c>
    </row>
    <row r="109" spans="1:16" ht="51" x14ac:dyDescent="0.25">
      <c r="A109" s="15"/>
      <c r="B109" s="17">
        <v>5002786</v>
      </c>
      <c r="C109" s="17" t="s">
        <v>1823</v>
      </c>
      <c r="D109" s="17">
        <v>3000515</v>
      </c>
      <c r="E109" s="17" t="s">
        <v>1808</v>
      </c>
      <c r="F109" s="17">
        <v>56</v>
      </c>
      <c r="G109" s="17" t="s">
        <v>296</v>
      </c>
      <c r="H109" s="17">
        <v>455</v>
      </c>
      <c r="I109" s="17" t="s">
        <v>216</v>
      </c>
      <c r="J109" s="17">
        <v>455</v>
      </c>
      <c r="K109" s="17" t="s">
        <v>356</v>
      </c>
      <c r="L109" s="59">
        <v>5.8580000000000004E-3</v>
      </c>
      <c r="M109" s="60">
        <v>9.2700000000000005E-3</v>
      </c>
      <c r="N109" s="61">
        <v>0</v>
      </c>
      <c r="O109" s="60">
        <v>0</v>
      </c>
      <c r="P109" s="61">
        <v>0</v>
      </c>
    </row>
    <row r="110" spans="1:16" ht="51" x14ac:dyDescent="0.25">
      <c r="A110" s="15"/>
      <c r="B110" s="17">
        <v>5002786</v>
      </c>
      <c r="C110" s="17" t="s">
        <v>1823</v>
      </c>
      <c r="D110" s="17">
        <v>3000515</v>
      </c>
      <c r="E110" s="17" t="s">
        <v>1808</v>
      </c>
      <c r="F110" s="17">
        <v>56</v>
      </c>
      <c r="G110" s="17" t="s">
        <v>296</v>
      </c>
      <c r="H110" s="17">
        <v>456</v>
      </c>
      <c r="I110" s="17" t="s">
        <v>217</v>
      </c>
      <c r="J110" s="17">
        <v>456</v>
      </c>
      <c r="K110" s="17" t="s">
        <v>357</v>
      </c>
      <c r="L110" s="59">
        <v>2.6030000000000005E-2</v>
      </c>
      <c r="M110" s="60">
        <v>3.2030000000000003E-2</v>
      </c>
      <c r="N110" s="61">
        <v>1.6735000419430435E-2</v>
      </c>
      <c r="O110" s="60">
        <v>0</v>
      </c>
      <c r="P110" s="61">
        <v>0</v>
      </c>
    </row>
    <row r="111" spans="1:16" ht="51" x14ac:dyDescent="0.25">
      <c r="A111" s="15"/>
      <c r="B111" s="17">
        <v>5002786</v>
      </c>
      <c r="C111" s="17" t="s">
        <v>1823</v>
      </c>
      <c r="D111" s="17">
        <v>3000515</v>
      </c>
      <c r="E111" s="17" t="s">
        <v>1808</v>
      </c>
      <c r="F111" s="17">
        <v>56</v>
      </c>
      <c r="G111" s="17" t="s">
        <v>296</v>
      </c>
      <c r="H111" s="17">
        <v>457</v>
      </c>
      <c r="I111" s="17" t="s">
        <v>218</v>
      </c>
      <c r="J111" s="17">
        <v>457</v>
      </c>
      <c r="K111" s="17" t="s">
        <v>358</v>
      </c>
      <c r="L111" s="59">
        <v>4.5850000000000002E-2</v>
      </c>
      <c r="M111" s="60">
        <v>4.8349999999999997E-2</v>
      </c>
      <c r="N111" s="61">
        <v>0</v>
      </c>
      <c r="O111" s="60">
        <v>0</v>
      </c>
      <c r="P111" s="61">
        <v>0</v>
      </c>
    </row>
    <row r="112" spans="1:16" ht="51" x14ac:dyDescent="0.25">
      <c r="A112" s="15"/>
      <c r="B112" s="17">
        <v>5002786</v>
      </c>
      <c r="C112" s="17" t="s">
        <v>1823</v>
      </c>
      <c r="D112" s="17">
        <v>3000515</v>
      </c>
      <c r="E112" s="17" t="s">
        <v>1808</v>
      </c>
      <c r="F112" s="17">
        <v>56</v>
      </c>
      <c r="G112" s="17" t="s">
        <v>296</v>
      </c>
      <c r="H112" s="17">
        <v>458</v>
      </c>
      <c r="I112" s="17" t="s">
        <v>219</v>
      </c>
      <c r="J112" s="17">
        <v>458</v>
      </c>
      <c r="K112" s="17" t="s">
        <v>359</v>
      </c>
      <c r="L112" s="59">
        <v>2.0031E-2</v>
      </c>
      <c r="M112" s="60">
        <v>2.9531000000000002E-2</v>
      </c>
      <c r="N112" s="61">
        <v>0</v>
      </c>
      <c r="O112" s="60">
        <v>0</v>
      </c>
      <c r="P112" s="61">
        <v>0</v>
      </c>
    </row>
    <row r="113" spans="1:16" ht="51" x14ac:dyDescent="0.25">
      <c r="A113" s="15"/>
      <c r="B113" s="17">
        <v>5002786</v>
      </c>
      <c r="C113" s="17" t="s">
        <v>1823</v>
      </c>
      <c r="D113" s="17">
        <v>3000515</v>
      </c>
      <c r="E113" s="17" t="s">
        <v>1808</v>
      </c>
      <c r="F113" s="17">
        <v>56</v>
      </c>
      <c r="G113" s="17" t="s">
        <v>296</v>
      </c>
      <c r="H113" s="17">
        <v>459</v>
      </c>
      <c r="I113" s="17" t="s">
        <v>220</v>
      </c>
      <c r="J113" s="17">
        <v>459</v>
      </c>
      <c r="K113" s="17" t="s">
        <v>360</v>
      </c>
      <c r="L113" s="59">
        <v>6.0359999999999997E-2</v>
      </c>
      <c r="M113" s="60">
        <v>2.4849999999999997E-2</v>
      </c>
      <c r="N113" s="61">
        <v>2.4999999441206455E-3</v>
      </c>
      <c r="O113" s="60">
        <v>0</v>
      </c>
      <c r="P113" s="61">
        <v>0</v>
      </c>
    </row>
    <row r="114" spans="1:16" ht="51" x14ac:dyDescent="0.25">
      <c r="A114" s="15"/>
      <c r="B114" s="17">
        <v>5002786</v>
      </c>
      <c r="C114" s="17" t="s">
        <v>1823</v>
      </c>
      <c r="D114" s="17">
        <v>3000515</v>
      </c>
      <c r="E114" s="17" t="s">
        <v>1808</v>
      </c>
      <c r="F114" s="17">
        <v>56</v>
      </c>
      <c r="G114" s="17" t="s">
        <v>296</v>
      </c>
      <c r="H114" s="17">
        <v>460</v>
      </c>
      <c r="I114" s="17" t="s">
        <v>221</v>
      </c>
      <c r="J114" s="17">
        <v>460</v>
      </c>
      <c r="K114" s="17" t="s">
        <v>361</v>
      </c>
      <c r="L114" s="59">
        <v>1.9310000000000001E-2</v>
      </c>
      <c r="M114" s="60">
        <v>1.9310000000000001E-2</v>
      </c>
      <c r="N114" s="61">
        <v>8.269000391010195E-3</v>
      </c>
      <c r="O114" s="60">
        <v>0</v>
      </c>
      <c r="P114" s="61">
        <v>0</v>
      </c>
    </row>
    <row r="115" spans="1:16" ht="51" x14ac:dyDescent="0.25">
      <c r="A115" s="15"/>
      <c r="B115" s="17">
        <v>5002786</v>
      </c>
      <c r="C115" s="17" t="s">
        <v>1823</v>
      </c>
      <c r="D115" s="17">
        <v>3000515</v>
      </c>
      <c r="E115" s="17" t="s">
        <v>1808</v>
      </c>
      <c r="F115" s="17">
        <v>56</v>
      </c>
      <c r="G115" s="17" t="s">
        <v>296</v>
      </c>
      <c r="H115" s="17">
        <v>461</v>
      </c>
      <c r="I115" s="17" t="s">
        <v>222</v>
      </c>
      <c r="J115" s="17">
        <v>461</v>
      </c>
      <c r="K115" s="17" t="s">
        <v>362</v>
      </c>
      <c r="L115" s="59">
        <v>0</v>
      </c>
      <c r="M115" s="60">
        <v>2.3009999999999999E-2</v>
      </c>
      <c r="N115" s="61">
        <v>0</v>
      </c>
      <c r="O115" s="60">
        <v>0.5</v>
      </c>
      <c r="P115" s="61">
        <v>0</v>
      </c>
    </row>
    <row r="116" spans="1:16" ht="51" x14ac:dyDescent="0.25">
      <c r="A116" s="15"/>
      <c r="B116" s="17">
        <v>5002786</v>
      </c>
      <c r="C116" s="17" t="s">
        <v>1823</v>
      </c>
      <c r="D116" s="17">
        <v>3000515</v>
      </c>
      <c r="E116" s="17" t="s">
        <v>1808</v>
      </c>
      <c r="F116" s="17">
        <v>56</v>
      </c>
      <c r="G116" s="17" t="s">
        <v>296</v>
      </c>
      <c r="H116" s="17">
        <v>462</v>
      </c>
      <c r="I116" s="17" t="s">
        <v>223</v>
      </c>
      <c r="J116" s="17">
        <v>462</v>
      </c>
      <c r="K116" s="17" t="s">
        <v>363</v>
      </c>
      <c r="L116" s="59">
        <v>0</v>
      </c>
      <c r="M116" s="60">
        <v>2.3189999999999999E-2</v>
      </c>
      <c r="N116" s="61">
        <v>0</v>
      </c>
      <c r="O116" s="60">
        <v>0</v>
      </c>
      <c r="P116" s="61">
        <v>0</v>
      </c>
    </row>
    <row r="117" spans="1:16" ht="51" x14ac:dyDescent="0.25">
      <c r="A117" s="15"/>
      <c r="B117" s="17">
        <v>5002786</v>
      </c>
      <c r="C117" s="17" t="s">
        <v>1823</v>
      </c>
      <c r="D117" s="17">
        <v>3000515</v>
      </c>
      <c r="E117" s="17" t="s">
        <v>1808</v>
      </c>
      <c r="F117" s="17">
        <v>56</v>
      </c>
      <c r="G117" s="17" t="s">
        <v>296</v>
      </c>
      <c r="H117" s="17">
        <v>463</v>
      </c>
      <c r="I117" s="17" t="s">
        <v>224</v>
      </c>
      <c r="J117" s="17">
        <v>463</v>
      </c>
      <c r="K117" s="17" t="s">
        <v>364</v>
      </c>
      <c r="L117" s="59">
        <v>3.0649999999999997E-2</v>
      </c>
      <c r="M117" s="60">
        <v>3.2649999999999998E-2</v>
      </c>
      <c r="N117" s="61">
        <v>3.4350699279457331E-3</v>
      </c>
      <c r="O117" s="60">
        <v>0</v>
      </c>
      <c r="P117" s="61">
        <v>0</v>
      </c>
    </row>
    <row r="118" spans="1:16" ht="51" x14ac:dyDescent="0.25">
      <c r="A118" s="15"/>
      <c r="B118" s="17">
        <v>5002786</v>
      </c>
      <c r="C118" s="17" t="s">
        <v>1823</v>
      </c>
      <c r="D118" s="17">
        <v>3000515</v>
      </c>
      <c r="E118" s="17" t="s">
        <v>1808</v>
      </c>
      <c r="F118" s="17">
        <v>56</v>
      </c>
      <c r="G118" s="17" t="s">
        <v>296</v>
      </c>
      <c r="H118" s="17">
        <v>464</v>
      </c>
      <c r="I118" s="17" t="s">
        <v>225</v>
      </c>
      <c r="J118" s="17">
        <v>464</v>
      </c>
      <c r="K118" s="17" t="s">
        <v>365</v>
      </c>
      <c r="L118" s="59">
        <v>3.3500000000000002E-2</v>
      </c>
      <c r="M118" s="60">
        <v>3.227E-2</v>
      </c>
      <c r="N118" s="61">
        <v>2.044999971985817E-3</v>
      </c>
      <c r="O118" s="60">
        <v>0</v>
      </c>
      <c r="P118" s="61">
        <v>0</v>
      </c>
    </row>
    <row r="119" spans="1:16" ht="51" x14ac:dyDescent="0.25">
      <c r="A119" s="15"/>
      <c r="B119" s="17">
        <v>5004139</v>
      </c>
      <c r="C119" s="17" t="s">
        <v>1815</v>
      </c>
      <c r="D119" s="17">
        <v>3000514</v>
      </c>
      <c r="E119" s="17" t="s">
        <v>1807</v>
      </c>
      <c r="F119" s="17">
        <v>46</v>
      </c>
      <c r="G119" s="17" t="s">
        <v>856</v>
      </c>
      <c r="H119" s="17">
        <v>10</v>
      </c>
      <c r="I119" s="17" t="s">
        <v>105</v>
      </c>
      <c r="J119" s="17">
        <v>26</v>
      </c>
      <c r="K119" s="17" t="s">
        <v>1503</v>
      </c>
      <c r="L119" s="59">
        <v>10.833200000000001</v>
      </c>
      <c r="M119" s="60">
        <v>7.6134579999999996</v>
      </c>
      <c r="N119" s="61">
        <v>0.76708262134343386</v>
      </c>
      <c r="O119" s="60">
        <v>0</v>
      </c>
      <c r="P119" s="61">
        <v>0</v>
      </c>
    </row>
    <row r="120" spans="1:16" ht="51" x14ac:dyDescent="0.25">
      <c r="A120" s="15"/>
      <c r="B120" s="17">
        <v>5004140</v>
      </c>
      <c r="C120" s="17" t="s">
        <v>1816</v>
      </c>
      <c r="D120" s="17">
        <v>3000514</v>
      </c>
      <c r="E120" s="17" t="s">
        <v>1807</v>
      </c>
      <c r="F120" s="17">
        <v>46</v>
      </c>
      <c r="G120" s="17" t="s">
        <v>856</v>
      </c>
      <c r="H120" s="17">
        <v>10</v>
      </c>
      <c r="I120" s="17" t="s">
        <v>105</v>
      </c>
      <c r="J120" s="17">
        <v>26</v>
      </c>
      <c r="K120" s="17" t="s">
        <v>1503</v>
      </c>
      <c r="L120" s="59">
        <v>0.97592299999999998</v>
      </c>
      <c r="M120" s="60">
        <v>0.28665600000000002</v>
      </c>
      <c r="N120" s="61">
        <v>4.7414999222382903E-2</v>
      </c>
      <c r="O120" s="60">
        <v>0</v>
      </c>
      <c r="P120" s="61">
        <v>0</v>
      </c>
    </row>
    <row r="121" spans="1:16" ht="51" x14ac:dyDescent="0.25">
      <c r="A121" s="15"/>
      <c r="B121" s="17">
        <v>5004141</v>
      </c>
      <c r="C121" s="17" t="s">
        <v>1817</v>
      </c>
      <c r="D121" s="17">
        <v>3000514</v>
      </c>
      <c r="E121" s="17" t="s">
        <v>1807</v>
      </c>
      <c r="F121" s="17">
        <v>46</v>
      </c>
      <c r="G121" s="17" t="s">
        <v>856</v>
      </c>
      <c r="H121" s="17">
        <v>10</v>
      </c>
      <c r="I121" s="17" t="s">
        <v>105</v>
      </c>
      <c r="J121" s="17">
        <v>26</v>
      </c>
      <c r="K121" s="17" t="s">
        <v>1503</v>
      </c>
      <c r="L121" s="59">
        <v>4.0709970000000002</v>
      </c>
      <c r="M121" s="60">
        <v>4.3904680000000011</v>
      </c>
      <c r="N121" s="61">
        <v>0.58088438137201592</v>
      </c>
      <c r="O121" s="60">
        <v>0</v>
      </c>
      <c r="P121" s="61">
        <v>0</v>
      </c>
    </row>
    <row r="122" spans="1:16" ht="51" x14ac:dyDescent="0.25">
      <c r="A122" s="15"/>
      <c r="B122" s="17">
        <v>5004142</v>
      </c>
      <c r="C122" s="17" t="s">
        <v>1814</v>
      </c>
      <c r="D122" s="17">
        <v>3000275</v>
      </c>
      <c r="E122" s="17" t="s">
        <v>1806</v>
      </c>
      <c r="F122" s="17">
        <v>88</v>
      </c>
      <c r="G122" s="17" t="s">
        <v>466</v>
      </c>
      <c r="H122" s="17">
        <v>10</v>
      </c>
      <c r="I122" s="17" t="s">
        <v>105</v>
      </c>
      <c r="J122" s="17">
        <v>26</v>
      </c>
      <c r="K122" s="17" t="s">
        <v>1503</v>
      </c>
      <c r="L122" s="59">
        <v>1.21</v>
      </c>
      <c r="M122" s="60">
        <v>2.3768850000000001</v>
      </c>
      <c r="N122" s="61">
        <v>2.1311849704943597E-2</v>
      </c>
      <c r="O122" s="60">
        <v>0</v>
      </c>
      <c r="P122" s="61">
        <v>0</v>
      </c>
    </row>
    <row r="123" spans="1:16" ht="51" x14ac:dyDescent="0.25">
      <c r="A123" s="15"/>
      <c r="B123" s="17">
        <v>6000032</v>
      </c>
      <c r="C123" s="17" t="s">
        <v>1835</v>
      </c>
      <c r="D123" s="17">
        <v>2001621</v>
      </c>
      <c r="E123" s="17" t="s">
        <v>1833</v>
      </c>
      <c r="F123" s="17">
        <v>1</v>
      </c>
      <c r="G123" s="17" t="s">
        <v>644</v>
      </c>
      <c r="H123" s="17">
        <v>447</v>
      </c>
      <c r="I123" s="17" t="s">
        <v>208</v>
      </c>
      <c r="J123" s="17">
        <v>447</v>
      </c>
      <c r="K123" s="17" t="s">
        <v>348</v>
      </c>
      <c r="L123" s="59">
        <v>0</v>
      </c>
      <c r="M123" s="60">
        <v>0.197579</v>
      </c>
      <c r="N123" s="61">
        <v>0</v>
      </c>
      <c r="O123" s="60">
        <v>8</v>
      </c>
      <c r="P123" s="61">
        <v>0</v>
      </c>
    </row>
    <row r="124" spans="1:16" ht="51" x14ac:dyDescent="0.25">
      <c r="A124" s="15"/>
      <c r="B124" s="17">
        <v>6000032</v>
      </c>
      <c r="C124" s="17" t="s">
        <v>1835</v>
      </c>
      <c r="D124" s="17">
        <v>2001621</v>
      </c>
      <c r="E124" s="17" t="s">
        <v>1833</v>
      </c>
      <c r="F124" s="17">
        <v>46</v>
      </c>
      <c r="G124" s="17" t="s">
        <v>856</v>
      </c>
      <c r="H124" s="17">
        <v>10</v>
      </c>
      <c r="I124" s="17" t="s">
        <v>105</v>
      </c>
      <c r="J124" s="17">
        <v>26</v>
      </c>
      <c r="K124" s="17" t="s">
        <v>1503</v>
      </c>
      <c r="L124" s="59">
        <v>0.2</v>
      </c>
      <c r="M124" s="60">
        <v>0</v>
      </c>
      <c r="N124" s="61">
        <v>0</v>
      </c>
      <c r="O124" s="60">
        <v>0</v>
      </c>
      <c r="P124" s="61">
        <v>0</v>
      </c>
    </row>
    <row r="125" spans="1:16" ht="51" x14ac:dyDescent="0.25">
      <c r="A125" s="15"/>
      <c r="B125" s="17">
        <v>6000032</v>
      </c>
      <c r="C125" s="17" t="s">
        <v>1835</v>
      </c>
      <c r="D125" s="17">
        <v>2001621</v>
      </c>
      <c r="E125" s="17" t="s">
        <v>1833</v>
      </c>
      <c r="F125" s="17">
        <v>46</v>
      </c>
      <c r="G125" s="17" t="s">
        <v>856</v>
      </c>
      <c r="H125" s="17">
        <v>444</v>
      </c>
      <c r="I125" s="17" t="s">
        <v>205</v>
      </c>
      <c r="J125" s="17">
        <v>444</v>
      </c>
      <c r="K125" s="17" t="s">
        <v>345</v>
      </c>
      <c r="L125" s="59">
        <v>0.2</v>
      </c>
      <c r="M125" s="60">
        <v>0.61968800000000002</v>
      </c>
      <c r="N125" s="61">
        <v>0</v>
      </c>
      <c r="O125" s="60">
        <v>31</v>
      </c>
      <c r="P125" s="61">
        <v>0</v>
      </c>
    </row>
    <row r="126" spans="1:16" ht="51" x14ac:dyDescent="0.25">
      <c r="A126" s="15"/>
      <c r="B126" s="17">
        <v>6000032</v>
      </c>
      <c r="C126" s="17" t="s">
        <v>1835</v>
      </c>
      <c r="D126" s="17">
        <v>2001621</v>
      </c>
      <c r="E126" s="17" t="s">
        <v>1833</v>
      </c>
      <c r="F126" s="17">
        <v>46</v>
      </c>
      <c r="G126" s="17" t="s">
        <v>856</v>
      </c>
      <c r="H126" s="17">
        <v>448</v>
      </c>
      <c r="I126" s="17" t="s">
        <v>209</v>
      </c>
      <c r="J126" s="17">
        <v>448</v>
      </c>
      <c r="K126" s="17" t="s">
        <v>349</v>
      </c>
      <c r="L126" s="59">
        <v>0</v>
      </c>
      <c r="M126" s="60">
        <v>0.4</v>
      </c>
      <c r="N126" s="61">
        <v>0</v>
      </c>
      <c r="O126" s="60">
        <v>0</v>
      </c>
      <c r="P126" s="61">
        <v>0</v>
      </c>
    </row>
    <row r="127" spans="1:16" ht="51" x14ac:dyDescent="0.25">
      <c r="A127" s="15"/>
      <c r="B127" s="17">
        <v>6000032</v>
      </c>
      <c r="C127" s="17" t="s">
        <v>1835</v>
      </c>
      <c r="D127" s="17">
        <v>2001621</v>
      </c>
      <c r="E127" s="17" t="s">
        <v>1833</v>
      </c>
      <c r="F127" s="17">
        <v>46</v>
      </c>
      <c r="G127" s="17" t="s">
        <v>856</v>
      </c>
      <c r="H127" s="17">
        <v>464</v>
      </c>
      <c r="I127" s="17" t="s">
        <v>225</v>
      </c>
      <c r="J127" s="17">
        <v>464</v>
      </c>
      <c r="K127" s="17" t="s">
        <v>365</v>
      </c>
      <c r="L127" s="59">
        <v>0.26</v>
      </c>
      <c r="M127" s="60">
        <v>0.25600000000000001</v>
      </c>
      <c r="N127" s="61">
        <v>0</v>
      </c>
      <c r="O127" s="60">
        <v>0</v>
      </c>
      <c r="P127" s="61">
        <v>0</v>
      </c>
    </row>
    <row r="128" spans="1:16" ht="51" x14ac:dyDescent="0.25">
      <c r="A128" s="15"/>
      <c r="B128" s="17">
        <v>6000032</v>
      </c>
      <c r="C128" s="17" t="s">
        <v>1835</v>
      </c>
      <c r="D128" s="17">
        <v>2001621</v>
      </c>
      <c r="E128" s="17" t="s">
        <v>1833</v>
      </c>
      <c r="F128" s="17">
        <v>51</v>
      </c>
      <c r="G128" s="17" t="s">
        <v>723</v>
      </c>
      <c r="H128" s="17">
        <v>456</v>
      </c>
      <c r="I128" s="17" t="s">
        <v>217</v>
      </c>
      <c r="J128" s="17">
        <v>456</v>
      </c>
      <c r="K128" s="17" t="s">
        <v>357</v>
      </c>
      <c r="L128" s="59">
        <v>0</v>
      </c>
      <c r="M128" s="60">
        <v>0.22500000000000001</v>
      </c>
      <c r="N128" s="61">
        <v>1.7400000244379044E-2</v>
      </c>
      <c r="O128" s="60">
        <v>8</v>
      </c>
      <c r="P128" s="61">
        <v>0</v>
      </c>
    </row>
    <row r="129" spans="1:16" ht="51" x14ac:dyDescent="0.25">
      <c r="A129" s="15"/>
      <c r="B129" s="17">
        <v>6000032</v>
      </c>
      <c r="C129" s="17" t="s">
        <v>1835</v>
      </c>
      <c r="D129" s="17">
        <v>2001621</v>
      </c>
      <c r="E129" s="17" t="s">
        <v>1833</v>
      </c>
      <c r="F129" s="17">
        <v>51</v>
      </c>
      <c r="G129" s="17" t="s">
        <v>723</v>
      </c>
      <c r="H129" s="17">
        <v>460</v>
      </c>
      <c r="I129" s="17" t="s">
        <v>221</v>
      </c>
      <c r="J129" s="17">
        <v>460</v>
      </c>
      <c r="K129" s="17" t="s">
        <v>361</v>
      </c>
      <c r="L129" s="59">
        <v>0.24</v>
      </c>
      <c r="M129" s="60">
        <v>0.22974</v>
      </c>
      <c r="N129" s="61">
        <v>3.3135998994112015E-2</v>
      </c>
      <c r="O129" s="60">
        <v>0</v>
      </c>
      <c r="P129" s="61">
        <v>0</v>
      </c>
    </row>
    <row r="130" spans="1:16" ht="51" x14ac:dyDescent="0.25">
      <c r="A130" s="15"/>
      <c r="B130" s="17">
        <v>6000032</v>
      </c>
      <c r="C130" s="17" t="s">
        <v>1835</v>
      </c>
      <c r="D130" s="17">
        <v>2001621</v>
      </c>
      <c r="E130" s="17" t="s">
        <v>1833</v>
      </c>
      <c r="F130" s="17">
        <v>96</v>
      </c>
      <c r="G130" s="17" t="s">
        <v>943</v>
      </c>
      <c r="H130" s="17">
        <v>450</v>
      </c>
      <c r="I130" s="17" t="s">
        <v>211</v>
      </c>
      <c r="J130" s="17">
        <v>450</v>
      </c>
      <c r="K130" s="17" t="s">
        <v>351</v>
      </c>
      <c r="L130" s="59">
        <v>0.3</v>
      </c>
      <c r="M130" s="60">
        <v>0</v>
      </c>
      <c r="N130" s="61">
        <v>0</v>
      </c>
      <c r="O130" s="60">
        <v>0</v>
      </c>
      <c r="P130" s="61">
        <v>0</v>
      </c>
    </row>
    <row r="131" spans="1:16" ht="38.25" x14ac:dyDescent="0.25">
      <c r="A131" s="15"/>
      <c r="B131" s="17">
        <v>6000032</v>
      </c>
      <c r="C131" s="17" t="s">
        <v>1835</v>
      </c>
      <c r="D131" s="17">
        <v>2001621</v>
      </c>
      <c r="E131" s="17" t="s">
        <v>1833</v>
      </c>
      <c r="F131" s="17">
        <v>213</v>
      </c>
      <c r="G131" s="17" t="s">
        <v>1836</v>
      </c>
      <c r="H131" s="17">
        <v>10</v>
      </c>
      <c r="I131" s="17" t="s">
        <v>105</v>
      </c>
      <c r="J131" s="17">
        <v>10</v>
      </c>
      <c r="K131" s="17" t="s">
        <v>1502</v>
      </c>
      <c r="L131" s="59">
        <v>1.9868589999999999</v>
      </c>
      <c r="M131" s="60">
        <v>2.7518229999999999</v>
      </c>
      <c r="N131" s="61">
        <v>0.89545602723956108</v>
      </c>
      <c r="O131" s="60">
        <v>0</v>
      </c>
      <c r="P131" s="61">
        <v>0</v>
      </c>
    </row>
    <row r="132" spans="1:16" ht="51" x14ac:dyDescent="0.25">
      <c r="A132" s="15"/>
      <c r="B132" s="17">
        <v>6000032</v>
      </c>
      <c r="C132" s="17" t="s">
        <v>1835</v>
      </c>
      <c r="D132" s="17">
        <v>2001621</v>
      </c>
      <c r="E132" s="17" t="s">
        <v>1833</v>
      </c>
      <c r="F132" s="17">
        <v>213</v>
      </c>
      <c r="G132" s="17" t="s">
        <v>1836</v>
      </c>
      <c r="H132" s="17">
        <v>10</v>
      </c>
      <c r="I132" s="17" t="s">
        <v>105</v>
      </c>
      <c r="J132" s="17">
        <v>26</v>
      </c>
      <c r="K132" s="17" t="s">
        <v>1503</v>
      </c>
      <c r="L132" s="59">
        <v>2.82986</v>
      </c>
      <c r="M132" s="60">
        <v>2.82986</v>
      </c>
      <c r="N132" s="61">
        <v>0.51072001457214355</v>
      </c>
      <c r="O132" s="60">
        <v>0</v>
      </c>
      <c r="P132" s="61">
        <v>0</v>
      </c>
    </row>
    <row r="133" spans="1:16" ht="51" x14ac:dyDescent="0.25">
      <c r="A133" s="15"/>
      <c r="B133" s="17">
        <v>6000032</v>
      </c>
      <c r="C133" s="17" t="s">
        <v>1835</v>
      </c>
      <c r="D133" s="17">
        <v>2001621</v>
      </c>
      <c r="E133" s="17" t="s">
        <v>1833</v>
      </c>
      <c r="F133" s="17">
        <v>213</v>
      </c>
      <c r="G133" s="17" t="s">
        <v>1836</v>
      </c>
      <c r="H133" s="17">
        <v>440</v>
      </c>
      <c r="I133" s="17" t="s">
        <v>201</v>
      </c>
      <c r="J133" s="17">
        <v>440</v>
      </c>
      <c r="K133" s="17" t="s">
        <v>341</v>
      </c>
      <c r="L133" s="59">
        <v>0.70500000000000007</v>
      </c>
      <c r="M133" s="60">
        <v>0.80255900000000002</v>
      </c>
      <c r="N133" s="61">
        <v>6.829100102186203E-2</v>
      </c>
      <c r="O133" s="60">
        <v>0</v>
      </c>
      <c r="P133" s="61">
        <v>0</v>
      </c>
    </row>
    <row r="134" spans="1:16" ht="51" x14ac:dyDescent="0.25">
      <c r="A134" s="15"/>
      <c r="B134" s="17">
        <v>6000032</v>
      </c>
      <c r="C134" s="17" t="s">
        <v>1835</v>
      </c>
      <c r="D134" s="17">
        <v>2001621</v>
      </c>
      <c r="E134" s="17" t="s">
        <v>1833</v>
      </c>
      <c r="F134" s="17">
        <v>213</v>
      </c>
      <c r="G134" s="17" t="s">
        <v>1836</v>
      </c>
      <c r="H134" s="17">
        <v>441</v>
      </c>
      <c r="I134" s="17" t="s">
        <v>202</v>
      </c>
      <c r="J134" s="17">
        <v>441</v>
      </c>
      <c r="K134" s="17" t="s">
        <v>342</v>
      </c>
      <c r="L134" s="59">
        <v>0.79500000000000004</v>
      </c>
      <c r="M134" s="60">
        <v>0.79500000000000004</v>
      </c>
      <c r="N134" s="61">
        <v>0</v>
      </c>
      <c r="O134" s="60">
        <v>0</v>
      </c>
      <c r="P134" s="61">
        <v>0</v>
      </c>
    </row>
    <row r="135" spans="1:16" ht="51" x14ac:dyDescent="0.25">
      <c r="A135" s="15"/>
      <c r="B135" s="17">
        <v>6000032</v>
      </c>
      <c r="C135" s="17" t="s">
        <v>1835</v>
      </c>
      <c r="D135" s="17">
        <v>2001621</v>
      </c>
      <c r="E135" s="17" t="s">
        <v>1833</v>
      </c>
      <c r="F135" s="17">
        <v>213</v>
      </c>
      <c r="G135" s="17" t="s">
        <v>1836</v>
      </c>
      <c r="H135" s="17">
        <v>445</v>
      </c>
      <c r="I135" s="17" t="s">
        <v>206</v>
      </c>
      <c r="J135" s="17">
        <v>445</v>
      </c>
      <c r="K135" s="17" t="s">
        <v>346</v>
      </c>
      <c r="L135" s="59">
        <v>0.6</v>
      </c>
      <c r="M135" s="60">
        <v>0.89999999999999991</v>
      </c>
      <c r="N135" s="61">
        <v>1.1289710178971291E-2</v>
      </c>
      <c r="O135" s="60">
        <v>0</v>
      </c>
      <c r="P135" s="61">
        <v>0</v>
      </c>
    </row>
    <row r="136" spans="1:16" ht="51" x14ac:dyDescent="0.25">
      <c r="A136" s="15"/>
      <c r="B136" s="17">
        <v>6000032</v>
      </c>
      <c r="C136" s="17" t="s">
        <v>1835</v>
      </c>
      <c r="D136" s="17">
        <v>2001621</v>
      </c>
      <c r="E136" s="17" t="s">
        <v>1833</v>
      </c>
      <c r="F136" s="17">
        <v>213</v>
      </c>
      <c r="G136" s="17" t="s">
        <v>1836</v>
      </c>
      <c r="H136" s="17">
        <v>446</v>
      </c>
      <c r="I136" s="17" t="s">
        <v>207</v>
      </c>
      <c r="J136" s="17">
        <v>446</v>
      </c>
      <c r="K136" s="17" t="s">
        <v>347</v>
      </c>
      <c r="L136" s="59">
        <v>0.84799999999999998</v>
      </c>
      <c r="M136" s="60">
        <v>0.84799999999999998</v>
      </c>
      <c r="N136" s="61">
        <v>0.1318444162607193</v>
      </c>
      <c r="O136" s="60">
        <v>0</v>
      </c>
      <c r="P136" s="61">
        <v>0</v>
      </c>
    </row>
    <row r="137" spans="1:16" ht="51" x14ac:dyDescent="0.25">
      <c r="A137" s="15"/>
      <c r="B137" s="17">
        <v>6000032</v>
      </c>
      <c r="C137" s="17" t="s">
        <v>1835</v>
      </c>
      <c r="D137" s="17">
        <v>2001621</v>
      </c>
      <c r="E137" s="17" t="s">
        <v>1833</v>
      </c>
      <c r="F137" s="17">
        <v>213</v>
      </c>
      <c r="G137" s="17" t="s">
        <v>1836</v>
      </c>
      <c r="H137" s="17">
        <v>447</v>
      </c>
      <c r="I137" s="17" t="s">
        <v>208</v>
      </c>
      <c r="J137" s="17">
        <v>447</v>
      </c>
      <c r="K137" s="17" t="s">
        <v>348</v>
      </c>
      <c r="L137" s="59">
        <v>0</v>
      </c>
      <c r="M137" s="60">
        <v>0.29131200000000002</v>
      </c>
      <c r="N137" s="61">
        <v>0</v>
      </c>
      <c r="O137" s="60">
        <v>0.5</v>
      </c>
      <c r="P137" s="61">
        <v>0</v>
      </c>
    </row>
    <row r="138" spans="1:16" ht="51" x14ac:dyDescent="0.25">
      <c r="A138" s="15"/>
      <c r="B138" s="17">
        <v>6000032</v>
      </c>
      <c r="C138" s="17" t="s">
        <v>1835</v>
      </c>
      <c r="D138" s="17">
        <v>2001621</v>
      </c>
      <c r="E138" s="17" t="s">
        <v>1833</v>
      </c>
      <c r="F138" s="17">
        <v>213</v>
      </c>
      <c r="G138" s="17" t="s">
        <v>1836</v>
      </c>
      <c r="H138" s="17">
        <v>448</v>
      </c>
      <c r="I138" s="17" t="s">
        <v>209</v>
      </c>
      <c r="J138" s="17">
        <v>448</v>
      </c>
      <c r="K138" s="17" t="s">
        <v>349</v>
      </c>
      <c r="L138" s="59">
        <v>0.4</v>
      </c>
      <c r="M138" s="60">
        <v>0</v>
      </c>
      <c r="N138" s="61">
        <v>0</v>
      </c>
      <c r="O138" s="60">
        <v>0</v>
      </c>
      <c r="P138" s="61">
        <v>0</v>
      </c>
    </row>
    <row r="139" spans="1:16" ht="51" x14ac:dyDescent="0.25">
      <c r="A139" s="15"/>
      <c r="B139" s="17">
        <v>6000032</v>
      </c>
      <c r="C139" s="17" t="s">
        <v>1835</v>
      </c>
      <c r="D139" s="17">
        <v>2001621</v>
      </c>
      <c r="E139" s="17" t="s">
        <v>1833</v>
      </c>
      <c r="F139" s="17">
        <v>213</v>
      </c>
      <c r="G139" s="17" t="s">
        <v>1836</v>
      </c>
      <c r="H139" s="17">
        <v>449</v>
      </c>
      <c r="I139" s="17" t="s">
        <v>210</v>
      </c>
      <c r="J139" s="17">
        <v>449</v>
      </c>
      <c r="K139" s="17" t="s">
        <v>350</v>
      </c>
      <c r="L139" s="59">
        <v>0</v>
      </c>
      <c r="M139" s="60">
        <v>0.24</v>
      </c>
      <c r="N139" s="61">
        <v>0</v>
      </c>
      <c r="O139" s="60">
        <v>10</v>
      </c>
      <c r="P139" s="61">
        <v>0</v>
      </c>
    </row>
    <row r="140" spans="1:16" ht="51" x14ac:dyDescent="0.25">
      <c r="A140" s="15"/>
      <c r="B140" s="17">
        <v>6000032</v>
      </c>
      <c r="C140" s="17" t="s">
        <v>1835</v>
      </c>
      <c r="D140" s="17">
        <v>2001621</v>
      </c>
      <c r="E140" s="17" t="s">
        <v>1833</v>
      </c>
      <c r="F140" s="17">
        <v>213</v>
      </c>
      <c r="G140" s="17" t="s">
        <v>1836</v>
      </c>
      <c r="H140" s="17">
        <v>450</v>
      </c>
      <c r="I140" s="17" t="s">
        <v>211</v>
      </c>
      <c r="J140" s="17">
        <v>450</v>
      </c>
      <c r="K140" s="17" t="s">
        <v>351</v>
      </c>
      <c r="L140" s="59">
        <v>0</v>
      </c>
      <c r="M140" s="60">
        <v>0.47720000000000001</v>
      </c>
      <c r="N140" s="61">
        <v>0</v>
      </c>
      <c r="O140" s="60">
        <v>0</v>
      </c>
      <c r="P140" s="61">
        <v>0</v>
      </c>
    </row>
    <row r="141" spans="1:16" ht="51" x14ac:dyDescent="0.25">
      <c r="A141" s="15"/>
      <c r="B141" s="17">
        <v>6000032</v>
      </c>
      <c r="C141" s="17" t="s">
        <v>1835</v>
      </c>
      <c r="D141" s="17">
        <v>2001621</v>
      </c>
      <c r="E141" s="17" t="s">
        <v>1833</v>
      </c>
      <c r="F141" s="17">
        <v>213</v>
      </c>
      <c r="G141" s="17" t="s">
        <v>1836</v>
      </c>
      <c r="H141" s="17">
        <v>451</v>
      </c>
      <c r="I141" s="17" t="s">
        <v>212</v>
      </c>
      <c r="J141" s="17">
        <v>451</v>
      </c>
      <c r="K141" s="17" t="s">
        <v>352</v>
      </c>
      <c r="L141" s="59">
        <v>0.3</v>
      </c>
      <c r="M141" s="60">
        <v>0.57347799999999993</v>
      </c>
      <c r="N141" s="61">
        <v>0</v>
      </c>
      <c r="O141" s="60">
        <v>0</v>
      </c>
      <c r="P141" s="61">
        <v>0</v>
      </c>
    </row>
    <row r="142" spans="1:16" ht="51" x14ac:dyDescent="0.25">
      <c r="A142" s="15"/>
      <c r="B142" s="17">
        <v>6000032</v>
      </c>
      <c r="C142" s="17" t="s">
        <v>1835</v>
      </c>
      <c r="D142" s="17">
        <v>2001621</v>
      </c>
      <c r="E142" s="17" t="s">
        <v>1833</v>
      </c>
      <c r="F142" s="17">
        <v>213</v>
      </c>
      <c r="G142" s="17" t="s">
        <v>1836</v>
      </c>
      <c r="H142" s="17">
        <v>452</v>
      </c>
      <c r="I142" s="17" t="s">
        <v>213</v>
      </c>
      <c r="J142" s="17">
        <v>452</v>
      </c>
      <c r="K142" s="17" t="s">
        <v>353</v>
      </c>
      <c r="L142" s="59">
        <v>0.4</v>
      </c>
      <c r="M142" s="60">
        <v>0.97743599999999997</v>
      </c>
      <c r="N142" s="61">
        <v>3.3550001680850983E-2</v>
      </c>
      <c r="O142" s="60">
        <v>0</v>
      </c>
      <c r="P142" s="61">
        <v>0</v>
      </c>
    </row>
    <row r="143" spans="1:16" ht="51" x14ac:dyDescent="0.25">
      <c r="A143" s="15"/>
      <c r="B143" s="17">
        <v>6000032</v>
      </c>
      <c r="C143" s="17" t="s">
        <v>1835</v>
      </c>
      <c r="D143" s="17">
        <v>2001621</v>
      </c>
      <c r="E143" s="17" t="s">
        <v>1833</v>
      </c>
      <c r="F143" s="17">
        <v>213</v>
      </c>
      <c r="G143" s="17" t="s">
        <v>1836</v>
      </c>
      <c r="H143" s="17">
        <v>453</v>
      </c>
      <c r="I143" s="17" t="s">
        <v>214</v>
      </c>
      <c r="J143" s="17">
        <v>453</v>
      </c>
      <c r="K143" s="17" t="s">
        <v>354</v>
      </c>
      <c r="L143" s="59">
        <v>1.4</v>
      </c>
      <c r="M143" s="60">
        <v>0.3</v>
      </c>
      <c r="N143" s="61">
        <v>0</v>
      </c>
      <c r="O143" s="60">
        <v>7</v>
      </c>
      <c r="P143" s="61">
        <v>0</v>
      </c>
    </row>
    <row r="144" spans="1:16" ht="51" x14ac:dyDescent="0.25">
      <c r="A144" s="15"/>
      <c r="B144" s="17">
        <v>6000032</v>
      </c>
      <c r="C144" s="17" t="s">
        <v>1835</v>
      </c>
      <c r="D144" s="17">
        <v>2001621</v>
      </c>
      <c r="E144" s="17" t="s">
        <v>1833</v>
      </c>
      <c r="F144" s="17">
        <v>213</v>
      </c>
      <c r="G144" s="17" t="s">
        <v>1836</v>
      </c>
      <c r="H144" s="17">
        <v>454</v>
      </c>
      <c r="I144" s="17" t="s">
        <v>215</v>
      </c>
      <c r="J144" s="17">
        <v>454</v>
      </c>
      <c r="K144" s="17" t="s">
        <v>355</v>
      </c>
      <c r="L144" s="59">
        <v>0.24</v>
      </c>
      <c r="M144" s="60">
        <v>0.24</v>
      </c>
      <c r="N144" s="61">
        <v>7.8396993689239025E-2</v>
      </c>
      <c r="O144" s="60">
        <v>0</v>
      </c>
      <c r="P144" s="61">
        <v>0</v>
      </c>
    </row>
    <row r="145" spans="1:16" ht="51" x14ac:dyDescent="0.25">
      <c r="A145" s="15"/>
      <c r="B145" s="17">
        <v>6000032</v>
      </c>
      <c r="C145" s="17" t="s">
        <v>1835</v>
      </c>
      <c r="D145" s="17">
        <v>2001621</v>
      </c>
      <c r="E145" s="17" t="s">
        <v>1833</v>
      </c>
      <c r="F145" s="17">
        <v>213</v>
      </c>
      <c r="G145" s="17" t="s">
        <v>1836</v>
      </c>
      <c r="H145" s="17">
        <v>457</v>
      </c>
      <c r="I145" s="17" t="s">
        <v>218</v>
      </c>
      <c r="J145" s="17">
        <v>457</v>
      </c>
      <c r="K145" s="17" t="s">
        <v>358</v>
      </c>
      <c r="L145" s="59">
        <v>0</v>
      </c>
      <c r="M145" s="60">
        <v>0.84362099999999995</v>
      </c>
      <c r="N145" s="61">
        <v>1.9224099814891815E-2</v>
      </c>
      <c r="O145" s="60">
        <v>0</v>
      </c>
      <c r="P145" s="61">
        <v>0</v>
      </c>
    </row>
    <row r="146" spans="1:16" ht="51" x14ac:dyDescent="0.25">
      <c r="A146" s="15"/>
      <c r="B146" s="17">
        <v>6000032</v>
      </c>
      <c r="C146" s="17" t="s">
        <v>1835</v>
      </c>
      <c r="D146" s="17">
        <v>2001621</v>
      </c>
      <c r="E146" s="17" t="s">
        <v>1833</v>
      </c>
      <c r="F146" s="17">
        <v>213</v>
      </c>
      <c r="G146" s="17" t="s">
        <v>1836</v>
      </c>
      <c r="H146" s="17">
        <v>459</v>
      </c>
      <c r="I146" s="17" t="s">
        <v>220</v>
      </c>
      <c r="J146" s="17">
        <v>459</v>
      </c>
      <c r="K146" s="17" t="s">
        <v>360</v>
      </c>
      <c r="L146" s="59">
        <v>1.278</v>
      </c>
      <c r="M146" s="60">
        <v>1.278</v>
      </c>
      <c r="N146" s="61">
        <v>0</v>
      </c>
      <c r="O146" s="60">
        <v>0</v>
      </c>
      <c r="P146" s="61">
        <v>0</v>
      </c>
    </row>
    <row r="147" spans="1:16" ht="51" x14ac:dyDescent="0.25">
      <c r="A147" s="15"/>
      <c r="B147" s="17">
        <v>6000032</v>
      </c>
      <c r="C147" s="17" t="s">
        <v>1835</v>
      </c>
      <c r="D147" s="17">
        <v>2001621</v>
      </c>
      <c r="E147" s="17" t="s">
        <v>1833</v>
      </c>
      <c r="F147" s="17">
        <v>213</v>
      </c>
      <c r="G147" s="17" t="s">
        <v>1836</v>
      </c>
      <c r="H147" s="17">
        <v>462</v>
      </c>
      <c r="I147" s="17" t="s">
        <v>223</v>
      </c>
      <c r="J147" s="17">
        <v>462</v>
      </c>
      <c r="K147" s="17" t="s">
        <v>363</v>
      </c>
      <c r="L147" s="59">
        <v>0</v>
      </c>
      <c r="M147" s="60">
        <v>0.32</v>
      </c>
      <c r="N147" s="61">
        <v>0</v>
      </c>
      <c r="O147" s="60">
        <v>1</v>
      </c>
      <c r="P147" s="61">
        <v>0</v>
      </c>
    </row>
    <row r="148" spans="1:16" ht="51" x14ac:dyDescent="0.25">
      <c r="A148" s="15"/>
      <c r="B148" s="17">
        <v>6000032</v>
      </c>
      <c r="C148" s="17" t="s">
        <v>1835</v>
      </c>
      <c r="D148" s="17">
        <v>2001621</v>
      </c>
      <c r="E148" s="17" t="s">
        <v>1833</v>
      </c>
      <c r="F148" s="17">
        <v>213</v>
      </c>
      <c r="G148" s="17" t="s">
        <v>1836</v>
      </c>
      <c r="H148" s="17">
        <v>463</v>
      </c>
      <c r="I148" s="17" t="s">
        <v>224</v>
      </c>
      <c r="J148" s="17">
        <v>463</v>
      </c>
      <c r="K148" s="17" t="s">
        <v>364</v>
      </c>
      <c r="L148" s="59">
        <v>0</v>
      </c>
      <c r="M148" s="60">
        <v>0.27</v>
      </c>
      <c r="N148" s="61">
        <v>1.9999999552965164E-2</v>
      </c>
      <c r="O148" s="60">
        <v>0</v>
      </c>
      <c r="P148" s="61">
        <v>0</v>
      </c>
    </row>
    <row r="149" spans="1:16" ht="38.25" x14ac:dyDescent="0.25">
      <c r="A149" s="15"/>
      <c r="B149" s="17">
        <v>6000032</v>
      </c>
      <c r="C149" s="17" t="s">
        <v>1835</v>
      </c>
      <c r="D149" s="17">
        <v>2001621</v>
      </c>
      <c r="E149" s="17" t="s">
        <v>1833</v>
      </c>
      <c r="F149" s="17">
        <v>236</v>
      </c>
      <c r="G149" s="17" t="s">
        <v>295</v>
      </c>
      <c r="H149" s="17">
        <v>10</v>
      </c>
      <c r="I149" s="17" t="s">
        <v>105</v>
      </c>
      <c r="J149" s="17">
        <v>10</v>
      </c>
      <c r="K149" s="17" t="s">
        <v>1502</v>
      </c>
      <c r="L149" s="59">
        <v>40.220806000000003</v>
      </c>
      <c r="M149" s="60">
        <v>0</v>
      </c>
      <c r="N149" s="61">
        <v>0</v>
      </c>
      <c r="O149" s="60">
        <v>0</v>
      </c>
      <c r="P149" s="61">
        <v>0</v>
      </c>
    </row>
    <row r="150" spans="1:16" ht="51.75" thickBot="1" x14ac:dyDescent="0.3">
      <c r="A150" s="21"/>
      <c r="B150" s="23">
        <v>6000032</v>
      </c>
      <c r="C150" s="23" t="s">
        <v>1835</v>
      </c>
      <c r="D150" s="23">
        <v>2001621</v>
      </c>
      <c r="E150" s="23" t="s">
        <v>1833</v>
      </c>
      <c r="F150" s="23">
        <v>236</v>
      </c>
      <c r="G150" s="23" t="s">
        <v>295</v>
      </c>
      <c r="H150" s="23">
        <v>442</v>
      </c>
      <c r="I150" s="23" t="s">
        <v>203</v>
      </c>
      <c r="J150" s="23">
        <v>442</v>
      </c>
      <c r="K150" s="23" t="s">
        <v>343</v>
      </c>
      <c r="L150" s="62">
        <v>0.105349</v>
      </c>
      <c r="M150" s="63">
        <v>0.32917000000000002</v>
      </c>
      <c r="N150" s="64">
        <v>1.6616929788142443E-2</v>
      </c>
      <c r="O150" s="63">
        <v>0</v>
      </c>
      <c r="P150" s="64">
        <v>0</v>
      </c>
    </row>
  </sheetData>
  <mergeCells count="13">
    <mergeCell ref="A3:K3"/>
    <mergeCell ref="L3:N3"/>
    <mergeCell ref="O3:P3"/>
    <mergeCell ref="N4:N5"/>
    <mergeCell ref="H4:I5"/>
    <mergeCell ref="J4:K5"/>
    <mergeCell ref="A4:C5"/>
    <mergeCell ref="O4:O5"/>
    <mergeCell ref="L4:L5"/>
    <mergeCell ref="D4:E5"/>
    <mergeCell ref="P4:P5"/>
    <mergeCell ref="M4:M5"/>
    <mergeCell ref="F4:G5"/>
  </mergeCell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3"/>
  <dimension ref="A1:K100"/>
  <sheetViews>
    <sheetView workbookViewId="0">
      <selection activeCell="A2" sqref="A2:K25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93</v>
      </c>
      <c r="B1" s="41" t="s">
        <v>228</v>
      </c>
      <c r="C1" s="40" t="s">
        <v>52</v>
      </c>
      <c r="D1" s="40"/>
      <c r="E1" s="40"/>
      <c r="F1" s="40"/>
      <c r="G1" s="40"/>
    </row>
    <row r="2" spans="1:11" ht="15.75" thickBot="1" x14ac:dyDescent="0.3">
      <c r="A2" s="2" t="s">
        <v>1839</v>
      </c>
      <c r="I2" s="1" t="s">
        <v>1862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56.778782999999997</v>
      </c>
      <c r="E6" s="13">
        <f ca="1">SUM(E7:OFFSET(E7,50,0))</f>
        <v>62.794434000000017</v>
      </c>
      <c r="F6" s="13">
        <f ca="1">SUM(F7:OFFSET(F7,50,0))</f>
        <v>17.926510285770746</v>
      </c>
      <c r="G6" s="14">
        <f ca="1">IFERROR(F6/E6,0)</f>
        <v>0.28547928763512292</v>
      </c>
      <c r="J6" s="6" t="s">
        <v>369</v>
      </c>
      <c r="K6" s="65" t="s">
        <v>370</v>
      </c>
    </row>
    <row r="7" spans="1:11" x14ac:dyDescent="0.25">
      <c r="A7" s="15"/>
      <c r="B7" s="44">
        <v>2</v>
      </c>
      <c r="C7" s="17" t="s">
        <v>241</v>
      </c>
      <c r="D7" s="18">
        <v>0.22100499999999998</v>
      </c>
      <c r="E7" s="19">
        <v>0.56918499999999994</v>
      </c>
      <c r="F7" s="19">
        <v>0.20218728680629283</v>
      </c>
      <c r="G7" s="20">
        <f t="shared" ref="G7:G25" si="0">IFERROR(F7/E7,0)</f>
        <v>0.35522244403189274</v>
      </c>
      <c r="I7" t="s">
        <v>242</v>
      </c>
      <c r="J7" s="6">
        <v>5.7086102664470673E-2</v>
      </c>
      <c r="K7" s="65">
        <v>0.79476113304659302</v>
      </c>
    </row>
    <row r="8" spans="1:11" x14ac:dyDescent="0.25">
      <c r="A8" s="15"/>
      <c r="B8" s="44">
        <v>3</v>
      </c>
      <c r="C8" s="17" t="s">
        <v>242</v>
      </c>
      <c r="D8" s="18">
        <v>0</v>
      </c>
      <c r="E8" s="19">
        <v>7.1827999999999989E-2</v>
      </c>
      <c r="F8" s="19">
        <v>5.7086102664470673E-2</v>
      </c>
      <c r="G8" s="20">
        <f t="shared" si="0"/>
        <v>0.79476113304659302</v>
      </c>
      <c r="I8" t="s">
        <v>260</v>
      </c>
      <c r="J8" s="6">
        <v>3.3270000480115414E-2</v>
      </c>
      <c r="K8" s="65">
        <v>0.39012664728090307</v>
      </c>
    </row>
    <row r="9" spans="1:11" x14ac:dyDescent="0.25">
      <c r="A9" s="15"/>
      <c r="B9" s="44">
        <v>4</v>
      </c>
      <c r="C9" s="17" t="s">
        <v>243</v>
      </c>
      <c r="D9" s="18">
        <v>0</v>
      </c>
      <c r="E9" s="19">
        <v>0.16253299999999998</v>
      </c>
      <c r="F9" s="19">
        <v>0</v>
      </c>
      <c r="G9" s="20">
        <f t="shared" si="0"/>
        <v>0</v>
      </c>
      <c r="I9" t="s">
        <v>241</v>
      </c>
      <c r="J9" s="6">
        <v>0.20218728680629283</v>
      </c>
      <c r="K9" s="65">
        <v>0.35522244403189274</v>
      </c>
    </row>
    <row r="10" spans="1:11" x14ac:dyDescent="0.25">
      <c r="A10" s="15"/>
      <c r="B10" s="44">
        <v>5</v>
      </c>
      <c r="C10" s="17" t="s">
        <v>244</v>
      </c>
      <c r="D10" s="18">
        <v>0</v>
      </c>
      <c r="E10" s="19">
        <v>0.16970499999999999</v>
      </c>
      <c r="F10" s="19">
        <v>0</v>
      </c>
      <c r="G10" s="20">
        <f t="shared" si="0"/>
        <v>0</v>
      </c>
      <c r="I10" t="s">
        <v>250</v>
      </c>
      <c r="J10" s="6">
        <v>2.0386164005467435</v>
      </c>
      <c r="K10" s="65">
        <v>0.30943436329250079</v>
      </c>
    </row>
    <row r="11" spans="1:11" x14ac:dyDescent="0.25">
      <c r="A11" s="15"/>
      <c r="B11" s="44">
        <v>6</v>
      </c>
      <c r="C11" s="17" t="s">
        <v>245</v>
      </c>
      <c r="D11" s="18">
        <v>0</v>
      </c>
      <c r="E11" s="19">
        <v>2.5000000000000001E-3</v>
      </c>
      <c r="F11" s="19">
        <v>0</v>
      </c>
      <c r="G11" s="20">
        <f t="shared" si="0"/>
        <v>0</v>
      </c>
      <c r="I11" t="s">
        <v>254</v>
      </c>
      <c r="J11" s="6">
        <v>14.058956679828952</v>
      </c>
      <c r="K11" s="65">
        <v>0.30107403991807669</v>
      </c>
    </row>
    <row r="12" spans="1:11" x14ac:dyDescent="0.25">
      <c r="A12" s="15"/>
      <c r="B12" s="44">
        <v>7</v>
      </c>
      <c r="C12" s="17" t="s">
        <v>246</v>
      </c>
      <c r="D12" s="18">
        <v>0</v>
      </c>
      <c r="E12" s="19">
        <v>0.35165200000000002</v>
      </c>
      <c r="F12" s="19">
        <v>0</v>
      </c>
      <c r="G12" s="20">
        <f t="shared" si="0"/>
        <v>0</v>
      </c>
      <c r="I12" t="s">
        <v>259</v>
      </c>
      <c r="J12" s="6">
        <v>1.2794624478119658</v>
      </c>
      <c r="K12" s="65">
        <v>0.29947397947927812</v>
      </c>
    </row>
    <row r="13" spans="1:11" x14ac:dyDescent="0.25">
      <c r="A13" s="15"/>
      <c r="B13" s="44">
        <v>8</v>
      </c>
      <c r="C13" s="17" t="s">
        <v>247</v>
      </c>
      <c r="D13" s="18">
        <v>1.1600000000000001</v>
      </c>
      <c r="E13" s="19">
        <v>0.66662100000000002</v>
      </c>
      <c r="F13" s="19">
        <v>0.1018382992624538</v>
      </c>
      <c r="G13" s="20">
        <f t="shared" si="0"/>
        <v>0.15276791349575516</v>
      </c>
      <c r="I13" t="s">
        <v>251</v>
      </c>
      <c r="J13" s="6">
        <v>9.6711809281259775E-2</v>
      </c>
      <c r="K13" s="65">
        <v>0.19640664265110455</v>
      </c>
    </row>
    <row r="14" spans="1:11" x14ac:dyDescent="0.25">
      <c r="A14" s="15"/>
      <c r="B14" s="44">
        <v>11</v>
      </c>
      <c r="C14" s="17" t="s">
        <v>250</v>
      </c>
      <c r="D14" s="18">
        <v>7.4475309999999997</v>
      </c>
      <c r="E14" s="19">
        <v>6.588203</v>
      </c>
      <c r="F14" s="19">
        <v>2.0386164005467435</v>
      </c>
      <c r="G14" s="20">
        <f t="shared" si="0"/>
        <v>0.30943436329250079</v>
      </c>
      <c r="I14" t="s">
        <v>261</v>
      </c>
      <c r="J14" s="6">
        <v>3.3425998990423977E-2</v>
      </c>
      <c r="K14" s="65">
        <v>0.15752268631383887</v>
      </c>
    </row>
    <row r="15" spans="1:11" x14ac:dyDescent="0.25">
      <c r="A15" s="15"/>
      <c r="B15" s="44">
        <v>12</v>
      </c>
      <c r="C15" s="17" t="s">
        <v>251</v>
      </c>
      <c r="D15" s="18">
        <v>0</v>
      </c>
      <c r="E15" s="19">
        <v>0.49240599999999995</v>
      </c>
      <c r="F15" s="19">
        <v>9.6711809281259775E-2</v>
      </c>
      <c r="G15" s="20">
        <f t="shared" si="0"/>
        <v>0.19640664265110455</v>
      </c>
      <c r="I15" t="s">
        <v>247</v>
      </c>
      <c r="J15" s="6">
        <v>0.1018382992624538</v>
      </c>
      <c r="K15" s="65">
        <v>0.15276791349575516</v>
      </c>
    </row>
    <row r="16" spans="1:11" x14ac:dyDescent="0.25">
      <c r="A16" s="15"/>
      <c r="B16" s="44">
        <v>13</v>
      </c>
      <c r="C16" s="17" t="s">
        <v>252</v>
      </c>
      <c r="D16" s="18">
        <v>0</v>
      </c>
      <c r="E16" s="19">
        <v>0.26705600000000002</v>
      </c>
      <c r="F16" s="19">
        <v>0</v>
      </c>
      <c r="G16" s="20">
        <f t="shared" si="0"/>
        <v>0</v>
      </c>
      <c r="I16" t="s">
        <v>256</v>
      </c>
      <c r="J16" s="6">
        <v>2.4955260098067811E-2</v>
      </c>
      <c r="K16" s="65">
        <v>2.1989706314753801E-2</v>
      </c>
    </row>
    <row r="17" spans="1:11" x14ac:dyDescent="0.25">
      <c r="A17" s="15"/>
      <c r="B17" s="44">
        <v>14</v>
      </c>
      <c r="C17" s="17" t="s">
        <v>253</v>
      </c>
      <c r="D17" s="18">
        <v>0</v>
      </c>
      <c r="E17" s="19">
        <v>0.18156700000000001</v>
      </c>
      <c r="F17" s="19">
        <v>0</v>
      </c>
      <c r="G17" s="20">
        <f t="shared" si="0"/>
        <v>0</v>
      </c>
      <c r="I17" t="s">
        <v>243</v>
      </c>
      <c r="J17" s="6">
        <v>0</v>
      </c>
      <c r="K17" s="65">
        <v>0</v>
      </c>
    </row>
    <row r="18" spans="1:11" x14ac:dyDescent="0.25">
      <c r="A18" s="15"/>
      <c r="B18" s="44">
        <v>15</v>
      </c>
      <c r="C18" s="17" t="s">
        <v>254</v>
      </c>
      <c r="D18" s="18">
        <v>45.262718999999997</v>
      </c>
      <c r="E18" s="19">
        <v>46.696011000000013</v>
      </c>
      <c r="F18" s="19">
        <v>14.058956679828952</v>
      </c>
      <c r="G18" s="20">
        <f t="shared" si="0"/>
        <v>0.30107403991807669</v>
      </c>
      <c r="I18" t="s">
        <v>244</v>
      </c>
      <c r="J18" s="6">
        <v>0</v>
      </c>
      <c r="K18" s="65">
        <v>0</v>
      </c>
    </row>
    <row r="19" spans="1:11" x14ac:dyDescent="0.25">
      <c r="A19" s="15"/>
      <c r="B19" s="44">
        <v>16</v>
      </c>
      <c r="C19" s="17" t="s">
        <v>255</v>
      </c>
      <c r="D19" s="18">
        <v>0</v>
      </c>
      <c r="E19" s="19">
        <v>0.30705100000000002</v>
      </c>
      <c r="F19" s="19">
        <v>0</v>
      </c>
      <c r="G19" s="20">
        <f t="shared" si="0"/>
        <v>0</v>
      </c>
      <c r="I19" t="s">
        <v>245</v>
      </c>
      <c r="J19" s="6">
        <v>0</v>
      </c>
      <c r="K19" s="65">
        <v>0</v>
      </c>
    </row>
    <row r="20" spans="1:11" x14ac:dyDescent="0.25">
      <c r="A20" s="15"/>
      <c r="B20" s="44">
        <v>17</v>
      </c>
      <c r="C20" s="17" t="s">
        <v>256</v>
      </c>
      <c r="D20" s="18">
        <v>0</v>
      </c>
      <c r="E20" s="19">
        <v>1.1348609999999999</v>
      </c>
      <c r="F20" s="19">
        <v>2.4955260098067811E-2</v>
      </c>
      <c r="G20" s="20">
        <f t="shared" si="0"/>
        <v>2.1989706314753801E-2</v>
      </c>
      <c r="I20" t="s">
        <v>246</v>
      </c>
      <c r="J20" s="6">
        <v>0</v>
      </c>
      <c r="K20" s="65">
        <v>0</v>
      </c>
    </row>
    <row r="21" spans="1:11" x14ac:dyDescent="0.25">
      <c r="A21" s="15"/>
      <c r="B21" s="44">
        <v>18</v>
      </c>
      <c r="C21" s="17" t="s">
        <v>257</v>
      </c>
      <c r="D21" s="18">
        <v>0</v>
      </c>
      <c r="E21" s="19">
        <v>0.38774900000000001</v>
      </c>
      <c r="F21" s="19">
        <v>0</v>
      </c>
      <c r="G21" s="20">
        <f t="shared" si="0"/>
        <v>0</v>
      </c>
      <c r="I21" t="s">
        <v>252</v>
      </c>
      <c r="J21" s="6">
        <v>0</v>
      </c>
      <c r="K21" s="65">
        <v>0</v>
      </c>
    </row>
    <row r="22" spans="1:11" x14ac:dyDescent="0.25">
      <c r="A22" s="15"/>
      <c r="B22" s="44">
        <v>20</v>
      </c>
      <c r="C22" s="17" t="s">
        <v>259</v>
      </c>
      <c r="D22" s="18">
        <v>2.3475279999999996</v>
      </c>
      <c r="E22" s="19">
        <v>4.2723660000000008</v>
      </c>
      <c r="F22" s="19">
        <v>1.2794624478119658</v>
      </c>
      <c r="G22" s="20">
        <f t="shared" si="0"/>
        <v>0.29947397947927812</v>
      </c>
      <c r="I22" t="s">
        <v>253</v>
      </c>
      <c r="J22" s="6">
        <v>0</v>
      </c>
      <c r="K22" s="65">
        <v>0</v>
      </c>
    </row>
    <row r="23" spans="1:11" x14ac:dyDescent="0.25">
      <c r="A23" s="15"/>
      <c r="B23" s="44">
        <v>21</v>
      </c>
      <c r="C23" s="17" t="s">
        <v>260</v>
      </c>
      <c r="D23" s="18">
        <v>0.33999999999999997</v>
      </c>
      <c r="E23" s="19">
        <v>8.5279999999999995E-2</v>
      </c>
      <c r="F23" s="19">
        <v>3.3270000480115414E-2</v>
      </c>
      <c r="G23" s="20">
        <f t="shared" si="0"/>
        <v>0.39012664728090307</v>
      </c>
      <c r="I23" t="s">
        <v>255</v>
      </c>
      <c r="J23" s="6">
        <v>0</v>
      </c>
      <c r="K23" s="65">
        <v>0</v>
      </c>
    </row>
    <row r="24" spans="1:11" x14ac:dyDescent="0.25">
      <c r="A24" s="15"/>
      <c r="B24" s="44">
        <v>22</v>
      </c>
      <c r="C24" s="17" t="s">
        <v>261</v>
      </c>
      <c r="D24" s="18">
        <v>0</v>
      </c>
      <c r="E24" s="19">
        <v>0.212198</v>
      </c>
      <c r="F24" s="19">
        <v>3.3425998990423977E-2</v>
      </c>
      <c r="G24" s="20">
        <f t="shared" si="0"/>
        <v>0.15752268631383887</v>
      </c>
      <c r="I24" t="s">
        <v>257</v>
      </c>
      <c r="J24" s="6">
        <v>0</v>
      </c>
      <c r="K24" s="65">
        <v>0</v>
      </c>
    </row>
    <row r="25" spans="1:11" ht="15.75" thickBot="1" x14ac:dyDescent="0.3">
      <c r="A25" s="21"/>
      <c r="B25" s="45">
        <v>25</v>
      </c>
      <c r="C25" s="23" t="s">
        <v>264</v>
      </c>
      <c r="D25" s="24">
        <v>0</v>
      </c>
      <c r="E25" s="25">
        <v>0.17566200000000001</v>
      </c>
      <c r="F25" s="25">
        <v>0</v>
      </c>
      <c r="G25" s="26">
        <f t="shared" si="0"/>
        <v>0</v>
      </c>
      <c r="I25" t="s">
        <v>264</v>
      </c>
      <c r="J25" s="6">
        <v>0</v>
      </c>
      <c r="K25" s="65">
        <v>0</v>
      </c>
    </row>
    <row r="26" spans="1:11" x14ac:dyDescent="0.25">
      <c r="J26" s="6"/>
      <c r="K26" s="65"/>
    </row>
    <row r="27" spans="1:11" x14ac:dyDescent="0.25">
      <c r="J27" s="6"/>
      <c r="K27" s="65"/>
    </row>
    <row r="28" spans="1:11" x14ac:dyDescent="0.25">
      <c r="J28" s="6"/>
      <c r="K28" s="65"/>
    </row>
    <row r="29" spans="1:11" x14ac:dyDescent="0.25">
      <c r="J29" s="6"/>
      <c r="K29" s="65"/>
    </row>
    <row r="30" spans="1:11" x14ac:dyDescent="0.25">
      <c r="J30" s="6"/>
      <c r="K30" s="65"/>
    </row>
    <row r="31" spans="1:11" x14ac:dyDescent="0.25">
      <c r="J31" s="6"/>
      <c r="K31" s="65"/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4"/>
  <dimension ref="A1:G13"/>
  <sheetViews>
    <sheetView workbookViewId="0">
      <selection activeCell="A2" sqref="A2:G12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93</v>
      </c>
      <c r="B1" s="46" t="s">
        <v>228</v>
      </c>
      <c r="C1" s="40" t="s">
        <v>52</v>
      </c>
      <c r="D1" s="40"/>
      <c r="E1" s="40"/>
      <c r="F1" s="40"/>
      <c r="G1" s="40"/>
    </row>
    <row r="2" spans="1:7" ht="15.75" thickBot="1" x14ac:dyDescent="0.3">
      <c r="A2" s="2" t="s">
        <v>1840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56.778782999999997</v>
      </c>
      <c r="E6" s="13">
        <v>62.794434000000017</v>
      </c>
      <c r="F6" s="13">
        <v>17.926510285770746</v>
      </c>
      <c r="G6" s="14">
        <v>0.28547928763512292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52.690250000000006</v>
      </c>
      <c r="E7" s="31">
        <f ca="1">SUM(E8:OFFSET(E6,MATCH("GOBIERNOS REGIONALES",$A$8:$A$50,0),0))</f>
        <v>56.953668999999991</v>
      </c>
      <c r="F7" s="31">
        <f ca="1">SUM(F8:OFFSET(F6,MATCH("GOBIERNOS REGIONALES",$A$8:$A$50,0),0))</f>
        <v>16.122528340473764</v>
      </c>
      <c r="G7" s="32">
        <f t="shared" ref="G7:G12" ca="1" si="0">IFERROR(F7/E7,0)</f>
        <v>0.28308146996594313</v>
      </c>
    </row>
    <row r="8" spans="1:7" x14ac:dyDescent="0.25">
      <c r="A8" s="15"/>
      <c r="B8" s="16">
        <v>38</v>
      </c>
      <c r="C8" s="17" t="s">
        <v>120</v>
      </c>
      <c r="D8" s="18">
        <v>32.596558000000002</v>
      </c>
      <c r="E8" s="19">
        <v>32.703532999999993</v>
      </c>
      <c r="F8" s="19">
        <v>8.5089237743559352</v>
      </c>
      <c r="G8" s="20">
        <f t="shared" si="0"/>
        <v>0.26018362524794914</v>
      </c>
    </row>
    <row r="9" spans="1:7" ht="25.5" x14ac:dyDescent="0.25">
      <c r="A9" s="15"/>
      <c r="B9" s="16">
        <v>241</v>
      </c>
      <c r="C9" s="17" t="s">
        <v>152</v>
      </c>
      <c r="D9" s="18">
        <v>20.093692000000001</v>
      </c>
      <c r="E9" s="19">
        <v>24.250135999999998</v>
      </c>
      <c r="F9" s="19">
        <v>7.6136045661178287</v>
      </c>
      <c r="G9" s="20">
        <f t="shared" si="0"/>
        <v>0.31396131411872613</v>
      </c>
    </row>
    <row r="10" spans="1:7" x14ac:dyDescent="0.25">
      <c r="A10" s="27" t="s">
        <v>200</v>
      </c>
      <c r="B10" s="28"/>
      <c r="C10" s="29"/>
      <c r="D10" s="30">
        <f ca="1">SUM(D11:OFFSET(D9,(MATCH("GOBIERNOS LOCALES",$A$8:$A$50,0)-MATCH("GOBIERNOS REGIONALES",$A$8:$A$50,0)),0))</f>
        <v>0.347528</v>
      </c>
      <c r="E10" s="31">
        <f ca="1">SUM(E11:OFFSET(E9,(MATCH("GOBIERNOS LOCALES",$A$8:$A$50,0)-MATCH("GOBIERNOS REGIONALES",$A$8:$A$50,0)),0))</f>
        <v>0.35222800000000004</v>
      </c>
      <c r="F10" s="31">
        <f ca="1">SUM(F11:OFFSET(F9,(MATCH("GOBIERNOS LOCALES",$A$8:$A$50,0)-MATCH("GOBIERNOS REGIONALES",$A$8:$A$50,0)),0))</f>
        <v>0.14569503111124504</v>
      </c>
      <c r="G10" s="32">
        <f t="shared" ca="1" si="0"/>
        <v>0.41363841350274544</v>
      </c>
    </row>
    <row r="11" spans="1:7" x14ac:dyDescent="0.25">
      <c r="A11" s="15"/>
      <c r="B11" s="16">
        <v>457</v>
      </c>
      <c r="C11" s="17" t="s">
        <v>218</v>
      </c>
      <c r="D11" s="18">
        <v>0.347528</v>
      </c>
      <c r="E11" s="19">
        <v>0.35222800000000004</v>
      </c>
      <c r="F11" s="19">
        <v>0.14569503111124504</v>
      </c>
      <c r="G11" s="20">
        <f t="shared" si="0"/>
        <v>0.41363841350274544</v>
      </c>
    </row>
    <row r="12" spans="1:7" ht="15.75" thickBot="1" x14ac:dyDescent="0.3">
      <c r="A12" s="33" t="s">
        <v>227</v>
      </c>
      <c r="B12" s="34"/>
      <c r="C12" s="35"/>
      <c r="D12" s="36">
        <v>3.7410049999999999</v>
      </c>
      <c r="E12" s="37">
        <v>5.4885370000000009</v>
      </c>
      <c r="F12" s="37">
        <v>1.6582869141857373</v>
      </c>
      <c r="G12" s="38">
        <f t="shared" si="0"/>
        <v>0.30213641890101806</v>
      </c>
    </row>
    <row r="13" spans="1:7" x14ac:dyDescent="0.25">
      <c r="D13" s="6"/>
      <c r="E13" s="6"/>
      <c r="F13" s="6"/>
      <c r="G13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5"/>
  <dimension ref="A1:L22"/>
  <sheetViews>
    <sheetView topLeftCell="A10" workbookViewId="0">
      <selection activeCell="A17" sqref="A17:F2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93</v>
      </c>
      <c r="B1" s="40" t="s">
        <v>228</v>
      </c>
      <c r="C1" s="40" t="s">
        <v>52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1841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56.778782999999997</v>
      </c>
      <c r="G6" s="13">
        <v>62.794434000000017</v>
      </c>
      <c r="H6" s="13">
        <v>17.926510285770746</v>
      </c>
      <c r="I6" s="14">
        <v>0.28547928763512292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52.819018</v>
      </c>
      <c r="G7" s="31">
        <f ca="1">SUM(G8:OFFSET(G6,MATCH("PROYECTOS",$A$8:$A$50,0),0))</f>
        <v>53.471913999999998</v>
      </c>
      <c r="H7" s="31">
        <f ca="1">SUM(H8:OFFSET(H6,MATCH("PROYECTOS",$A$8:$A$50,0),0))</f>
        <v>16.225271370490191</v>
      </c>
      <c r="I7" s="32">
        <f ca="1">IFERROR(H7/G7,0)</f>
        <v>0.30343539545807524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3.3346180000000003</v>
      </c>
      <c r="G8" s="19">
        <v>3.4765190000000001</v>
      </c>
      <c r="H8" s="19">
        <v>1.4000285556103336</v>
      </c>
      <c r="I8" s="20">
        <f t="shared" ref="I8:I13" si="0">IFERROR(H8/G8,0)</f>
        <v>0.40270988181290929</v>
      </c>
      <c r="J8" s="54"/>
      <c r="K8" s="19"/>
      <c r="L8" s="20" t="str">
        <f>IFERROR(K8/J8,".")</f>
        <v>.</v>
      </c>
    </row>
    <row r="9" spans="1:12" ht="38.25" x14ac:dyDescent="0.25">
      <c r="A9" s="15"/>
      <c r="B9" s="17">
        <v>3000534</v>
      </c>
      <c r="C9" s="17" t="s">
        <v>1842</v>
      </c>
      <c r="D9" s="53">
        <v>41</v>
      </c>
      <c r="E9" s="17" t="s">
        <v>794</v>
      </c>
      <c r="F9" s="18">
        <v>11.399488999999999</v>
      </c>
      <c r="G9" s="19">
        <v>11.422165000000001</v>
      </c>
      <c r="H9" s="19">
        <v>1.9537288036881364</v>
      </c>
      <c r="I9" s="20">
        <f t="shared" si="0"/>
        <v>0.17104715294238318</v>
      </c>
      <c r="J9" s="54"/>
      <c r="K9" s="19"/>
      <c r="L9" s="20" t="str">
        <f>IFERROR(K9/J9,".")</f>
        <v>.</v>
      </c>
    </row>
    <row r="10" spans="1:12" ht="38.25" x14ac:dyDescent="0.25">
      <c r="A10" s="15"/>
      <c r="B10" s="17">
        <v>3000535</v>
      </c>
      <c r="C10" s="17" t="s">
        <v>1843</v>
      </c>
      <c r="D10" s="53">
        <v>41</v>
      </c>
      <c r="E10" s="17" t="s">
        <v>794</v>
      </c>
      <c r="F10" s="18">
        <v>6.8643689999999999</v>
      </c>
      <c r="G10" s="19">
        <v>6.8690689999999996</v>
      </c>
      <c r="H10" s="19">
        <v>1.4790271326019138</v>
      </c>
      <c r="I10" s="20">
        <f t="shared" si="0"/>
        <v>0.21531697128124844</v>
      </c>
      <c r="J10" s="54"/>
      <c r="K10" s="19"/>
      <c r="L10" s="20" t="str">
        <f>IFERROR(K10/J10,".")</f>
        <v>.</v>
      </c>
    </row>
    <row r="11" spans="1:12" ht="51" x14ac:dyDescent="0.25">
      <c r="A11" s="15"/>
      <c r="B11" s="17">
        <v>3000670</v>
      </c>
      <c r="C11" s="17" t="s">
        <v>1844</v>
      </c>
      <c r="D11" s="53">
        <v>41</v>
      </c>
      <c r="E11" s="17" t="s">
        <v>794</v>
      </c>
      <c r="F11" s="18">
        <v>5.9512099999999997</v>
      </c>
      <c r="G11" s="19">
        <v>6.1402910000000004</v>
      </c>
      <c r="H11" s="19">
        <v>2.1405280376930023</v>
      </c>
      <c r="I11" s="20">
        <f t="shared" si="0"/>
        <v>0.34860367980817231</v>
      </c>
      <c r="J11" s="54"/>
      <c r="K11" s="19"/>
      <c r="L11" s="20" t="str">
        <f>IFERROR(K11/J11,".")</f>
        <v>.</v>
      </c>
    </row>
    <row r="12" spans="1:12" ht="38.25" x14ac:dyDescent="0.25">
      <c r="A12" s="15"/>
      <c r="B12" s="17">
        <v>3000671</v>
      </c>
      <c r="C12" s="17" t="s">
        <v>1845</v>
      </c>
      <c r="D12" s="53">
        <v>41</v>
      </c>
      <c r="E12" s="17" t="s">
        <v>794</v>
      </c>
      <c r="F12" s="18">
        <v>25.269332000000002</v>
      </c>
      <c r="G12" s="19">
        <v>25.563870000000001</v>
      </c>
      <c r="H12" s="19">
        <v>9.2519588408968048</v>
      </c>
      <c r="I12" s="20">
        <f t="shared" si="0"/>
        <v>0.3619154236387841</v>
      </c>
      <c r="J12" s="54"/>
      <c r="K12" s="19"/>
      <c r="L12" s="20" t="str">
        <f>IFERROR(K12/J12,".")</f>
        <v>.</v>
      </c>
    </row>
    <row r="13" spans="1:12" ht="15.75" thickBot="1" x14ac:dyDescent="0.3">
      <c r="A13" s="33" t="s">
        <v>302</v>
      </c>
      <c r="B13" s="35"/>
      <c r="C13" s="35"/>
      <c r="D13" s="51"/>
      <c r="E13" s="35"/>
      <c r="F13" s="36">
        <f ca="1">OFFSET(F13,-MATCH("PROYECTOS",$A$8:$A$50,0)-1,0)-(OFFSET(F13,-MATCH("PROYECTOS",$A$8:$A$50,0),0))</f>
        <v>3.9597649999999973</v>
      </c>
      <c r="G13" s="37">
        <f ca="1">OFFSET(G13,-MATCH("PROYECTOS",$A$8:$A$50,0)-1,0)-(OFFSET(G13,-MATCH("PROYECTOS",$A$8:$A$50,0),0))</f>
        <v>9.3225200000000186</v>
      </c>
      <c r="H13" s="37">
        <f ca="1">OFFSET(H13,-MATCH("PROYECTOS",$A$8:$A$50,0)-1,0)-(OFFSET(H13,-MATCH("PROYECTOS",$A$8:$A$50,0),0))</f>
        <v>1.7012389152805554</v>
      </c>
      <c r="I13" s="38">
        <f t="shared" ca="1" si="0"/>
        <v>0.18248702231591371</v>
      </c>
      <c r="J13" s="52"/>
      <c r="K13" s="37"/>
      <c r="L13" s="38"/>
    </row>
    <row r="14" spans="1:12" ht="15.75" thickBot="1" x14ac:dyDescent="0.3"/>
    <row r="15" spans="1:12" ht="15.75" thickBot="1" x14ac:dyDescent="0.3">
      <c r="A15" s="108" t="s">
        <v>372</v>
      </c>
      <c r="B15" s="109"/>
      <c r="C15" s="109"/>
      <c r="D15" s="109"/>
      <c r="E15" s="109"/>
      <c r="F15" s="110"/>
    </row>
    <row r="16" spans="1:12" ht="15.75" thickBot="1" x14ac:dyDescent="0.3">
      <c r="A16" s="2" t="s">
        <v>1863</v>
      </c>
    </row>
    <row r="17" spans="1:6" ht="45" customHeight="1" x14ac:dyDescent="0.25">
      <c r="A17" s="100" t="s">
        <v>374</v>
      </c>
      <c r="B17" s="101"/>
      <c r="C17" s="101"/>
      <c r="D17" s="101"/>
      <c r="E17" s="101"/>
      <c r="F17" s="111" t="s">
        <v>375</v>
      </c>
    </row>
    <row r="18" spans="1:6" ht="15.75" thickBot="1" x14ac:dyDescent="0.3">
      <c r="A18" s="125"/>
      <c r="B18" s="126"/>
      <c r="C18" s="104"/>
      <c r="D18" s="104"/>
      <c r="E18" s="104"/>
      <c r="F18" s="112"/>
    </row>
    <row r="19" spans="1:6" ht="28.5" customHeight="1" x14ac:dyDescent="0.25">
      <c r="A19" s="15"/>
      <c r="B19" s="17">
        <v>3000534</v>
      </c>
      <c r="C19" s="148" t="s">
        <v>1842</v>
      </c>
      <c r="D19" s="142"/>
      <c r="E19" s="149"/>
      <c r="F19" s="69">
        <v>0.17104715294238318</v>
      </c>
    </row>
    <row r="20" spans="1:6" ht="28.5" customHeight="1" x14ac:dyDescent="0.25">
      <c r="A20" s="15"/>
      <c r="B20" s="17">
        <v>3000535</v>
      </c>
      <c r="C20" s="144" t="s">
        <v>1843</v>
      </c>
      <c r="D20" s="119">
        <v>41</v>
      </c>
      <c r="E20" s="145" t="s">
        <v>794</v>
      </c>
      <c r="F20" s="69">
        <v>0.21531697128124844</v>
      </c>
    </row>
    <row r="21" spans="1:6" ht="28.5" customHeight="1" x14ac:dyDescent="0.25">
      <c r="A21" s="15"/>
      <c r="B21" s="17">
        <v>3000670</v>
      </c>
      <c r="C21" s="144" t="s">
        <v>1844</v>
      </c>
      <c r="D21" s="119">
        <v>41</v>
      </c>
      <c r="E21" s="145" t="s">
        <v>794</v>
      </c>
      <c r="F21" s="69">
        <v>0.34860367980817231</v>
      </c>
    </row>
    <row r="22" spans="1:6" ht="28.5" customHeight="1" thickBot="1" x14ac:dyDescent="0.3">
      <c r="A22" s="21"/>
      <c r="B22" s="23">
        <v>3000671</v>
      </c>
      <c r="C22" s="146" t="s">
        <v>1845</v>
      </c>
      <c r="D22" s="121">
        <v>41</v>
      </c>
      <c r="E22" s="147" t="s">
        <v>794</v>
      </c>
      <c r="F22" s="70">
        <v>0.3619154236387841</v>
      </c>
    </row>
  </sheetData>
  <mergeCells count="19">
    <mergeCell ref="F3:I3"/>
    <mergeCell ref="J3:L3"/>
    <mergeCell ref="I4:I5"/>
    <mergeCell ref="A15:F15"/>
    <mergeCell ref="A17:E18"/>
    <mergeCell ref="F17:F18"/>
    <mergeCell ref="L4:L5"/>
    <mergeCell ref="H4:H5"/>
    <mergeCell ref="A4:C5"/>
    <mergeCell ref="J4:J5"/>
    <mergeCell ref="F4:F5"/>
    <mergeCell ref="K4:K5"/>
    <mergeCell ref="G4:G5"/>
    <mergeCell ref="D4:E5"/>
    <mergeCell ref="C19:E19"/>
    <mergeCell ref="C20:E20"/>
    <mergeCell ref="C21:E21"/>
    <mergeCell ref="C22:E22"/>
    <mergeCell ref="A3:E3"/>
  </mergeCell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6"/>
  <dimension ref="A1:N25"/>
  <sheetViews>
    <sheetView workbookViewId="0">
      <selection activeCell="A2" sqref="A2:N2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93</v>
      </c>
      <c r="B1" s="40" t="s">
        <v>228</v>
      </c>
      <c r="C1" s="40" t="s">
        <v>52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1846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56.778782999999997</v>
      </c>
      <c r="I6" s="13">
        <v>62.794434000000017</v>
      </c>
      <c r="J6" s="13">
        <v>17.926510285770746</v>
      </c>
      <c r="K6" s="14">
        <v>0.28547928763512292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SUM(H8:H24)</f>
        <v>52.819018</v>
      </c>
      <c r="I7" s="30">
        <f>SUM(I8:I24)</f>
        <v>53.471914000000005</v>
      </c>
      <c r="J7" s="30">
        <f>SUM(J8:J24)</f>
        <v>16.225271370490191</v>
      </c>
      <c r="K7" s="32">
        <f>IFERROR(J7/I7,0)</f>
        <v>0.30343539545807524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60</v>
      </c>
      <c r="G8" s="17" t="s">
        <v>318</v>
      </c>
      <c r="H8" s="18">
        <v>0.51662800000000009</v>
      </c>
      <c r="I8" s="19">
        <v>0.51662800000000009</v>
      </c>
      <c r="J8" s="19">
        <v>0.12653704099648166</v>
      </c>
      <c r="K8" s="20">
        <f t="shared" ref="K8:K25" si="0">IFERROR(J8/I8,0)</f>
        <v>0.24492873207894586</v>
      </c>
      <c r="L8" s="54">
        <v>0</v>
      </c>
      <c r="M8" s="19">
        <v>0</v>
      </c>
      <c r="N8" s="20" t="str">
        <f>IFERROR(M8/L8,".")</f>
        <v>.</v>
      </c>
    </row>
    <row r="9" spans="1:14" ht="25.5" x14ac:dyDescent="0.25">
      <c r="A9" s="15"/>
      <c r="B9" s="17">
        <v>5003032</v>
      </c>
      <c r="C9" s="79" t="s">
        <v>626</v>
      </c>
      <c r="D9" s="17">
        <v>3000001</v>
      </c>
      <c r="E9" s="17" t="s">
        <v>271</v>
      </c>
      <c r="F9" s="53">
        <v>1</v>
      </c>
      <c r="G9" s="17" t="s">
        <v>644</v>
      </c>
      <c r="H9" s="18">
        <v>1.0262530000000001</v>
      </c>
      <c r="I9" s="19">
        <v>1.0261019999999998</v>
      </c>
      <c r="J9" s="19">
        <v>0.23519461989053525</v>
      </c>
      <c r="K9" s="20">
        <f t="shared" si="0"/>
        <v>0.22921173517889576</v>
      </c>
      <c r="L9" s="54">
        <v>0</v>
      </c>
      <c r="M9" s="19">
        <v>0</v>
      </c>
      <c r="N9" s="20" t="str">
        <f t="shared" ref="N9:N24" si="1">IFERROR(M9/L9,".")</f>
        <v>.</v>
      </c>
    </row>
    <row r="10" spans="1:14" ht="25.5" x14ac:dyDescent="0.25">
      <c r="A10" s="15"/>
      <c r="B10" s="17">
        <v>5005077</v>
      </c>
      <c r="C10" s="79" t="s">
        <v>1847</v>
      </c>
      <c r="D10" s="17">
        <v>3000001</v>
      </c>
      <c r="E10" s="17" t="s">
        <v>271</v>
      </c>
      <c r="F10" s="53">
        <v>36</v>
      </c>
      <c r="G10" s="17" t="s">
        <v>645</v>
      </c>
      <c r="H10" s="18">
        <v>1.7917369999999999</v>
      </c>
      <c r="I10" s="19">
        <v>1.9337889999999998</v>
      </c>
      <c r="J10" s="19">
        <v>1.0382968947233167</v>
      </c>
      <c r="K10" s="20">
        <f t="shared" si="0"/>
        <v>0.53692357062912077</v>
      </c>
      <c r="L10" s="54">
        <v>0</v>
      </c>
      <c r="M10" s="19">
        <v>0</v>
      </c>
      <c r="N10" s="20" t="str">
        <f t="shared" si="1"/>
        <v>.</v>
      </c>
    </row>
    <row r="11" spans="1:14" ht="38.25" x14ac:dyDescent="0.25">
      <c r="A11" s="15"/>
      <c r="B11" s="17">
        <v>5005078</v>
      </c>
      <c r="C11" s="79" t="s">
        <v>1848</v>
      </c>
      <c r="D11" s="17">
        <v>3000534</v>
      </c>
      <c r="E11" s="17" t="s">
        <v>1842</v>
      </c>
      <c r="F11" s="53">
        <v>86</v>
      </c>
      <c r="G11" s="17" t="s">
        <v>464</v>
      </c>
      <c r="H11" s="18">
        <v>2.8926159999999999</v>
      </c>
      <c r="I11" s="19">
        <v>2.8579980000000003</v>
      </c>
      <c r="J11" s="19">
        <v>0.55363000356010161</v>
      </c>
      <c r="K11" s="20">
        <f t="shared" si="0"/>
        <v>0.19371252308787534</v>
      </c>
      <c r="L11" s="54">
        <v>0</v>
      </c>
      <c r="M11" s="19">
        <v>0</v>
      </c>
      <c r="N11" s="20" t="str">
        <f t="shared" si="1"/>
        <v>.</v>
      </c>
    </row>
    <row r="12" spans="1:14" ht="38.25" x14ac:dyDescent="0.25">
      <c r="A12" s="15"/>
      <c r="B12" s="17">
        <v>5005079</v>
      </c>
      <c r="C12" s="79" t="s">
        <v>1849</v>
      </c>
      <c r="D12" s="17">
        <v>3000534</v>
      </c>
      <c r="E12" s="17" t="s">
        <v>1842</v>
      </c>
      <c r="F12" s="53">
        <v>86</v>
      </c>
      <c r="G12" s="17" t="s">
        <v>464</v>
      </c>
      <c r="H12" s="18">
        <v>6.0817959999999998</v>
      </c>
      <c r="I12" s="19">
        <v>6.1521129999999999</v>
      </c>
      <c r="J12" s="19">
        <v>1.1711443421663716</v>
      </c>
      <c r="K12" s="20">
        <f t="shared" si="0"/>
        <v>0.19036456940345076</v>
      </c>
      <c r="L12" s="54">
        <v>0</v>
      </c>
      <c r="M12" s="19">
        <v>0</v>
      </c>
      <c r="N12" s="20" t="str">
        <f t="shared" si="1"/>
        <v>.</v>
      </c>
    </row>
    <row r="13" spans="1:14" ht="38.25" x14ac:dyDescent="0.25">
      <c r="A13" s="15"/>
      <c r="B13" s="17">
        <v>5005080</v>
      </c>
      <c r="C13" s="79" t="s">
        <v>1850</v>
      </c>
      <c r="D13" s="17">
        <v>3000534</v>
      </c>
      <c r="E13" s="17" t="s">
        <v>1842</v>
      </c>
      <c r="F13" s="53">
        <v>41</v>
      </c>
      <c r="G13" s="17" t="s">
        <v>794</v>
      </c>
      <c r="H13" s="18">
        <v>2.0417769999999997</v>
      </c>
      <c r="I13" s="19">
        <v>2.027177</v>
      </c>
      <c r="J13" s="19">
        <v>0.19612017876352184</v>
      </c>
      <c r="K13" s="20">
        <f t="shared" si="0"/>
        <v>9.6745463648966926E-2</v>
      </c>
      <c r="L13" s="54">
        <v>0</v>
      </c>
      <c r="M13" s="19">
        <v>0</v>
      </c>
      <c r="N13" s="20" t="str">
        <f t="shared" si="1"/>
        <v>.</v>
      </c>
    </row>
    <row r="14" spans="1:14" ht="51" x14ac:dyDescent="0.25">
      <c r="A14" s="15"/>
      <c r="B14" s="17">
        <v>5005160</v>
      </c>
      <c r="C14" s="79" t="s">
        <v>1851</v>
      </c>
      <c r="D14" s="17">
        <v>3000534</v>
      </c>
      <c r="E14" s="17" t="s">
        <v>1842</v>
      </c>
      <c r="F14" s="53">
        <v>86</v>
      </c>
      <c r="G14" s="17" t="s">
        <v>464</v>
      </c>
      <c r="H14" s="18">
        <v>0.38330000000000003</v>
      </c>
      <c r="I14" s="19">
        <v>0.38487700000000002</v>
      </c>
      <c r="J14" s="19">
        <v>3.2834279198141303E-2</v>
      </c>
      <c r="K14" s="20">
        <f t="shared" si="0"/>
        <v>8.5311097306779313E-2</v>
      </c>
      <c r="L14" s="54">
        <v>0</v>
      </c>
      <c r="M14" s="19">
        <v>0</v>
      </c>
      <c r="N14" s="20" t="str">
        <f t="shared" si="1"/>
        <v>.</v>
      </c>
    </row>
    <row r="15" spans="1:14" ht="38.25" x14ac:dyDescent="0.25">
      <c r="A15" s="15"/>
      <c r="B15" s="17">
        <v>5005082</v>
      </c>
      <c r="C15" s="79" t="s">
        <v>1852</v>
      </c>
      <c r="D15" s="17">
        <v>3000535</v>
      </c>
      <c r="E15" s="17" t="s">
        <v>1843</v>
      </c>
      <c r="F15" s="53">
        <v>41</v>
      </c>
      <c r="G15" s="17" t="s">
        <v>794</v>
      </c>
      <c r="H15" s="18">
        <v>0.83521900000000004</v>
      </c>
      <c r="I15" s="19">
        <v>0.83521900000000004</v>
      </c>
      <c r="J15" s="19">
        <v>7.9316749877762049E-2</v>
      </c>
      <c r="K15" s="20">
        <f t="shared" si="0"/>
        <v>9.4965212570310362E-2</v>
      </c>
      <c r="L15" s="54">
        <v>0</v>
      </c>
      <c r="M15" s="19">
        <v>0</v>
      </c>
      <c r="N15" s="20" t="str">
        <f t="shared" si="1"/>
        <v>.</v>
      </c>
    </row>
    <row r="16" spans="1:14" ht="38.25" x14ac:dyDescent="0.25">
      <c r="A16" s="15"/>
      <c r="B16" s="17">
        <v>5005083</v>
      </c>
      <c r="C16" s="79" t="s">
        <v>1853</v>
      </c>
      <c r="D16" s="17">
        <v>3000535</v>
      </c>
      <c r="E16" s="17" t="s">
        <v>1843</v>
      </c>
      <c r="F16" s="53">
        <v>41</v>
      </c>
      <c r="G16" s="17" t="s">
        <v>794</v>
      </c>
      <c r="H16" s="18">
        <v>5.5291500000000005</v>
      </c>
      <c r="I16" s="19">
        <v>5.5338499999999993</v>
      </c>
      <c r="J16" s="19">
        <v>1.0729159002075903</v>
      </c>
      <c r="K16" s="20">
        <f t="shared" si="0"/>
        <v>0.19388236041952536</v>
      </c>
      <c r="L16" s="54">
        <v>0</v>
      </c>
      <c r="M16" s="19">
        <v>0</v>
      </c>
      <c r="N16" s="20" t="str">
        <f t="shared" si="1"/>
        <v>.</v>
      </c>
    </row>
    <row r="17" spans="1:14" ht="38.25" x14ac:dyDescent="0.25">
      <c r="A17" s="15"/>
      <c r="B17" s="17">
        <v>5005084</v>
      </c>
      <c r="C17" s="79" t="s">
        <v>1854</v>
      </c>
      <c r="D17" s="17">
        <v>3000535</v>
      </c>
      <c r="E17" s="17" t="s">
        <v>1843</v>
      </c>
      <c r="F17" s="53">
        <v>41</v>
      </c>
      <c r="G17" s="17" t="s">
        <v>794</v>
      </c>
      <c r="H17" s="18">
        <v>0.5</v>
      </c>
      <c r="I17" s="19">
        <v>0.5</v>
      </c>
      <c r="J17" s="19">
        <v>0.3267944825165614</v>
      </c>
      <c r="K17" s="20">
        <f t="shared" si="0"/>
        <v>0.6535889650331228</v>
      </c>
      <c r="L17" s="54">
        <v>0</v>
      </c>
      <c r="M17" s="19">
        <v>0</v>
      </c>
      <c r="N17" s="20" t="str">
        <f t="shared" si="1"/>
        <v>.</v>
      </c>
    </row>
    <row r="18" spans="1:14" ht="51" x14ac:dyDescent="0.25">
      <c r="A18" s="15"/>
      <c r="B18" s="17">
        <v>5005081</v>
      </c>
      <c r="C18" s="79" t="s">
        <v>1855</v>
      </c>
      <c r="D18" s="17">
        <v>3000670</v>
      </c>
      <c r="E18" s="17" t="s">
        <v>1844</v>
      </c>
      <c r="F18" s="53">
        <v>41</v>
      </c>
      <c r="G18" s="17" t="s">
        <v>794</v>
      </c>
      <c r="H18" s="18">
        <v>1.3688620000000002</v>
      </c>
      <c r="I18" s="19">
        <v>1.041428</v>
      </c>
      <c r="J18" s="19">
        <v>0.2504514557949733</v>
      </c>
      <c r="K18" s="20">
        <f t="shared" si="0"/>
        <v>0.24048849828790209</v>
      </c>
      <c r="L18" s="54">
        <v>0</v>
      </c>
      <c r="M18" s="19">
        <v>0</v>
      </c>
      <c r="N18" s="20" t="str">
        <f t="shared" si="1"/>
        <v>.</v>
      </c>
    </row>
    <row r="19" spans="1:14" ht="51" x14ac:dyDescent="0.25">
      <c r="A19" s="15"/>
      <c r="B19" s="17">
        <v>5005085</v>
      </c>
      <c r="C19" s="79" t="s">
        <v>1856</v>
      </c>
      <c r="D19" s="17">
        <v>3000670</v>
      </c>
      <c r="E19" s="17" t="s">
        <v>1844</v>
      </c>
      <c r="F19" s="53">
        <v>41</v>
      </c>
      <c r="G19" s="17" t="s">
        <v>794</v>
      </c>
      <c r="H19" s="18">
        <v>3.8801639999999993</v>
      </c>
      <c r="I19" s="19">
        <v>4.3844600000000007</v>
      </c>
      <c r="J19" s="19">
        <v>1.6496753897954477</v>
      </c>
      <c r="K19" s="20">
        <f t="shared" si="0"/>
        <v>0.37625508951967801</v>
      </c>
      <c r="L19" s="54">
        <v>0</v>
      </c>
      <c r="M19" s="19">
        <v>0</v>
      </c>
      <c r="N19" s="20" t="str">
        <f t="shared" si="1"/>
        <v>.</v>
      </c>
    </row>
    <row r="20" spans="1:14" ht="51" x14ac:dyDescent="0.25">
      <c r="A20" s="15"/>
      <c r="B20" s="17">
        <v>5005086</v>
      </c>
      <c r="C20" s="79" t="s">
        <v>1857</v>
      </c>
      <c r="D20" s="17">
        <v>3000670</v>
      </c>
      <c r="E20" s="17" t="s">
        <v>1844</v>
      </c>
      <c r="F20" s="53">
        <v>41</v>
      </c>
      <c r="G20" s="17" t="s">
        <v>794</v>
      </c>
      <c r="H20" s="18">
        <v>0.70218400000000003</v>
      </c>
      <c r="I20" s="19">
        <v>0.71440300000000012</v>
      </c>
      <c r="J20" s="19">
        <v>0.24040119210258126</v>
      </c>
      <c r="K20" s="20">
        <f t="shared" si="0"/>
        <v>0.33650641459033798</v>
      </c>
      <c r="L20" s="54">
        <v>0</v>
      </c>
      <c r="M20" s="19">
        <v>0</v>
      </c>
      <c r="N20" s="20" t="str">
        <f t="shared" si="1"/>
        <v>.</v>
      </c>
    </row>
    <row r="21" spans="1:14" ht="38.25" x14ac:dyDescent="0.25">
      <c r="A21" s="15"/>
      <c r="B21" s="17">
        <v>5005087</v>
      </c>
      <c r="C21" s="79" t="s">
        <v>1858</v>
      </c>
      <c r="D21" s="17">
        <v>3000671</v>
      </c>
      <c r="E21" s="17" t="s">
        <v>1845</v>
      </c>
      <c r="F21" s="53">
        <v>107</v>
      </c>
      <c r="G21" s="17" t="s">
        <v>1349</v>
      </c>
      <c r="H21" s="18">
        <v>3.8824449999999997</v>
      </c>
      <c r="I21" s="19">
        <v>3.5274010000000007</v>
      </c>
      <c r="J21" s="19">
        <v>0.93980200421719928</v>
      </c>
      <c r="K21" s="20">
        <f t="shared" si="0"/>
        <v>0.26642902358342563</v>
      </c>
      <c r="L21" s="54">
        <v>0</v>
      </c>
      <c r="M21" s="19">
        <v>0</v>
      </c>
      <c r="N21" s="20" t="str">
        <f t="shared" si="1"/>
        <v>.</v>
      </c>
    </row>
    <row r="22" spans="1:14" ht="38.25" x14ac:dyDescent="0.25">
      <c r="A22" s="15"/>
      <c r="B22" s="17">
        <v>5005088</v>
      </c>
      <c r="C22" s="79" t="s">
        <v>1859</v>
      </c>
      <c r="D22" s="17">
        <v>3000671</v>
      </c>
      <c r="E22" s="17" t="s">
        <v>1845</v>
      </c>
      <c r="F22" s="53">
        <v>107</v>
      </c>
      <c r="G22" s="17" t="s">
        <v>1349</v>
      </c>
      <c r="H22" s="18">
        <v>7.4665309999999998</v>
      </c>
      <c r="I22" s="19">
        <v>6.6072030000000002</v>
      </c>
      <c r="J22" s="19">
        <v>2.0386164005467435</v>
      </c>
      <c r="K22" s="20">
        <f t="shared" si="0"/>
        <v>0.30854453852057268</v>
      </c>
      <c r="L22" s="54">
        <v>0</v>
      </c>
      <c r="M22" s="19">
        <v>0</v>
      </c>
      <c r="N22" s="20" t="str">
        <f t="shared" si="1"/>
        <v>.</v>
      </c>
    </row>
    <row r="23" spans="1:14" ht="38.25" x14ac:dyDescent="0.25">
      <c r="A23" s="15"/>
      <c r="B23" s="17">
        <v>5005089</v>
      </c>
      <c r="C23" s="79" t="s">
        <v>1860</v>
      </c>
      <c r="D23" s="17">
        <v>3000671</v>
      </c>
      <c r="E23" s="17" t="s">
        <v>1845</v>
      </c>
      <c r="F23" s="53">
        <v>107</v>
      </c>
      <c r="G23" s="17" t="s">
        <v>1349</v>
      </c>
      <c r="H23" s="18">
        <v>5.5349560000000002</v>
      </c>
      <c r="I23" s="19">
        <v>6.0502110000000009</v>
      </c>
      <c r="J23" s="19">
        <v>2.4418648307582771</v>
      </c>
      <c r="K23" s="20">
        <f t="shared" si="0"/>
        <v>0.40359994564789176</v>
      </c>
      <c r="L23" s="54">
        <v>0</v>
      </c>
      <c r="M23" s="19">
        <v>0</v>
      </c>
      <c r="N23" s="20" t="str">
        <f t="shared" si="1"/>
        <v>.</v>
      </c>
    </row>
    <row r="24" spans="1:14" ht="38.25" x14ac:dyDescent="0.25">
      <c r="A24" s="15"/>
      <c r="B24" s="17">
        <v>5005090</v>
      </c>
      <c r="C24" s="79" t="s">
        <v>1861</v>
      </c>
      <c r="D24" s="17">
        <v>3000671</v>
      </c>
      <c r="E24" s="17" t="s">
        <v>1845</v>
      </c>
      <c r="F24" s="53">
        <v>107</v>
      </c>
      <c r="G24" s="17" t="s">
        <v>1349</v>
      </c>
      <c r="H24" s="18">
        <v>8.3854000000000006</v>
      </c>
      <c r="I24" s="19">
        <v>9.379055000000001</v>
      </c>
      <c r="J24" s="19">
        <v>3.8316756053745848</v>
      </c>
      <c r="K24" s="20">
        <f t="shared" si="0"/>
        <v>0.4085353594124978</v>
      </c>
      <c r="L24" s="54">
        <v>275</v>
      </c>
      <c r="M24" s="19">
        <v>0</v>
      </c>
      <c r="N24" s="20">
        <f t="shared" si="1"/>
        <v>0</v>
      </c>
    </row>
    <row r="25" spans="1:14" ht="15.75" thickBot="1" x14ac:dyDescent="0.3">
      <c r="A25" s="33" t="s">
        <v>302</v>
      </c>
      <c r="B25" s="35"/>
      <c r="C25" s="35"/>
      <c r="D25" s="57"/>
      <c r="E25" s="35"/>
      <c r="F25" s="51"/>
      <c r="G25" s="35"/>
      <c r="H25" s="36">
        <f>H6-H7</f>
        <v>3.9597649999999973</v>
      </c>
      <c r="I25" s="36">
        <f>I6-I7</f>
        <v>9.3225200000000115</v>
      </c>
      <c r="J25" s="36">
        <f>J6-J7</f>
        <v>1.7012389152805554</v>
      </c>
      <c r="K25" s="38">
        <f t="shared" si="0"/>
        <v>0.18248702231591385</v>
      </c>
      <c r="L25" s="52"/>
      <c r="M25" s="37"/>
      <c r="N25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7"/>
  <dimension ref="A1:K100"/>
  <sheetViews>
    <sheetView workbookViewId="0">
      <selection activeCell="A2" sqref="A2:K27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94</v>
      </c>
      <c r="B1" s="41" t="s">
        <v>228</v>
      </c>
      <c r="C1" s="40" t="s">
        <v>53</v>
      </c>
      <c r="D1" s="40"/>
      <c r="E1" s="40"/>
      <c r="F1" s="40"/>
      <c r="G1" s="40"/>
    </row>
    <row r="2" spans="1:11" ht="15.75" thickBot="1" x14ac:dyDescent="0.3">
      <c r="A2" s="2" t="s">
        <v>1864</v>
      </c>
      <c r="I2" s="1" t="s">
        <v>1884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24.960895000000001</v>
      </c>
      <c r="E6" s="13">
        <f ca="1">SUM(E7:OFFSET(E7,50,0))</f>
        <v>25.919991999999997</v>
      </c>
      <c r="F6" s="13">
        <f ca="1">SUM(F7:OFFSET(F7,50,0))</f>
        <v>7.8833974492245034</v>
      </c>
      <c r="G6" s="14">
        <f ca="1">IFERROR(F6/E6,0)</f>
        <v>0.304143513980425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3.1759999999999997E-2</v>
      </c>
      <c r="E7" s="19">
        <v>3.1759999999999997E-2</v>
      </c>
      <c r="F7" s="19">
        <v>0</v>
      </c>
      <c r="G7" s="20">
        <f t="shared" ref="G7:G27" si="0">IFERROR(F7/E7,0)</f>
        <v>0</v>
      </c>
      <c r="I7" t="s">
        <v>261</v>
      </c>
      <c r="J7" s="6">
        <v>0.26687681686962605</v>
      </c>
      <c r="K7" s="65">
        <v>0.59087990273574376</v>
      </c>
    </row>
    <row r="8" spans="1:11" x14ac:dyDescent="0.25">
      <c r="A8" s="15"/>
      <c r="B8" s="44">
        <v>2</v>
      </c>
      <c r="C8" s="17" t="s">
        <v>241</v>
      </c>
      <c r="D8" s="18">
        <v>0.96707999999999983</v>
      </c>
      <c r="E8" s="19">
        <v>0.96748000000000001</v>
      </c>
      <c r="F8" s="19">
        <v>0.32471853167226072</v>
      </c>
      <c r="G8" s="20">
        <f t="shared" si="0"/>
        <v>0.33563332748197455</v>
      </c>
      <c r="I8" t="s">
        <v>245</v>
      </c>
      <c r="J8" s="6">
        <v>7.4864050140604377E-2</v>
      </c>
      <c r="K8" s="65">
        <v>0.57047969321499947</v>
      </c>
    </row>
    <row r="9" spans="1:11" x14ac:dyDescent="0.25">
      <c r="A9" s="15"/>
      <c r="B9" s="44">
        <v>3</v>
      </c>
      <c r="C9" s="17" t="s">
        <v>242</v>
      </c>
      <c r="D9" s="18">
        <v>0.16090000000000002</v>
      </c>
      <c r="E9" s="19">
        <v>0.27495000000000003</v>
      </c>
      <c r="F9" s="19">
        <v>0.10194570709427353</v>
      </c>
      <c r="G9" s="20">
        <f t="shared" si="0"/>
        <v>0.37077907653854708</v>
      </c>
      <c r="I9" t="s">
        <v>259</v>
      </c>
      <c r="J9" s="6">
        <v>1.047568170564773</v>
      </c>
      <c r="K9" s="65">
        <v>0.38068691821915279</v>
      </c>
    </row>
    <row r="10" spans="1:11" x14ac:dyDescent="0.25">
      <c r="A10" s="15"/>
      <c r="B10" s="44">
        <v>4</v>
      </c>
      <c r="C10" s="17" t="s">
        <v>243</v>
      </c>
      <c r="D10" s="18">
        <v>3.3714000000000001E-2</v>
      </c>
      <c r="E10" s="19">
        <v>3.3714000000000001E-2</v>
      </c>
      <c r="F10" s="19">
        <v>1.6000000287021976E-3</v>
      </c>
      <c r="G10" s="20">
        <f t="shared" si="0"/>
        <v>4.7458030156676677E-2</v>
      </c>
      <c r="I10" t="s">
        <v>242</v>
      </c>
      <c r="J10" s="6">
        <v>0.10194570709427353</v>
      </c>
      <c r="K10" s="65">
        <v>0.37077907653854708</v>
      </c>
    </row>
    <row r="11" spans="1:11" x14ac:dyDescent="0.25">
      <c r="A11" s="15"/>
      <c r="B11" s="44">
        <v>5</v>
      </c>
      <c r="C11" s="17" t="s">
        <v>244</v>
      </c>
      <c r="D11" s="18">
        <v>1.405367</v>
      </c>
      <c r="E11" s="19">
        <v>1.5784400000000003</v>
      </c>
      <c r="F11" s="19">
        <v>0.50287174379991484</v>
      </c>
      <c r="G11" s="20">
        <f t="shared" si="0"/>
        <v>0.31858781062309288</v>
      </c>
      <c r="I11" t="s">
        <v>264</v>
      </c>
      <c r="J11" s="6">
        <v>1.4997120015323162E-2</v>
      </c>
      <c r="K11" s="65">
        <v>0.36453864888972193</v>
      </c>
    </row>
    <row r="12" spans="1:11" x14ac:dyDescent="0.25">
      <c r="A12" s="15"/>
      <c r="B12" s="44">
        <v>6</v>
      </c>
      <c r="C12" s="17" t="s">
        <v>245</v>
      </c>
      <c r="D12" s="18">
        <v>0.13117999999999999</v>
      </c>
      <c r="E12" s="19">
        <v>0.13122999999999999</v>
      </c>
      <c r="F12" s="19">
        <v>7.4864050140604377E-2</v>
      </c>
      <c r="G12" s="20">
        <f t="shared" si="0"/>
        <v>0.57047969321499947</v>
      </c>
      <c r="I12" t="s">
        <v>241</v>
      </c>
      <c r="J12" s="6">
        <v>0.32471853167226072</v>
      </c>
      <c r="K12" s="65">
        <v>0.33563332748197455</v>
      </c>
    </row>
    <row r="13" spans="1:11" x14ac:dyDescent="0.25">
      <c r="A13" s="15"/>
      <c r="B13" s="44">
        <v>7</v>
      </c>
      <c r="C13" s="17" t="s">
        <v>246</v>
      </c>
      <c r="D13" s="18">
        <v>8.6962970000000013</v>
      </c>
      <c r="E13" s="19">
        <v>8.7431970000000003</v>
      </c>
      <c r="F13" s="19">
        <v>2.2473192410379852</v>
      </c>
      <c r="G13" s="20">
        <f t="shared" si="0"/>
        <v>0.25703632676216548</v>
      </c>
      <c r="I13" t="s">
        <v>254</v>
      </c>
      <c r="J13" s="6">
        <v>1.4657961037173663</v>
      </c>
      <c r="K13" s="65">
        <v>0.32627589812751828</v>
      </c>
    </row>
    <row r="14" spans="1:11" x14ac:dyDescent="0.25">
      <c r="A14" s="15"/>
      <c r="B14" s="44">
        <v>8</v>
      </c>
      <c r="C14" s="17" t="s">
        <v>247</v>
      </c>
      <c r="D14" s="18">
        <v>0.83309699999999998</v>
      </c>
      <c r="E14" s="19">
        <v>0.56792900000000002</v>
      </c>
      <c r="F14" s="19">
        <v>0.15547996509485529</v>
      </c>
      <c r="G14" s="20">
        <f t="shared" si="0"/>
        <v>0.27376655373269421</v>
      </c>
      <c r="I14" t="s">
        <v>251</v>
      </c>
      <c r="J14" s="6">
        <v>0.20631859866080049</v>
      </c>
      <c r="K14" s="65">
        <v>0.32136653145587951</v>
      </c>
    </row>
    <row r="15" spans="1:11" x14ac:dyDescent="0.25">
      <c r="A15" s="15"/>
      <c r="B15" s="44">
        <v>9</v>
      </c>
      <c r="C15" s="17" t="s">
        <v>248</v>
      </c>
      <c r="D15" s="18">
        <v>0.39454499999999998</v>
      </c>
      <c r="E15" s="19">
        <v>0.32454500000000003</v>
      </c>
      <c r="F15" s="19">
        <v>6.2981399896671064E-2</v>
      </c>
      <c r="G15" s="20">
        <f t="shared" si="0"/>
        <v>0.19406060760964136</v>
      </c>
      <c r="I15" t="s">
        <v>244</v>
      </c>
      <c r="J15" s="6">
        <v>0.50287174379991484</v>
      </c>
      <c r="K15" s="65">
        <v>0.31858781062309288</v>
      </c>
    </row>
    <row r="16" spans="1:11" x14ac:dyDescent="0.25">
      <c r="A16" s="15"/>
      <c r="B16" s="44">
        <v>12</v>
      </c>
      <c r="C16" s="17" t="s">
        <v>251</v>
      </c>
      <c r="D16" s="18">
        <v>0.60912200000000005</v>
      </c>
      <c r="E16" s="19">
        <v>0.64200400000000002</v>
      </c>
      <c r="F16" s="19">
        <v>0.20631859866080049</v>
      </c>
      <c r="G16" s="20">
        <f t="shared" si="0"/>
        <v>0.32136653145587951</v>
      </c>
      <c r="I16" t="s">
        <v>256</v>
      </c>
      <c r="J16" s="6">
        <v>0.16215957629174227</v>
      </c>
      <c r="K16" s="65">
        <v>0.30946424967078739</v>
      </c>
    </row>
    <row r="17" spans="1:11" x14ac:dyDescent="0.25">
      <c r="A17" s="15"/>
      <c r="B17" s="44">
        <v>13</v>
      </c>
      <c r="C17" s="17" t="s">
        <v>252</v>
      </c>
      <c r="D17" s="18">
        <v>8.2920000000000008E-2</v>
      </c>
      <c r="E17" s="19">
        <v>8.2920000000000008E-2</v>
      </c>
      <c r="F17" s="19">
        <v>1.8629999831318855E-3</v>
      </c>
      <c r="G17" s="20">
        <f t="shared" si="0"/>
        <v>2.2467438291508508E-2</v>
      </c>
      <c r="I17" t="s">
        <v>255</v>
      </c>
      <c r="J17" s="6">
        <v>0.28000782914750744</v>
      </c>
      <c r="K17" s="65">
        <v>0.30454369660846498</v>
      </c>
    </row>
    <row r="18" spans="1:11" x14ac:dyDescent="0.25">
      <c r="A18" s="15"/>
      <c r="B18" s="44">
        <v>14</v>
      </c>
      <c r="C18" s="17" t="s">
        <v>253</v>
      </c>
      <c r="D18" s="18">
        <v>0.20759100000000003</v>
      </c>
      <c r="E18" s="19">
        <v>0.24469800000000003</v>
      </c>
      <c r="F18" s="19">
        <v>6.4876220596488565E-2</v>
      </c>
      <c r="G18" s="20">
        <f t="shared" si="0"/>
        <v>0.26512771087826037</v>
      </c>
      <c r="I18" t="s">
        <v>262</v>
      </c>
      <c r="J18" s="6">
        <v>0.66393566615442978</v>
      </c>
      <c r="K18" s="65">
        <v>0.29701708960112633</v>
      </c>
    </row>
    <row r="19" spans="1:11" x14ac:dyDescent="0.25">
      <c r="A19" s="15"/>
      <c r="B19" s="44">
        <v>15</v>
      </c>
      <c r="C19" s="17" t="s">
        <v>254</v>
      </c>
      <c r="D19" s="18">
        <v>4.4649390000000002</v>
      </c>
      <c r="E19" s="19">
        <v>4.4925049999999995</v>
      </c>
      <c r="F19" s="19">
        <v>1.4657961037173663</v>
      </c>
      <c r="G19" s="20">
        <f t="shared" si="0"/>
        <v>0.32627589812751828</v>
      </c>
      <c r="I19" t="s">
        <v>260</v>
      </c>
      <c r="J19" s="6">
        <v>0.18615260949809453</v>
      </c>
      <c r="K19" s="65">
        <v>0.28046604999366381</v>
      </c>
    </row>
    <row r="20" spans="1:11" x14ac:dyDescent="0.25">
      <c r="A20" s="15"/>
      <c r="B20" s="44">
        <v>16</v>
      </c>
      <c r="C20" s="17" t="s">
        <v>255</v>
      </c>
      <c r="D20" s="18">
        <v>0.89761000000000002</v>
      </c>
      <c r="E20" s="19">
        <v>0.91943400000000008</v>
      </c>
      <c r="F20" s="19">
        <v>0.28000782914750744</v>
      </c>
      <c r="G20" s="20">
        <f t="shared" si="0"/>
        <v>0.30454369660846498</v>
      </c>
      <c r="I20" t="s">
        <v>247</v>
      </c>
      <c r="J20" s="6">
        <v>0.15547996509485529</v>
      </c>
      <c r="K20" s="65">
        <v>0.27376655373269421</v>
      </c>
    </row>
    <row r="21" spans="1:11" x14ac:dyDescent="0.25">
      <c r="A21" s="15"/>
      <c r="B21" s="44">
        <v>17</v>
      </c>
      <c r="C21" s="17" t="s">
        <v>256</v>
      </c>
      <c r="D21" s="18">
        <v>0.45400100000000004</v>
      </c>
      <c r="E21" s="19">
        <v>0.52400100000000005</v>
      </c>
      <c r="F21" s="19">
        <v>0.16215957629174227</v>
      </c>
      <c r="G21" s="20">
        <f t="shared" si="0"/>
        <v>0.30946424967078739</v>
      </c>
      <c r="I21" t="s">
        <v>253</v>
      </c>
      <c r="J21" s="6">
        <v>6.4876220596488565E-2</v>
      </c>
      <c r="K21" s="65">
        <v>0.26512771087826037</v>
      </c>
    </row>
    <row r="22" spans="1:11" x14ac:dyDescent="0.25">
      <c r="A22" s="15"/>
      <c r="B22" s="44">
        <v>19</v>
      </c>
      <c r="C22" s="17" t="s">
        <v>258</v>
      </c>
      <c r="D22" s="18">
        <v>0.21752999999999997</v>
      </c>
      <c r="E22" s="19">
        <v>0.21752999999999997</v>
      </c>
      <c r="F22" s="19">
        <v>5.1065098959952593E-2</v>
      </c>
      <c r="G22" s="20">
        <f t="shared" si="0"/>
        <v>0.23474968491680503</v>
      </c>
      <c r="I22" t="s">
        <v>246</v>
      </c>
      <c r="J22" s="6">
        <v>2.2473192410379852</v>
      </c>
      <c r="K22" s="65">
        <v>0.25703632676216548</v>
      </c>
    </row>
    <row r="23" spans="1:11" x14ac:dyDescent="0.25">
      <c r="A23" s="15"/>
      <c r="B23" s="44">
        <v>20</v>
      </c>
      <c r="C23" s="17" t="s">
        <v>259</v>
      </c>
      <c r="D23" s="18">
        <v>2.3114709999999996</v>
      </c>
      <c r="E23" s="19">
        <v>2.7517839999999998</v>
      </c>
      <c r="F23" s="19">
        <v>1.047568170564773</v>
      </c>
      <c r="G23" s="20">
        <f t="shared" si="0"/>
        <v>0.38068691821915279</v>
      </c>
      <c r="I23" t="s">
        <v>258</v>
      </c>
      <c r="J23" s="6">
        <v>5.1065098959952593E-2</v>
      </c>
      <c r="K23" s="65">
        <v>0.23474968491680503</v>
      </c>
    </row>
    <row r="24" spans="1:11" x14ac:dyDescent="0.25">
      <c r="A24" s="15"/>
      <c r="B24" s="44">
        <v>21</v>
      </c>
      <c r="C24" s="17" t="s">
        <v>260</v>
      </c>
      <c r="D24" s="18">
        <v>0.66367600000000004</v>
      </c>
      <c r="E24" s="19">
        <v>0.66372600000000004</v>
      </c>
      <c r="F24" s="19">
        <v>0.18615260949809453</v>
      </c>
      <c r="G24" s="20">
        <f t="shared" si="0"/>
        <v>0.28046604999366381</v>
      </c>
      <c r="I24" t="s">
        <v>248</v>
      </c>
      <c r="J24" s="6">
        <v>6.2981399896671064E-2</v>
      </c>
      <c r="K24" s="65">
        <v>0.19406060760964136</v>
      </c>
    </row>
    <row r="25" spans="1:11" x14ac:dyDescent="0.25">
      <c r="A25" s="15"/>
      <c r="B25" s="44">
        <v>22</v>
      </c>
      <c r="C25" s="17" t="s">
        <v>261</v>
      </c>
      <c r="D25" s="18">
        <v>0.45161000000000007</v>
      </c>
      <c r="E25" s="19">
        <v>0.45166000000000006</v>
      </c>
      <c r="F25" s="19">
        <v>0.26687681686962605</v>
      </c>
      <c r="G25" s="20">
        <f t="shared" si="0"/>
        <v>0.59087990273574376</v>
      </c>
      <c r="I25" t="s">
        <v>243</v>
      </c>
      <c r="J25" s="6">
        <v>1.6000000287021976E-3</v>
      </c>
      <c r="K25" s="65">
        <v>4.7458030156676677E-2</v>
      </c>
    </row>
    <row r="26" spans="1:11" x14ac:dyDescent="0.25">
      <c r="A26" s="15"/>
      <c r="B26" s="44">
        <v>23</v>
      </c>
      <c r="C26" s="17" t="s">
        <v>262</v>
      </c>
      <c r="D26" s="18">
        <v>1.9053450000000001</v>
      </c>
      <c r="E26" s="19">
        <v>2.2353450000000001</v>
      </c>
      <c r="F26" s="19">
        <v>0.66393566615442978</v>
      </c>
      <c r="G26" s="20">
        <f t="shared" si="0"/>
        <v>0.29701708960112633</v>
      </c>
      <c r="I26" t="s">
        <v>252</v>
      </c>
      <c r="J26" s="6">
        <v>1.8629999831318855E-3</v>
      </c>
      <c r="K26" s="65">
        <v>2.2467438291508508E-2</v>
      </c>
    </row>
    <row r="27" spans="1:11" ht="15.75" thickBot="1" x14ac:dyDescent="0.3">
      <c r="A27" s="21"/>
      <c r="B27" s="45">
        <v>25</v>
      </c>
      <c r="C27" s="23" t="s">
        <v>264</v>
      </c>
      <c r="D27" s="24">
        <v>4.1140000000000003E-2</v>
      </c>
      <c r="E27" s="25">
        <v>4.1140000000000003E-2</v>
      </c>
      <c r="F27" s="25">
        <v>1.4997120015323162E-2</v>
      </c>
      <c r="G27" s="26">
        <f t="shared" si="0"/>
        <v>0.36453864888972193</v>
      </c>
      <c r="I27" t="s">
        <v>240</v>
      </c>
      <c r="J27" s="6">
        <v>0</v>
      </c>
      <c r="K27" s="65">
        <v>0</v>
      </c>
    </row>
    <row r="28" spans="1:11" x14ac:dyDescent="0.25">
      <c r="J28" s="6"/>
      <c r="K28" s="65"/>
    </row>
    <row r="29" spans="1:11" x14ac:dyDescent="0.25">
      <c r="J29" s="6"/>
      <c r="K29" s="65"/>
    </row>
    <row r="30" spans="1:11" x14ac:dyDescent="0.25">
      <c r="J30" s="6"/>
      <c r="K30" s="65"/>
    </row>
    <row r="31" spans="1:11" x14ac:dyDescent="0.25">
      <c r="J31" s="6"/>
      <c r="K31" s="65"/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8"/>
  <dimension ref="A1:G17"/>
  <sheetViews>
    <sheetView workbookViewId="0">
      <selection activeCell="A2" sqref="A2:G16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94</v>
      </c>
      <c r="B1" s="46" t="s">
        <v>228</v>
      </c>
      <c r="C1" s="40" t="s">
        <v>53</v>
      </c>
      <c r="D1" s="40"/>
      <c r="E1" s="40"/>
      <c r="F1" s="40"/>
      <c r="G1" s="40"/>
    </row>
    <row r="2" spans="1:7" ht="15.75" thickBot="1" x14ac:dyDescent="0.3">
      <c r="A2" s="2" t="s">
        <v>1865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24.960895000000001</v>
      </c>
      <c r="E6" s="13">
        <v>25.919991999999997</v>
      </c>
      <c r="F6" s="13">
        <v>7.8833974492245034</v>
      </c>
      <c r="G6" s="14">
        <v>0.304143513980425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21.257244</v>
      </c>
      <c r="E7" s="31">
        <f ca="1">SUM(E8:OFFSET(E6,MATCH("GOBIERNOS REGIONALES",$A$8:$A$50,0),0))</f>
        <v>21.532933999999997</v>
      </c>
      <c r="F7" s="31">
        <f ca="1">SUM(F8:OFFSET(F6,MATCH("GOBIERNOS REGIONALES",$A$8:$A$50,0),0))</f>
        <v>6.4712108768708276</v>
      </c>
      <c r="G7" s="32">
        <f ca="1">IFERROR(F7/E7,0)</f>
        <v>0.30052620218270432</v>
      </c>
    </row>
    <row r="8" spans="1:7" x14ac:dyDescent="0.25">
      <c r="A8" s="15"/>
      <c r="B8" s="16">
        <v>38</v>
      </c>
      <c r="C8" s="17" t="s">
        <v>120</v>
      </c>
      <c r="D8" s="18">
        <v>3.4427980000000002</v>
      </c>
      <c r="E8" s="19">
        <v>3.5021210000000003</v>
      </c>
      <c r="F8" s="19">
        <v>1.0294288898603554</v>
      </c>
      <c r="G8" s="20">
        <f t="shared" ref="G8:G16" si="0">IFERROR(F8/E8,0)</f>
        <v>0.2939444096478549</v>
      </c>
    </row>
    <row r="9" spans="1:7" ht="25.5" x14ac:dyDescent="0.25">
      <c r="A9" s="15"/>
      <c r="B9" s="16">
        <v>59</v>
      </c>
      <c r="C9" s="17" t="s">
        <v>129</v>
      </c>
      <c r="D9" s="18">
        <v>9.1181490000000007</v>
      </c>
      <c r="E9" s="19">
        <v>9.2876159999999999</v>
      </c>
      <c r="F9" s="19">
        <v>3.194462745972487</v>
      </c>
      <c r="G9" s="20">
        <f t="shared" si="0"/>
        <v>0.34394862427263218</v>
      </c>
    </row>
    <row r="10" spans="1:7" x14ac:dyDescent="0.25">
      <c r="A10" s="15"/>
      <c r="B10" s="16">
        <v>240</v>
      </c>
      <c r="C10" s="17" t="s">
        <v>151</v>
      </c>
      <c r="D10" s="18">
        <v>7.4792970000000025</v>
      </c>
      <c r="E10" s="19">
        <v>7.479296999999999</v>
      </c>
      <c r="F10" s="19">
        <v>1.8130312805642461</v>
      </c>
      <c r="G10" s="20">
        <f t="shared" si="0"/>
        <v>0.24240664337360135</v>
      </c>
    </row>
    <row r="11" spans="1:7" ht="25.5" x14ac:dyDescent="0.25">
      <c r="A11" s="15"/>
      <c r="B11" s="16">
        <v>243</v>
      </c>
      <c r="C11" s="17" t="s">
        <v>153</v>
      </c>
      <c r="D11" s="18">
        <v>1.2170000000000001</v>
      </c>
      <c r="E11" s="19">
        <v>1.2639</v>
      </c>
      <c r="F11" s="19">
        <v>0.43428796047373908</v>
      </c>
      <c r="G11" s="20">
        <f t="shared" si="0"/>
        <v>0.34360943150070344</v>
      </c>
    </row>
    <row r="12" spans="1:7" x14ac:dyDescent="0.25">
      <c r="A12" s="27" t="s">
        <v>200</v>
      </c>
      <c r="B12" s="28"/>
      <c r="C12" s="29"/>
      <c r="D12" s="30">
        <f ca="1">SUM(D13:OFFSET(D11,(MATCH("GOBIERNOS LOCALES",$A$8:$A$50,0)-MATCH("GOBIERNOS REGIONALES",$A$8:$A$50,0)),0))</f>
        <v>3.7036509999999989</v>
      </c>
      <c r="E12" s="31">
        <f ca="1">SUM(E13:OFFSET(E11,(MATCH("GOBIERNOS LOCALES",$A$8:$A$50,0)-MATCH("GOBIERNOS REGIONALES",$A$8:$A$50,0)),0))</f>
        <v>4.3870579999999997</v>
      </c>
      <c r="F12" s="31">
        <f ca="1">SUM(F13:OFFSET(F11,(MATCH("GOBIERNOS LOCALES",$A$8:$A$50,0)-MATCH("GOBIERNOS REGIONALES",$A$8:$A$50,0)),0))</f>
        <v>1.4121865723536757</v>
      </c>
      <c r="G12" s="32">
        <f t="shared" ca="1" si="0"/>
        <v>0.32189831371130173</v>
      </c>
    </row>
    <row r="13" spans="1:7" x14ac:dyDescent="0.25">
      <c r="A13" s="15"/>
      <c r="B13" s="16">
        <v>452</v>
      </c>
      <c r="C13" s="17" t="s">
        <v>213</v>
      </c>
      <c r="D13" s="18">
        <v>0.20759100000000003</v>
      </c>
      <c r="E13" s="19">
        <v>0.24469800000000003</v>
      </c>
      <c r="F13" s="19">
        <v>6.4876220596488565E-2</v>
      </c>
      <c r="G13" s="20">
        <f t="shared" si="0"/>
        <v>0.26512771087826037</v>
      </c>
    </row>
    <row r="14" spans="1:7" x14ac:dyDescent="0.25">
      <c r="A14" s="15"/>
      <c r="B14" s="16">
        <v>457</v>
      </c>
      <c r="C14" s="17" t="s">
        <v>218</v>
      </c>
      <c r="D14" s="18">
        <v>2.1960599999999992</v>
      </c>
      <c r="E14" s="19">
        <v>2.5123599999999997</v>
      </c>
      <c r="F14" s="19">
        <v>0.95427849105544738</v>
      </c>
      <c r="G14" s="20">
        <f t="shared" si="0"/>
        <v>0.37983349960015583</v>
      </c>
    </row>
    <row r="15" spans="1:7" ht="15.75" thickBot="1" x14ac:dyDescent="0.3">
      <c r="A15" s="21"/>
      <c r="B15" s="22">
        <v>460</v>
      </c>
      <c r="C15" s="23" t="s">
        <v>221</v>
      </c>
      <c r="D15" s="24">
        <v>1.3</v>
      </c>
      <c r="E15" s="25">
        <v>1.63</v>
      </c>
      <c r="F15" s="25">
        <v>0.39303186070173979</v>
      </c>
      <c r="G15" s="26">
        <f t="shared" si="0"/>
        <v>0.24112384092131278</v>
      </c>
    </row>
    <row r="16" spans="1:7" x14ac:dyDescent="0.25">
      <c r="A16" t="s">
        <v>227</v>
      </c>
      <c r="D16" s="6"/>
      <c r="E16" s="6"/>
      <c r="F16" s="6"/>
      <c r="G16" s="5">
        <f t="shared" si="0"/>
        <v>0</v>
      </c>
    </row>
    <row r="17" spans="4:7" x14ac:dyDescent="0.25">
      <c r="D17" s="6"/>
      <c r="E17" s="6"/>
      <c r="F17" s="6"/>
      <c r="G17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9"/>
  <dimension ref="A1:L20"/>
  <sheetViews>
    <sheetView topLeftCell="A10" workbookViewId="0">
      <selection activeCell="F20" sqref="A16:F2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94</v>
      </c>
      <c r="B1" s="40" t="s">
        <v>228</v>
      </c>
      <c r="C1" s="40" t="s">
        <v>53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1866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24.960895000000001</v>
      </c>
      <c r="G6" s="13">
        <v>25.919991999999997</v>
      </c>
      <c r="H6" s="13">
        <v>7.8833974492245034</v>
      </c>
      <c r="I6" s="14">
        <v>0.304143513980425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23.632864000000001</v>
      </c>
      <c r="G7" s="31">
        <f ca="1">SUM(G8:OFFSET(G6,MATCH("PROYECTOS",$A$8:$A$50,0),0))</f>
        <v>24.100841000000003</v>
      </c>
      <c r="H7" s="31">
        <f ca="1">SUM(H8:OFFSET(H6,MATCH("PROYECTOS",$A$8:$A$50,0),0))</f>
        <v>7.451230238608332</v>
      </c>
      <c r="I7" s="32">
        <f t="shared" ref="I7:I12" ca="1" si="0">IFERROR(H7/G7,0)</f>
        <v>0.30916888911089579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3.8919179999999995</v>
      </c>
      <c r="G8" s="19">
        <v>3.953684</v>
      </c>
      <c r="H8" s="19">
        <v>1.6819548581242998</v>
      </c>
      <c r="I8" s="20">
        <f t="shared" si="0"/>
        <v>0.42541459006948956</v>
      </c>
      <c r="J8" s="54"/>
      <c r="K8" s="19"/>
      <c r="L8" s="20" t="str">
        <f>IFERROR(K8/J8,".")</f>
        <v>.</v>
      </c>
    </row>
    <row r="9" spans="1:12" ht="38.25" x14ac:dyDescent="0.25">
      <c r="A9" s="15"/>
      <c r="B9" s="17">
        <v>3000538</v>
      </c>
      <c r="C9" s="17" t="s">
        <v>1867</v>
      </c>
      <c r="D9" s="53">
        <v>584</v>
      </c>
      <c r="E9" s="17" t="s">
        <v>1870</v>
      </c>
      <c r="F9" s="18">
        <v>5.3841749999999999</v>
      </c>
      <c r="G9" s="19">
        <v>8.9473890000000029</v>
      </c>
      <c r="H9" s="19">
        <v>2.4132869542972912</v>
      </c>
      <c r="I9" s="20">
        <f t="shared" si="0"/>
        <v>0.26971968630147752</v>
      </c>
      <c r="J9" s="54"/>
      <c r="K9" s="19"/>
      <c r="L9" s="20" t="str">
        <f>IFERROR(K9/J9,".")</f>
        <v>.</v>
      </c>
    </row>
    <row r="10" spans="1:12" ht="51" x14ac:dyDescent="0.25">
      <c r="A10" s="15"/>
      <c r="B10" s="17">
        <v>3000539</v>
      </c>
      <c r="C10" s="17" t="s">
        <v>1868</v>
      </c>
      <c r="D10" s="53">
        <v>112</v>
      </c>
      <c r="E10" s="17" t="s">
        <v>835</v>
      </c>
      <c r="F10" s="18">
        <v>13.139771000000003</v>
      </c>
      <c r="G10" s="19">
        <v>9.5096609999999977</v>
      </c>
      <c r="H10" s="19">
        <v>2.8255927750560659</v>
      </c>
      <c r="I10" s="20">
        <f t="shared" si="0"/>
        <v>0.29712865422395884</v>
      </c>
      <c r="J10" s="54"/>
      <c r="K10" s="19"/>
      <c r="L10" s="20" t="str">
        <f>IFERROR(K10/J10,".")</f>
        <v>.</v>
      </c>
    </row>
    <row r="11" spans="1:12" ht="38.25" x14ac:dyDescent="0.25">
      <c r="A11" s="15"/>
      <c r="B11" s="17">
        <v>3000540</v>
      </c>
      <c r="C11" s="17" t="s">
        <v>1869</v>
      </c>
      <c r="D11" s="53">
        <v>471</v>
      </c>
      <c r="E11" s="17" t="s">
        <v>1871</v>
      </c>
      <c r="F11" s="18">
        <v>1.2170000000000001</v>
      </c>
      <c r="G11" s="19">
        <v>1.6901069999999998</v>
      </c>
      <c r="H11" s="19">
        <v>0.53039565113067511</v>
      </c>
      <c r="I11" s="20">
        <f t="shared" si="0"/>
        <v>0.31382371123880037</v>
      </c>
      <c r="J11" s="54"/>
      <c r="K11" s="19"/>
      <c r="L11" s="20" t="str">
        <f>IFERROR(K11/J11,".")</f>
        <v>.</v>
      </c>
    </row>
    <row r="12" spans="1:12" ht="15.75" thickBot="1" x14ac:dyDescent="0.3">
      <c r="A12" s="33" t="s">
        <v>302</v>
      </c>
      <c r="B12" s="35"/>
      <c r="C12" s="35"/>
      <c r="D12" s="51"/>
      <c r="E12" s="35"/>
      <c r="F12" s="36">
        <f ca="1">OFFSET(F12,-MATCH("PROYECTOS",$A$8:$A$50,0)-1,0)-(OFFSET(F12,-MATCH("PROYECTOS",$A$8:$A$50,0),0))</f>
        <v>1.3280309999999993</v>
      </c>
      <c r="G12" s="37">
        <f ca="1">OFFSET(G12,-MATCH("PROYECTOS",$A$8:$A$50,0)-1,0)-(OFFSET(G12,-MATCH("PROYECTOS",$A$8:$A$50,0),0))</f>
        <v>1.8191509999999944</v>
      </c>
      <c r="H12" s="37">
        <f ca="1">OFFSET(H12,-MATCH("PROYECTOS",$A$8:$A$50,0)-1,0)-(OFFSET(H12,-MATCH("PROYECTOS",$A$8:$A$50,0),0))</f>
        <v>0.43216721061617136</v>
      </c>
      <c r="I12" s="38">
        <f t="shared" ca="1" si="0"/>
        <v>0.23756533163886487</v>
      </c>
      <c r="J12" s="52"/>
      <c r="K12" s="37"/>
      <c r="L12" s="38"/>
    </row>
    <row r="13" spans="1:12" ht="15.75" thickBot="1" x14ac:dyDescent="0.3"/>
    <row r="14" spans="1:12" ht="15.75" thickBot="1" x14ac:dyDescent="0.3">
      <c r="A14" s="108" t="s">
        <v>372</v>
      </c>
      <c r="B14" s="109"/>
      <c r="C14" s="109"/>
      <c r="D14" s="109"/>
      <c r="E14" s="109"/>
      <c r="F14" s="110"/>
    </row>
    <row r="15" spans="1:12" ht="15.75" thickBot="1" x14ac:dyDescent="0.3">
      <c r="A15" s="2" t="s">
        <v>1885</v>
      </c>
    </row>
    <row r="16" spans="1:12" ht="45" customHeight="1" x14ac:dyDescent="0.25">
      <c r="A16" s="100" t="s">
        <v>374</v>
      </c>
      <c r="B16" s="101"/>
      <c r="C16" s="101"/>
      <c r="D16" s="101"/>
      <c r="E16" s="101"/>
      <c r="F16" s="111" t="s">
        <v>375</v>
      </c>
    </row>
    <row r="17" spans="1:6" ht="15.75" thickBot="1" x14ac:dyDescent="0.3">
      <c r="A17" s="125"/>
      <c r="B17" s="126"/>
      <c r="C17" s="104"/>
      <c r="D17" s="104"/>
      <c r="E17" s="104"/>
      <c r="F17" s="112"/>
    </row>
    <row r="18" spans="1:6" ht="30.75" customHeight="1" x14ac:dyDescent="0.25">
      <c r="A18" s="15"/>
      <c r="B18" s="17">
        <v>3000538</v>
      </c>
      <c r="C18" s="148" t="s">
        <v>1867</v>
      </c>
      <c r="D18" s="142"/>
      <c r="E18" s="149"/>
      <c r="F18" s="69">
        <v>0.26971968630147752</v>
      </c>
    </row>
    <row r="19" spans="1:6" ht="27.75" customHeight="1" x14ac:dyDescent="0.25">
      <c r="A19" s="15"/>
      <c r="B19" s="17">
        <v>3000539</v>
      </c>
      <c r="C19" s="144" t="s">
        <v>1868</v>
      </c>
      <c r="D19" s="119">
        <v>112</v>
      </c>
      <c r="E19" s="145" t="s">
        <v>835</v>
      </c>
      <c r="F19" s="69">
        <v>0.29712865422395884</v>
      </c>
    </row>
    <row r="20" spans="1:6" ht="29.25" customHeight="1" thickBot="1" x14ac:dyDescent="0.3">
      <c r="A20" s="21"/>
      <c r="B20" s="23">
        <v>3000540</v>
      </c>
      <c r="C20" s="146" t="s">
        <v>1869</v>
      </c>
      <c r="D20" s="121">
        <v>471</v>
      </c>
      <c r="E20" s="147" t="s">
        <v>1871</v>
      </c>
      <c r="F20" s="70">
        <v>0.31382371123880037</v>
      </c>
    </row>
  </sheetData>
  <mergeCells count="18">
    <mergeCell ref="J3:L3"/>
    <mergeCell ref="I4:I5"/>
    <mergeCell ref="A14:F14"/>
    <mergeCell ref="A16:E17"/>
    <mergeCell ref="F16:F17"/>
    <mergeCell ref="L4:L5"/>
    <mergeCell ref="H4:H5"/>
    <mergeCell ref="A4:C5"/>
    <mergeCell ref="J4:J5"/>
    <mergeCell ref="F4:F5"/>
    <mergeCell ref="K4:K5"/>
    <mergeCell ref="G4:G5"/>
    <mergeCell ref="D4:E5"/>
    <mergeCell ref="C18:E18"/>
    <mergeCell ref="C19:E19"/>
    <mergeCell ref="C20:E20"/>
    <mergeCell ref="A3:E3"/>
    <mergeCell ref="F3:I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R11"/>
  <sheetViews>
    <sheetView workbookViewId="0">
      <selection activeCell="N6" sqref="N6:R1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39">
        <v>16</v>
      </c>
      <c r="B1" s="40" t="s">
        <v>228</v>
      </c>
      <c r="C1" s="40" t="s">
        <v>433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.75" thickBot="1" x14ac:dyDescent="0.3">
      <c r="A2" s="2" t="s">
        <v>477</v>
      </c>
    </row>
    <row r="3" spans="1:18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0" t="s">
        <v>2</v>
      </c>
      <c r="O3" s="101"/>
      <c r="P3" s="102"/>
      <c r="Q3" s="101" t="s">
        <v>235</v>
      </c>
      <c r="R3" s="102"/>
    </row>
    <row r="4" spans="1:18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14"/>
      <c r="L4" s="114" t="s">
        <v>234</v>
      </c>
      <c r="M4" s="129"/>
      <c r="N4" s="98" t="s">
        <v>3</v>
      </c>
      <c r="O4" s="96" t="s">
        <v>4</v>
      </c>
      <c r="P4" s="105" t="s">
        <v>5</v>
      </c>
      <c r="Q4" s="117" t="s">
        <v>236</v>
      </c>
      <c r="R4" s="105" t="s">
        <v>237</v>
      </c>
    </row>
    <row r="5" spans="1:18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30"/>
      <c r="N5" s="133"/>
      <c r="O5" s="134"/>
      <c r="P5" s="127"/>
      <c r="Q5" s="132"/>
      <c r="R5" s="127"/>
    </row>
    <row r="6" spans="1:18" ht="38.25" x14ac:dyDescent="0.25">
      <c r="A6" s="15"/>
      <c r="B6" s="17">
        <v>5000079</v>
      </c>
      <c r="C6" s="17" t="s">
        <v>475</v>
      </c>
      <c r="D6" s="17">
        <v>3043969</v>
      </c>
      <c r="E6" s="17" t="s">
        <v>456</v>
      </c>
      <c r="F6" s="17">
        <v>87</v>
      </c>
      <c r="G6" s="17" t="s">
        <v>461</v>
      </c>
      <c r="H6" s="17">
        <v>135</v>
      </c>
      <c r="I6" s="17" t="s">
        <v>139</v>
      </c>
      <c r="J6" s="17">
        <v>1</v>
      </c>
      <c r="K6" s="17" t="s">
        <v>323</v>
      </c>
      <c r="L6" s="17">
        <v>1</v>
      </c>
      <c r="M6" s="17" t="s">
        <v>325</v>
      </c>
      <c r="N6" s="59">
        <v>14.902513000000001</v>
      </c>
      <c r="O6" s="60">
        <v>8.3249049999999993</v>
      </c>
      <c r="P6" s="61">
        <v>1.2063959836959839</v>
      </c>
      <c r="Q6" s="60">
        <v>0</v>
      </c>
      <c r="R6" s="61">
        <v>0</v>
      </c>
    </row>
    <row r="7" spans="1:18" ht="38.25" x14ac:dyDescent="0.25">
      <c r="A7" s="15"/>
      <c r="B7" s="17">
        <v>5000079</v>
      </c>
      <c r="C7" s="17" t="s">
        <v>475</v>
      </c>
      <c r="D7" s="17">
        <v>3043969</v>
      </c>
      <c r="E7" s="17" t="s">
        <v>456</v>
      </c>
      <c r="F7" s="17">
        <v>87</v>
      </c>
      <c r="G7" s="17" t="s">
        <v>461</v>
      </c>
      <c r="H7" s="17">
        <v>135</v>
      </c>
      <c r="I7" s="17" t="s">
        <v>139</v>
      </c>
      <c r="J7" s="17">
        <v>1</v>
      </c>
      <c r="K7" s="17" t="s">
        <v>323</v>
      </c>
      <c r="L7" s="17">
        <v>2</v>
      </c>
      <c r="M7" s="17" t="s">
        <v>326</v>
      </c>
      <c r="N7" s="59">
        <v>5.0596969999999999</v>
      </c>
      <c r="O7" s="60">
        <v>11.637304999999998</v>
      </c>
      <c r="P7" s="61">
        <v>11.637304803295592</v>
      </c>
      <c r="Q7" s="60">
        <v>0</v>
      </c>
      <c r="R7" s="61">
        <v>0</v>
      </c>
    </row>
    <row r="8" spans="1:18" ht="38.25" x14ac:dyDescent="0.25">
      <c r="A8" s="15"/>
      <c r="B8" s="17">
        <v>5000084</v>
      </c>
      <c r="C8" s="17" t="s">
        <v>478</v>
      </c>
      <c r="D8" s="17">
        <v>3043974</v>
      </c>
      <c r="E8" s="17" t="s">
        <v>460</v>
      </c>
      <c r="F8" s="17">
        <v>394</v>
      </c>
      <c r="G8" s="17" t="s">
        <v>462</v>
      </c>
      <c r="H8" s="17">
        <v>135</v>
      </c>
      <c r="I8" s="17" t="s">
        <v>139</v>
      </c>
      <c r="J8" s="17">
        <v>1</v>
      </c>
      <c r="K8" s="17" t="s">
        <v>323</v>
      </c>
      <c r="L8" s="17">
        <v>1</v>
      </c>
      <c r="M8" s="17" t="s">
        <v>325</v>
      </c>
      <c r="N8" s="59">
        <v>19.586084</v>
      </c>
      <c r="O8" s="60">
        <v>1.6654249999999999</v>
      </c>
      <c r="P8" s="61">
        <v>5.000000074505806E-2</v>
      </c>
      <c r="Q8" s="60">
        <v>0</v>
      </c>
      <c r="R8" s="61">
        <v>0</v>
      </c>
    </row>
    <row r="9" spans="1:18" ht="38.25" x14ac:dyDescent="0.25">
      <c r="A9" s="15"/>
      <c r="B9" s="17">
        <v>5000084</v>
      </c>
      <c r="C9" s="17" t="s">
        <v>478</v>
      </c>
      <c r="D9" s="17">
        <v>3043974</v>
      </c>
      <c r="E9" s="17" t="s">
        <v>460</v>
      </c>
      <c r="F9" s="17">
        <v>394</v>
      </c>
      <c r="G9" s="17" t="s">
        <v>462</v>
      </c>
      <c r="H9" s="17">
        <v>135</v>
      </c>
      <c r="I9" s="17" t="s">
        <v>139</v>
      </c>
      <c r="J9" s="17">
        <v>1</v>
      </c>
      <c r="K9" s="17" t="s">
        <v>323</v>
      </c>
      <c r="L9" s="17">
        <v>2</v>
      </c>
      <c r="M9" s="17" t="s">
        <v>326</v>
      </c>
      <c r="N9" s="59">
        <v>0</v>
      </c>
      <c r="O9" s="60">
        <v>17.920659000000008</v>
      </c>
      <c r="P9" s="61">
        <v>17.920659246854484</v>
      </c>
      <c r="Q9" s="60">
        <v>7450</v>
      </c>
      <c r="R9" s="61">
        <v>0</v>
      </c>
    </row>
    <row r="10" spans="1:18" ht="38.25" x14ac:dyDescent="0.25">
      <c r="A10" s="15"/>
      <c r="B10" s="17">
        <v>5004438</v>
      </c>
      <c r="C10" s="17" t="s">
        <v>472</v>
      </c>
      <c r="D10" s="17">
        <v>3000614</v>
      </c>
      <c r="E10" s="17" t="s">
        <v>439</v>
      </c>
      <c r="F10" s="17">
        <v>393</v>
      </c>
      <c r="G10" s="17" t="s">
        <v>463</v>
      </c>
      <c r="H10" s="17">
        <v>135</v>
      </c>
      <c r="I10" s="17" t="s">
        <v>139</v>
      </c>
      <c r="J10" s="17">
        <v>1</v>
      </c>
      <c r="K10" s="17" t="s">
        <v>323</v>
      </c>
      <c r="L10" s="17">
        <v>1</v>
      </c>
      <c r="M10" s="17" t="s">
        <v>325</v>
      </c>
      <c r="N10" s="59">
        <v>1.6702060000000001</v>
      </c>
      <c r="O10" s="60">
        <v>0.82089100000000004</v>
      </c>
      <c r="P10" s="61">
        <v>0.82089102268218994</v>
      </c>
      <c r="Q10" s="60">
        <v>0</v>
      </c>
      <c r="R10" s="61">
        <v>0</v>
      </c>
    </row>
    <row r="11" spans="1:18" ht="39" thickBot="1" x14ac:dyDescent="0.3">
      <c r="A11" s="21"/>
      <c r="B11" s="23">
        <v>5004438</v>
      </c>
      <c r="C11" s="23" t="s">
        <v>472</v>
      </c>
      <c r="D11" s="23">
        <v>3000614</v>
      </c>
      <c r="E11" s="23" t="s">
        <v>439</v>
      </c>
      <c r="F11" s="23">
        <v>393</v>
      </c>
      <c r="G11" s="23" t="s">
        <v>463</v>
      </c>
      <c r="H11" s="23">
        <v>135</v>
      </c>
      <c r="I11" s="23" t="s">
        <v>139</v>
      </c>
      <c r="J11" s="23">
        <v>1</v>
      </c>
      <c r="K11" s="23" t="s">
        <v>323</v>
      </c>
      <c r="L11" s="23">
        <v>2</v>
      </c>
      <c r="M11" s="23" t="s">
        <v>326</v>
      </c>
      <c r="N11" s="62">
        <v>0</v>
      </c>
      <c r="O11" s="63">
        <v>0.84931500000000004</v>
      </c>
      <c r="P11" s="64">
        <v>0.84931501746177673</v>
      </c>
      <c r="Q11" s="63">
        <v>375</v>
      </c>
      <c r="R11" s="64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0"/>
  <dimension ref="A1:N18"/>
  <sheetViews>
    <sheetView workbookViewId="0">
      <selection activeCell="L11" sqref="L1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94</v>
      </c>
      <c r="B1" s="40" t="s">
        <v>228</v>
      </c>
      <c r="C1" s="40" t="s">
        <v>53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1872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24.960895000000001</v>
      </c>
      <c r="I6" s="13">
        <v>25.919991999999997</v>
      </c>
      <c r="J6" s="13">
        <v>7.8833974492245034</v>
      </c>
      <c r="K6" s="14">
        <v>0.304143513980425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SUM(H8:H17)</f>
        <v>23.632864000000001</v>
      </c>
      <c r="I7" s="30">
        <f>SUM(I8:I17)</f>
        <v>24.100840999999999</v>
      </c>
      <c r="J7" s="30">
        <f>SUM(J8:J17)</f>
        <v>7.451230238608332</v>
      </c>
      <c r="K7" s="32">
        <f>IFERROR(J7/I7,0)</f>
        <v>0.30916888911089585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60</v>
      </c>
      <c r="G8" s="17" t="s">
        <v>318</v>
      </c>
      <c r="H8" s="18">
        <v>3.7710179999999998</v>
      </c>
      <c r="I8" s="19">
        <v>3.8327840000000002</v>
      </c>
      <c r="J8" s="19">
        <v>1.6550048582703312</v>
      </c>
      <c r="K8" s="20">
        <f t="shared" ref="K8:K18" si="0">IFERROR(J8/I8,0)</f>
        <v>0.43180227695334022</v>
      </c>
      <c r="L8" s="54">
        <v>0</v>
      </c>
      <c r="M8" s="19">
        <v>0</v>
      </c>
      <c r="N8" s="20" t="str">
        <f>IFERROR(M8/L8,".")</f>
        <v>.</v>
      </c>
    </row>
    <row r="9" spans="1:14" ht="25.5" x14ac:dyDescent="0.25">
      <c r="A9" s="15"/>
      <c r="B9" s="17">
        <v>5004195</v>
      </c>
      <c r="C9" s="79" t="s">
        <v>1873</v>
      </c>
      <c r="D9" s="17">
        <v>3000001</v>
      </c>
      <c r="E9" s="17" t="s">
        <v>271</v>
      </c>
      <c r="F9" s="53">
        <v>60</v>
      </c>
      <c r="G9" s="17" t="s">
        <v>318</v>
      </c>
      <c r="H9" s="18">
        <v>0.12090000000000001</v>
      </c>
      <c r="I9" s="19">
        <v>0.12090000000000001</v>
      </c>
      <c r="J9" s="19">
        <v>2.694999985396862E-2</v>
      </c>
      <c r="K9" s="20">
        <f t="shared" si="0"/>
        <v>0.22291149589717632</v>
      </c>
      <c r="L9" s="54">
        <v>0</v>
      </c>
      <c r="M9" s="19">
        <v>0</v>
      </c>
      <c r="N9" s="20" t="str">
        <f t="shared" ref="N9:N17" si="1">IFERROR(M9/L9,".")</f>
        <v>.</v>
      </c>
    </row>
    <row r="10" spans="1:14" ht="38.25" x14ac:dyDescent="0.25">
      <c r="A10" s="15"/>
      <c r="B10" s="17">
        <v>5002853</v>
      </c>
      <c r="C10" s="79" t="s">
        <v>1874</v>
      </c>
      <c r="D10" s="17">
        <v>3000538</v>
      </c>
      <c r="E10" s="17" t="s">
        <v>1867</v>
      </c>
      <c r="F10" s="53">
        <v>36</v>
      </c>
      <c r="G10" s="17" t="s">
        <v>645</v>
      </c>
      <c r="H10" s="18">
        <v>0.32706000000000002</v>
      </c>
      <c r="I10" s="19">
        <v>0.32706000000000002</v>
      </c>
      <c r="J10" s="19">
        <v>0.13557349884649739</v>
      </c>
      <c r="K10" s="20">
        <f t="shared" si="0"/>
        <v>0.41452179675441014</v>
      </c>
      <c r="L10" s="54">
        <v>0</v>
      </c>
      <c r="M10" s="19">
        <v>0</v>
      </c>
      <c r="N10" s="20" t="str">
        <f t="shared" si="1"/>
        <v>.</v>
      </c>
    </row>
    <row r="11" spans="1:14" ht="38.25" x14ac:dyDescent="0.25">
      <c r="A11" s="15"/>
      <c r="B11" s="17">
        <v>5002857</v>
      </c>
      <c r="C11" s="79" t="s">
        <v>1875</v>
      </c>
      <c r="D11" s="17">
        <v>3000538</v>
      </c>
      <c r="E11" s="17" t="s">
        <v>1867</v>
      </c>
      <c r="F11" s="53">
        <v>24</v>
      </c>
      <c r="G11" s="17" t="s">
        <v>1882</v>
      </c>
      <c r="H11" s="18">
        <v>4.4028769999999993</v>
      </c>
      <c r="I11" s="19">
        <v>4.4471879999999997</v>
      </c>
      <c r="J11" s="19">
        <v>1.4722108412042871</v>
      </c>
      <c r="K11" s="20">
        <f t="shared" si="0"/>
        <v>0.33104308637374613</v>
      </c>
      <c r="L11" s="54">
        <v>0</v>
      </c>
      <c r="M11" s="19">
        <v>0</v>
      </c>
      <c r="N11" s="20" t="str">
        <f t="shared" si="1"/>
        <v>.</v>
      </c>
    </row>
    <row r="12" spans="1:14" ht="38.25" x14ac:dyDescent="0.25">
      <c r="A12" s="15"/>
      <c r="B12" s="17">
        <v>5005072</v>
      </c>
      <c r="C12" s="79" t="s">
        <v>1876</v>
      </c>
      <c r="D12" s="17">
        <v>3000538</v>
      </c>
      <c r="E12" s="17" t="s">
        <v>1867</v>
      </c>
      <c r="F12" s="53">
        <v>201</v>
      </c>
      <c r="G12" s="17" t="s">
        <v>745</v>
      </c>
      <c r="H12" s="18">
        <v>0.14800000000000002</v>
      </c>
      <c r="I12" s="19">
        <v>3.291903</v>
      </c>
      <c r="J12" s="19">
        <v>0.57119501409397344</v>
      </c>
      <c r="K12" s="20">
        <f t="shared" si="0"/>
        <v>0.17351514127055792</v>
      </c>
      <c r="L12" s="54">
        <v>0</v>
      </c>
      <c r="M12" s="19">
        <v>0</v>
      </c>
      <c r="N12" s="20" t="str">
        <f t="shared" si="1"/>
        <v>.</v>
      </c>
    </row>
    <row r="13" spans="1:14" ht="38.25" x14ac:dyDescent="0.25">
      <c r="A13" s="15"/>
      <c r="B13" s="17">
        <v>5005073</v>
      </c>
      <c r="C13" s="79" t="s">
        <v>1877</v>
      </c>
      <c r="D13" s="17">
        <v>3000538</v>
      </c>
      <c r="E13" s="17" t="s">
        <v>1867</v>
      </c>
      <c r="F13" s="53">
        <v>584</v>
      </c>
      <c r="G13" s="17" t="s">
        <v>1870</v>
      </c>
      <c r="H13" s="18">
        <v>0.50623799999999997</v>
      </c>
      <c r="I13" s="19">
        <v>0.88123799999999997</v>
      </c>
      <c r="J13" s="19">
        <v>0.23430760015253327</v>
      </c>
      <c r="K13" s="20">
        <f t="shared" si="0"/>
        <v>0.26588458526814923</v>
      </c>
      <c r="L13" s="54">
        <v>0</v>
      </c>
      <c r="M13" s="19">
        <v>0</v>
      </c>
      <c r="N13" s="20" t="str">
        <f t="shared" si="1"/>
        <v>.</v>
      </c>
    </row>
    <row r="14" spans="1:14" ht="51" x14ac:dyDescent="0.25">
      <c r="A14" s="15"/>
      <c r="B14" s="17">
        <v>5002859</v>
      </c>
      <c r="C14" s="79" t="s">
        <v>1878</v>
      </c>
      <c r="D14" s="17">
        <v>3000539</v>
      </c>
      <c r="E14" s="17" t="s">
        <v>1868</v>
      </c>
      <c r="F14" s="53">
        <v>71</v>
      </c>
      <c r="G14" s="17" t="s">
        <v>1883</v>
      </c>
      <c r="H14" s="18">
        <v>7.625261000000001</v>
      </c>
      <c r="I14" s="19">
        <v>6.1836329999999995</v>
      </c>
      <c r="J14" s="19">
        <v>1.9402732850376196</v>
      </c>
      <c r="K14" s="20">
        <f t="shared" si="0"/>
        <v>0.31377562106897672</v>
      </c>
      <c r="L14" s="54">
        <v>0</v>
      </c>
      <c r="M14" s="19">
        <v>0</v>
      </c>
      <c r="N14" s="20" t="str">
        <f t="shared" si="1"/>
        <v>.</v>
      </c>
    </row>
    <row r="15" spans="1:14" ht="51" x14ac:dyDescent="0.25">
      <c r="A15" s="15"/>
      <c r="B15" s="17">
        <v>5005074</v>
      </c>
      <c r="C15" s="79" t="s">
        <v>1879</v>
      </c>
      <c r="D15" s="17">
        <v>3000539</v>
      </c>
      <c r="E15" s="17" t="s">
        <v>1868</v>
      </c>
      <c r="F15" s="53">
        <v>535</v>
      </c>
      <c r="G15" s="17" t="s">
        <v>889</v>
      </c>
      <c r="H15" s="18">
        <v>5.5145100000000022</v>
      </c>
      <c r="I15" s="19">
        <v>3.3260280000000004</v>
      </c>
      <c r="J15" s="19">
        <v>0.88531949001844623</v>
      </c>
      <c r="K15" s="20">
        <f t="shared" si="0"/>
        <v>0.26617920535198325</v>
      </c>
      <c r="L15" s="54">
        <v>0</v>
      </c>
      <c r="M15" s="19">
        <v>0</v>
      </c>
      <c r="N15" s="20" t="str">
        <f t="shared" si="1"/>
        <v>.</v>
      </c>
    </row>
    <row r="16" spans="1:14" ht="51" x14ac:dyDescent="0.25">
      <c r="A16" s="15"/>
      <c r="B16" s="17">
        <v>5005075</v>
      </c>
      <c r="C16" s="79" t="s">
        <v>1880</v>
      </c>
      <c r="D16" s="17">
        <v>3000540</v>
      </c>
      <c r="E16" s="17" t="s">
        <v>1869</v>
      </c>
      <c r="F16" s="53">
        <v>36</v>
      </c>
      <c r="G16" s="17" t="s">
        <v>645</v>
      </c>
      <c r="H16" s="18">
        <v>0.81</v>
      </c>
      <c r="I16" s="19">
        <v>0.8569</v>
      </c>
      <c r="J16" s="19">
        <v>0.1944944469287293</v>
      </c>
      <c r="K16" s="20">
        <f t="shared" si="0"/>
        <v>0.22697449752448279</v>
      </c>
      <c r="L16" s="54">
        <v>0</v>
      </c>
      <c r="M16" s="19">
        <v>0</v>
      </c>
      <c r="N16" s="20" t="str">
        <f t="shared" si="1"/>
        <v>.</v>
      </c>
    </row>
    <row r="17" spans="1:14" ht="51" x14ac:dyDescent="0.25">
      <c r="A17" s="15"/>
      <c r="B17" s="17">
        <v>5005076</v>
      </c>
      <c r="C17" s="79" t="s">
        <v>1881</v>
      </c>
      <c r="D17" s="17">
        <v>3000540</v>
      </c>
      <c r="E17" s="17" t="s">
        <v>1869</v>
      </c>
      <c r="F17" s="53">
        <v>201</v>
      </c>
      <c r="G17" s="17" t="s">
        <v>745</v>
      </c>
      <c r="H17" s="18">
        <v>0.40700000000000003</v>
      </c>
      <c r="I17" s="19">
        <v>0.83320699999999992</v>
      </c>
      <c r="J17" s="19">
        <v>0.3359012042019458</v>
      </c>
      <c r="K17" s="20">
        <f t="shared" si="0"/>
        <v>0.40314256145465155</v>
      </c>
      <c r="L17" s="54">
        <v>0</v>
      </c>
      <c r="M17" s="19">
        <v>0</v>
      </c>
      <c r="N17" s="20" t="str">
        <f t="shared" si="1"/>
        <v>.</v>
      </c>
    </row>
    <row r="18" spans="1:14" ht="15.75" thickBot="1" x14ac:dyDescent="0.3">
      <c r="A18" s="33" t="s">
        <v>302</v>
      </c>
      <c r="B18" s="35"/>
      <c r="C18" s="35"/>
      <c r="D18" s="57"/>
      <c r="E18" s="35"/>
      <c r="F18" s="51"/>
      <c r="G18" s="35"/>
      <c r="H18" s="36">
        <f>H6-H7</f>
        <v>1.3280309999999993</v>
      </c>
      <c r="I18" s="36">
        <f>I6-I7</f>
        <v>1.819150999999998</v>
      </c>
      <c r="J18" s="36">
        <f>J6-J7</f>
        <v>0.43216721061617136</v>
      </c>
      <c r="K18" s="38">
        <f t="shared" si="0"/>
        <v>0.23756533163886442</v>
      </c>
      <c r="L18" s="52"/>
      <c r="M18" s="37"/>
      <c r="N18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1"/>
  <dimension ref="A1:K100"/>
  <sheetViews>
    <sheetView workbookViewId="0">
      <selection activeCell="A2" sqref="A2:K18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95</v>
      </c>
      <c r="B1" s="41" t="s">
        <v>228</v>
      </c>
      <c r="C1" s="40" t="s">
        <v>54</v>
      </c>
      <c r="D1" s="40"/>
      <c r="E1" s="40"/>
      <c r="F1" s="40"/>
      <c r="G1" s="40"/>
    </row>
    <row r="2" spans="1:11" ht="15.75" thickBot="1" x14ac:dyDescent="0.3">
      <c r="A2" s="2" t="s">
        <v>1886</v>
      </c>
      <c r="I2" s="1" t="s">
        <v>1905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77.282775000000001</v>
      </c>
      <c r="E6" s="13">
        <f ca="1">SUM(E7:OFFSET(E7,50,0))</f>
        <v>116.07662999999999</v>
      </c>
      <c r="F6" s="13">
        <f ca="1">SUM(F7:OFFSET(F7,50,0))</f>
        <v>31.165649511089214</v>
      </c>
      <c r="G6" s="14">
        <f ca="1">IFERROR(F6/E6,0)</f>
        <v>0.26849202557904389</v>
      </c>
      <c r="J6" s="6" t="s">
        <v>369</v>
      </c>
      <c r="K6" s="65" t="s">
        <v>370</v>
      </c>
    </row>
    <row r="7" spans="1:11" x14ac:dyDescent="0.25">
      <c r="A7" s="15"/>
      <c r="B7" s="44">
        <v>2</v>
      </c>
      <c r="C7" s="17" t="s">
        <v>241</v>
      </c>
      <c r="D7" s="18">
        <v>0.35047700000000004</v>
      </c>
      <c r="E7" s="19">
        <v>1.6082879999999999</v>
      </c>
      <c r="F7" s="19">
        <v>1.286733451008331</v>
      </c>
      <c r="G7" s="20">
        <f t="shared" ref="G7:G18" si="0">IFERROR(F7/E7,0)</f>
        <v>0.80006407497185272</v>
      </c>
      <c r="I7" t="s">
        <v>241</v>
      </c>
      <c r="J7" s="6">
        <v>1.286733451008331</v>
      </c>
      <c r="K7" s="65">
        <v>0.80006407497185272</v>
      </c>
    </row>
    <row r="8" spans="1:11" x14ac:dyDescent="0.25">
      <c r="A8" s="15"/>
      <c r="B8" s="44">
        <v>4</v>
      </c>
      <c r="C8" s="17" t="s">
        <v>243</v>
      </c>
      <c r="D8" s="18">
        <v>19.776983999999999</v>
      </c>
      <c r="E8" s="19">
        <v>13.29298</v>
      </c>
      <c r="F8" s="19">
        <v>4.5428985489998013</v>
      </c>
      <c r="G8" s="20">
        <f t="shared" si="0"/>
        <v>0.34175170270321636</v>
      </c>
      <c r="I8" t="s">
        <v>252</v>
      </c>
      <c r="J8" s="6">
        <v>7.2075189768947894</v>
      </c>
      <c r="K8" s="65">
        <v>0.4987751220340027</v>
      </c>
    </row>
    <row r="9" spans="1:11" x14ac:dyDescent="0.25">
      <c r="A9" s="15"/>
      <c r="B9" s="44">
        <v>7</v>
      </c>
      <c r="C9" s="17" t="s">
        <v>246</v>
      </c>
      <c r="D9" s="18">
        <v>6.8425750000000019</v>
      </c>
      <c r="E9" s="19">
        <v>19.907104</v>
      </c>
      <c r="F9" s="19">
        <v>6.3489885495073395</v>
      </c>
      <c r="G9" s="20">
        <f t="shared" si="0"/>
        <v>0.31893079724239848</v>
      </c>
      <c r="I9" t="s">
        <v>243</v>
      </c>
      <c r="J9" s="6">
        <v>4.5428985489998013</v>
      </c>
      <c r="K9" s="65">
        <v>0.34175170270321636</v>
      </c>
    </row>
    <row r="10" spans="1:11" x14ac:dyDescent="0.25">
      <c r="A10" s="15"/>
      <c r="B10" s="44">
        <v>11</v>
      </c>
      <c r="C10" s="17" t="s">
        <v>250</v>
      </c>
      <c r="D10" s="18">
        <v>0.96148999999999996</v>
      </c>
      <c r="E10" s="19">
        <v>4.8943950000000003</v>
      </c>
      <c r="F10" s="19">
        <v>0.22617552826704923</v>
      </c>
      <c r="G10" s="20">
        <f t="shared" si="0"/>
        <v>4.6211130950209213E-2</v>
      </c>
      <c r="I10" t="s">
        <v>246</v>
      </c>
      <c r="J10" s="6">
        <v>6.3489885495073395</v>
      </c>
      <c r="K10" s="65">
        <v>0.31893079724239848</v>
      </c>
    </row>
    <row r="11" spans="1:11" x14ac:dyDescent="0.25">
      <c r="A11" s="15"/>
      <c r="B11" s="44">
        <v>13</v>
      </c>
      <c r="C11" s="17" t="s">
        <v>252</v>
      </c>
      <c r="D11" s="18">
        <v>2.374428</v>
      </c>
      <c r="E11" s="19">
        <v>14.450437999999998</v>
      </c>
      <c r="F11" s="19">
        <v>7.2075189768947894</v>
      </c>
      <c r="G11" s="20">
        <f t="shared" si="0"/>
        <v>0.4987751220340027</v>
      </c>
      <c r="I11" t="s">
        <v>254</v>
      </c>
      <c r="J11" s="6">
        <v>2.8107196662840579</v>
      </c>
      <c r="K11" s="65">
        <v>0.22273242090974693</v>
      </c>
    </row>
    <row r="12" spans="1:11" x14ac:dyDescent="0.25">
      <c r="A12" s="15"/>
      <c r="B12" s="44">
        <v>14</v>
      </c>
      <c r="C12" s="17" t="s">
        <v>253</v>
      </c>
      <c r="D12" s="18">
        <v>14.340631999999999</v>
      </c>
      <c r="E12" s="19">
        <v>18.25225</v>
      </c>
      <c r="F12" s="19">
        <v>3.6201417749834945</v>
      </c>
      <c r="G12" s="20">
        <f t="shared" si="0"/>
        <v>0.19833948006319738</v>
      </c>
      <c r="I12" t="s">
        <v>259</v>
      </c>
      <c r="J12" s="6">
        <v>4.0473348553896358</v>
      </c>
      <c r="K12" s="65">
        <v>0.2041076380466732</v>
      </c>
    </row>
    <row r="13" spans="1:11" x14ac:dyDescent="0.25">
      <c r="A13" s="15"/>
      <c r="B13" s="44">
        <v>15</v>
      </c>
      <c r="C13" s="17" t="s">
        <v>254</v>
      </c>
      <c r="D13" s="18">
        <v>10.870220999999997</v>
      </c>
      <c r="E13" s="19">
        <v>12.619265999999998</v>
      </c>
      <c r="F13" s="19">
        <v>2.8107196662840579</v>
      </c>
      <c r="G13" s="20">
        <f t="shared" si="0"/>
        <v>0.22273242090974693</v>
      </c>
      <c r="I13" t="s">
        <v>253</v>
      </c>
      <c r="J13" s="6">
        <v>3.6201417749834945</v>
      </c>
      <c r="K13" s="65">
        <v>0.19833948006319738</v>
      </c>
    </row>
    <row r="14" spans="1:11" x14ac:dyDescent="0.25">
      <c r="A14" s="15"/>
      <c r="B14" s="44">
        <v>18</v>
      </c>
      <c r="C14" s="17" t="s">
        <v>257</v>
      </c>
      <c r="D14" s="18">
        <v>4.2687090000000003</v>
      </c>
      <c r="E14" s="19">
        <v>4.7168100000000006</v>
      </c>
      <c r="F14" s="19">
        <v>0.48997322085051564</v>
      </c>
      <c r="G14" s="20">
        <f t="shared" si="0"/>
        <v>0.10387809151746956</v>
      </c>
      <c r="I14" t="s">
        <v>263</v>
      </c>
      <c r="J14" s="6">
        <v>0.14724292833125219</v>
      </c>
      <c r="K14" s="65">
        <v>0.17757655555036564</v>
      </c>
    </row>
    <row r="15" spans="1:11" x14ac:dyDescent="0.25">
      <c r="A15" s="15"/>
      <c r="B15" s="44">
        <v>20</v>
      </c>
      <c r="C15" s="17" t="s">
        <v>259</v>
      </c>
      <c r="D15" s="18">
        <v>13.437985000000001</v>
      </c>
      <c r="E15" s="19">
        <v>19.829414000000007</v>
      </c>
      <c r="F15" s="19">
        <v>4.0473348553896358</v>
      </c>
      <c r="G15" s="20">
        <f t="shared" si="0"/>
        <v>0.2041076380466732</v>
      </c>
      <c r="I15" t="s">
        <v>260</v>
      </c>
      <c r="J15" s="6">
        <v>0.17558503148029558</v>
      </c>
      <c r="K15" s="65">
        <v>0.1177082420091316</v>
      </c>
    </row>
    <row r="16" spans="1:11" x14ac:dyDescent="0.25">
      <c r="A16" s="15"/>
      <c r="B16" s="44">
        <v>21</v>
      </c>
      <c r="C16" s="17" t="s">
        <v>260</v>
      </c>
      <c r="D16" s="18">
        <v>1.401E-2</v>
      </c>
      <c r="E16" s="19">
        <v>1.4916970000000001</v>
      </c>
      <c r="F16" s="19">
        <v>0.17558503148029558</v>
      </c>
      <c r="G16" s="20">
        <f t="shared" si="0"/>
        <v>0.1177082420091316</v>
      </c>
      <c r="I16" t="s">
        <v>257</v>
      </c>
      <c r="J16" s="6">
        <v>0.48997322085051564</v>
      </c>
      <c r="K16" s="65">
        <v>0.10387809151746956</v>
      </c>
    </row>
    <row r="17" spans="1:11" x14ac:dyDescent="0.25">
      <c r="A17" s="15"/>
      <c r="B17" s="44">
        <v>23</v>
      </c>
      <c r="C17" s="17" t="s">
        <v>262</v>
      </c>
      <c r="D17" s="18">
        <v>3.9281879999999991</v>
      </c>
      <c r="E17" s="19">
        <v>4.1848080000000012</v>
      </c>
      <c r="F17" s="19">
        <v>0.26233697909265175</v>
      </c>
      <c r="G17" s="20">
        <f t="shared" si="0"/>
        <v>6.2687936720789025E-2</v>
      </c>
      <c r="I17" t="s">
        <v>262</v>
      </c>
      <c r="J17" s="6">
        <v>0.26233697909265175</v>
      </c>
      <c r="K17" s="65">
        <v>6.2687936720789025E-2</v>
      </c>
    </row>
    <row r="18" spans="1:11" ht="15.75" thickBot="1" x14ac:dyDescent="0.3">
      <c r="A18" s="21"/>
      <c r="B18" s="45">
        <v>24</v>
      </c>
      <c r="C18" s="23" t="s">
        <v>263</v>
      </c>
      <c r="D18" s="24">
        <v>0.11707600000000001</v>
      </c>
      <c r="E18" s="25">
        <v>0.82918000000000003</v>
      </c>
      <c r="F18" s="25">
        <v>0.14724292833125219</v>
      </c>
      <c r="G18" s="26">
        <f t="shared" si="0"/>
        <v>0.17757655555036564</v>
      </c>
      <c r="I18" t="s">
        <v>250</v>
      </c>
      <c r="J18" s="6">
        <v>0.22617552826704923</v>
      </c>
      <c r="K18" s="65">
        <v>4.6211130950209213E-2</v>
      </c>
    </row>
    <row r="19" spans="1:11" x14ac:dyDescent="0.25">
      <c r="J19" s="6"/>
      <c r="K19" s="65"/>
    </row>
    <row r="20" spans="1:11" x14ac:dyDescent="0.25">
      <c r="J20" s="6"/>
      <c r="K20" s="65"/>
    </row>
    <row r="21" spans="1:11" x14ac:dyDescent="0.25">
      <c r="J21" s="6"/>
      <c r="K21" s="65"/>
    </row>
    <row r="22" spans="1:11" x14ac:dyDescent="0.25">
      <c r="J22" s="6"/>
      <c r="K22" s="65"/>
    </row>
    <row r="23" spans="1:11" x14ac:dyDescent="0.25">
      <c r="J23" s="6"/>
      <c r="K23" s="65"/>
    </row>
    <row r="24" spans="1:11" x14ac:dyDescent="0.25">
      <c r="J24" s="6"/>
      <c r="K24" s="65"/>
    </row>
    <row r="25" spans="1:11" x14ac:dyDescent="0.25">
      <c r="J25" s="6"/>
      <c r="K25" s="65"/>
    </row>
    <row r="26" spans="1:11" x14ac:dyDescent="0.25">
      <c r="J26" s="6"/>
      <c r="K26" s="65"/>
    </row>
    <row r="27" spans="1:11" x14ac:dyDescent="0.25">
      <c r="J27" s="6"/>
      <c r="K27" s="65"/>
    </row>
    <row r="28" spans="1:11" x14ac:dyDescent="0.25">
      <c r="J28" s="6"/>
      <c r="K28" s="65"/>
    </row>
    <row r="29" spans="1:11" x14ac:dyDescent="0.25">
      <c r="J29" s="6"/>
      <c r="K29" s="65"/>
    </row>
    <row r="30" spans="1:11" x14ac:dyDescent="0.25">
      <c r="J30" s="6"/>
      <c r="K30" s="65"/>
    </row>
    <row r="31" spans="1:11" x14ac:dyDescent="0.25">
      <c r="J31" s="6"/>
      <c r="K31" s="65"/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2"/>
  <dimension ref="A1:G19"/>
  <sheetViews>
    <sheetView workbookViewId="0">
      <selection activeCell="A2" sqref="A2:G1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95</v>
      </c>
      <c r="B1" s="46" t="s">
        <v>228</v>
      </c>
      <c r="C1" s="40" t="s">
        <v>54</v>
      </c>
      <c r="D1" s="40"/>
      <c r="E1" s="40"/>
      <c r="F1" s="40"/>
      <c r="G1" s="40"/>
    </row>
    <row r="2" spans="1:7" ht="15.75" thickBot="1" x14ac:dyDescent="0.3">
      <c r="A2" s="2" t="s">
        <v>1887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77.282775000000001</v>
      </c>
      <c r="E6" s="13">
        <v>116.07662999999999</v>
      </c>
      <c r="F6" s="13">
        <v>31.165649511089214</v>
      </c>
      <c r="G6" s="14">
        <v>0.26849202557904389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77.011027999999968</v>
      </c>
      <c r="E7" s="31">
        <f ca="1">SUM(E8:OFFSET(E6,MATCH("GOBIERNOS REGIONALES",$A$8:$A$50,0),0))</f>
        <v>113.084563</v>
      </c>
      <c r="F7" s="31">
        <f ca="1">SUM(F8:OFFSET(F6,MATCH("GOBIERNOS REGIONALES",$A$8:$A$50,0),0))</f>
        <v>30.134889437898892</v>
      </c>
      <c r="G7" s="32">
        <f ca="1">IFERROR(F7/E7,0)</f>
        <v>0.26648101773094257</v>
      </c>
    </row>
    <row r="8" spans="1:7" x14ac:dyDescent="0.25">
      <c r="A8" s="15"/>
      <c r="B8" s="16">
        <v>38</v>
      </c>
      <c r="C8" s="17" t="s">
        <v>120</v>
      </c>
      <c r="D8" s="18">
        <v>6.2004520000000003</v>
      </c>
      <c r="E8" s="19">
        <v>6.2027460000000003</v>
      </c>
      <c r="F8" s="19">
        <v>0.9904644689122506</v>
      </c>
      <c r="G8" s="20">
        <f t="shared" ref="G8:G18" si="0">IFERROR(F8/E8,0)</f>
        <v>0.15968161019526683</v>
      </c>
    </row>
    <row r="9" spans="1:7" ht="25.5" x14ac:dyDescent="0.25">
      <c r="A9" s="15"/>
      <c r="B9" s="16">
        <v>59</v>
      </c>
      <c r="C9" s="17" t="s">
        <v>129</v>
      </c>
      <c r="D9" s="18">
        <v>64.833013999999977</v>
      </c>
      <c r="E9" s="19">
        <v>100.22025500000001</v>
      </c>
      <c r="F9" s="19">
        <v>27.736809510670355</v>
      </c>
      <c r="G9" s="20">
        <f t="shared" si="0"/>
        <v>0.27675852062709633</v>
      </c>
    </row>
    <row r="10" spans="1:7" x14ac:dyDescent="0.25">
      <c r="A10" s="15"/>
      <c r="B10" s="16">
        <v>240</v>
      </c>
      <c r="C10" s="17" t="s">
        <v>151</v>
      </c>
      <c r="D10" s="18">
        <v>4.5563220000000006</v>
      </c>
      <c r="E10" s="19">
        <v>4.5563219999999998</v>
      </c>
      <c r="F10" s="19">
        <v>1.0245786565646995</v>
      </c>
      <c r="G10" s="20">
        <f t="shared" si="0"/>
        <v>0.22486967702561397</v>
      </c>
    </row>
    <row r="11" spans="1:7" ht="25.5" x14ac:dyDescent="0.25">
      <c r="A11" s="15"/>
      <c r="B11" s="16">
        <v>241</v>
      </c>
      <c r="C11" s="17" t="s">
        <v>152</v>
      </c>
      <c r="D11" s="18">
        <v>1.08124</v>
      </c>
      <c r="E11" s="19">
        <v>1.0812400000000002</v>
      </c>
      <c r="F11" s="19">
        <v>0.29454116127453744</v>
      </c>
      <c r="G11" s="20">
        <f t="shared" si="0"/>
        <v>0.2724105298310619</v>
      </c>
    </row>
    <row r="12" spans="1:7" ht="25.5" x14ac:dyDescent="0.25">
      <c r="A12" s="15"/>
      <c r="B12" s="16">
        <v>243</v>
      </c>
      <c r="C12" s="17" t="s">
        <v>153</v>
      </c>
      <c r="D12" s="18">
        <v>0.34</v>
      </c>
      <c r="E12" s="19">
        <v>1.024</v>
      </c>
      <c r="F12" s="19">
        <v>8.8495640477049164E-2</v>
      </c>
      <c r="G12" s="20">
        <f t="shared" si="0"/>
        <v>8.6421523903368325E-2</v>
      </c>
    </row>
    <row r="13" spans="1:7" x14ac:dyDescent="0.25">
      <c r="A13" s="27" t="s">
        <v>200</v>
      </c>
      <c r="B13" s="28"/>
      <c r="C13" s="29"/>
      <c r="D13" s="30">
        <f ca="1">SUM(D14:OFFSET(D12,(MATCH("GOBIERNOS LOCALES",$A$8:$A$50,0)-MATCH("GOBIERNOS REGIONALES",$A$8:$A$50,0)),0))</f>
        <v>0.249526</v>
      </c>
      <c r="E13" s="31">
        <f ca="1">SUM(E14:OFFSET(E12,(MATCH("GOBIERNOS LOCALES",$A$8:$A$50,0)-MATCH("GOBIERNOS REGIONALES",$A$8:$A$50,0)),0))</f>
        <v>2.983133</v>
      </c>
      <c r="F13" s="31">
        <f ca="1">SUM(F14:OFFSET(F12,(MATCH("GOBIERNOS LOCALES",$A$8:$A$50,0)-MATCH("GOBIERNOS REGIONALES",$A$8:$A$50,0)),0))</f>
        <v>1.0277600730478298</v>
      </c>
      <c r="G13" s="32">
        <f t="shared" ca="1" si="0"/>
        <v>0.34452371820090816</v>
      </c>
    </row>
    <row r="14" spans="1:7" x14ac:dyDescent="0.25">
      <c r="A14" s="15"/>
      <c r="B14" s="16">
        <v>443</v>
      </c>
      <c r="C14" s="17" t="s">
        <v>204</v>
      </c>
      <c r="D14" s="18">
        <v>0</v>
      </c>
      <c r="E14" s="19">
        <v>0.85814100000000004</v>
      </c>
      <c r="F14" s="19">
        <v>0.48944662930443883</v>
      </c>
      <c r="G14" s="20">
        <f t="shared" si="0"/>
        <v>0.5703568869270188</v>
      </c>
    </row>
    <row r="15" spans="1:7" x14ac:dyDescent="0.25">
      <c r="A15" s="15"/>
      <c r="B15" s="16">
        <v>451</v>
      </c>
      <c r="C15" s="17" t="s">
        <v>212</v>
      </c>
      <c r="D15" s="18">
        <v>0</v>
      </c>
      <c r="E15" s="19">
        <v>0.34074900000000002</v>
      </c>
      <c r="F15" s="19">
        <v>0.15953256189823151</v>
      </c>
      <c r="G15" s="20">
        <f t="shared" si="0"/>
        <v>0.4681820398540612</v>
      </c>
    </row>
    <row r="16" spans="1:7" x14ac:dyDescent="0.25">
      <c r="A16" s="15"/>
      <c r="B16" s="16">
        <v>457</v>
      </c>
      <c r="C16" s="17" t="s">
        <v>218</v>
      </c>
      <c r="D16" s="18">
        <v>0.249526</v>
      </c>
      <c r="E16" s="19">
        <v>0.30655600000000005</v>
      </c>
      <c r="F16" s="19">
        <v>0.21019585055182688</v>
      </c>
      <c r="G16" s="20">
        <f t="shared" si="0"/>
        <v>0.68566868876103171</v>
      </c>
    </row>
    <row r="17" spans="1:7" x14ac:dyDescent="0.25">
      <c r="A17" s="15"/>
      <c r="B17" s="16">
        <v>458</v>
      </c>
      <c r="C17" s="17" t="s">
        <v>219</v>
      </c>
      <c r="D17" s="18">
        <v>0</v>
      </c>
      <c r="E17" s="19">
        <v>1.477687</v>
      </c>
      <c r="F17" s="19">
        <v>0.16858503129333258</v>
      </c>
      <c r="G17" s="20">
        <f t="shared" si="0"/>
        <v>0.11408710457176154</v>
      </c>
    </row>
    <row r="18" spans="1:7" ht="15.75" thickBot="1" x14ac:dyDescent="0.3">
      <c r="A18" s="33" t="s">
        <v>227</v>
      </c>
      <c r="B18" s="34"/>
      <c r="C18" s="35"/>
      <c r="D18" s="36">
        <v>2.2220999999999998E-2</v>
      </c>
      <c r="E18" s="37">
        <v>8.934000000000001E-3</v>
      </c>
      <c r="F18" s="37">
        <v>3.0000001424923539E-3</v>
      </c>
      <c r="G18" s="38">
        <f t="shared" si="0"/>
        <v>0.33579585208107832</v>
      </c>
    </row>
    <row r="19" spans="1:7" x14ac:dyDescent="0.25">
      <c r="D19" s="6"/>
      <c r="E19" s="6"/>
      <c r="F19" s="6"/>
      <c r="G19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3"/>
  <dimension ref="A1:L21"/>
  <sheetViews>
    <sheetView topLeftCell="A10" workbookViewId="0">
      <selection activeCell="A16" sqref="A16:F2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95</v>
      </c>
      <c r="B1" s="40" t="s">
        <v>228</v>
      </c>
      <c r="C1" s="40" t="s">
        <v>54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1888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77.282775000000001</v>
      </c>
      <c r="G6" s="13">
        <v>116.07662999999999</v>
      </c>
      <c r="H6" s="13">
        <v>31.165649511089214</v>
      </c>
      <c r="I6" s="14">
        <v>0.26849202557904389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20.116283999999997</v>
      </c>
      <c r="G7" s="31">
        <f ca="1">SUM(G8:OFFSET(G6,MATCH("PROYECTOS",$A$8:$A$50,0),0))</f>
        <v>20.895845999999999</v>
      </c>
      <c r="H7" s="31">
        <f ca="1">SUM(H8:OFFSET(H6,MATCH("PROYECTOS",$A$8:$A$50,0),0))</f>
        <v>5.4930157893631986</v>
      </c>
      <c r="I7" s="32">
        <f t="shared" ref="I7:I12" ca="1" si="0">IFERROR(H7/G7,0)</f>
        <v>0.26287597015039249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4.3075449999999993</v>
      </c>
      <c r="G8" s="19">
        <v>4.3461359999999996</v>
      </c>
      <c r="H8" s="19">
        <v>1.2723402601823182</v>
      </c>
      <c r="I8" s="20">
        <f t="shared" si="0"/>
        <v>0.29275205842208302</v>
      </c>
      <c r="J8" s="54"/>
      <c r="K8" s="19"/>
      <c r="L8" s="20" t="str">
        <f>IFERROR(K8/J8,".")</f>
        <v>.</v>
      </c>
    </row>
    <row r="9" spans="1:12" ht="51" x14ac:dyDescent="0.25">
      <c r="A9" s="15"/>
      <c r="B9" s="17">
        <v>3000541</v>
      </c>
      <c r="C9" s="17" t="s">
        <v>1889</v>
      </c>
      <c r="D9" s="53">
        <v>371</v>
      </c>
      <c r="E9" s="17" t="s">
        <v>1892</v>
      </c>
      <c r="F9" s="18">
        <v>8.9924129999999991</v>
      </c>
      <c r="G9" s="19">
        <v>9.0023839999999993</v>
      </c>
      <c r="H9" s="19">
        <v>2.7112079605358304</v>
      </c>
      <c r="I9" s="20">
        <f t="shared" si="0"/>
        <v>0.30116555353957691</v>
      </c>
      <c r="J9" s="54"/>
      <c r="K9" s="19"/>
      <c r="L9" s="20" t="str">
        <f>IFERROR(K9/J9,".")</f>
        <v>.</v>
      </c>
    </row>
    <row r="10" spans="1:12" ht="38.25" x14ac:dyDescent="0.25">
      <c r="A10" s="15"/>
      <c r="B10" s="17">
        <v>3000542</v>
      </c>
      <c r="C10" s="17" t="s">
        <v>1890</v>
      </c>
      <c r="D10" s="53">
        <v>174</v>
      </c>
      <c r="E10" s="17" t="s">
        <v>1893</v>
      </c>
      <c r="F10" s="18">
        <v>5.2575700000000012</v>
      </c>
      <c r="G10" s="19">
        <v>5.30457</v>
      </c>
      <c r="H10" s="19">
        <v>1.0990101575480367</v>
      </c>
      <c r="I10" s="20">
        <f t="shared" si="0"/>
        <v>0.20718176167871036</v>
      </c>
      <c r="J10" s="54"/>
      <c r="K10" s="19"/>
      <c r="L10" s="20" t="str">
        <f>IFERROR(K10/J10,".")</f>
        <v>.</v>
      </c>
    </row>
    <row r="11" spans="1:12" ht="38.25" x14ac:dyDescent="0.25">
      <c r="A11" s="15"/>
      <c r="B11" s="17">
        <v>3000543</v>
      </c>
      <c r="C11" s="17" t="s">
        <v>1891</v>
      </c>
      <c r="D11" s="53">
        <v>371</v>
      </c>
      <c r="E11" s="17" t="s">
        <v>1892</v>
      </c>
      <c r="F11" s="18">
        <v>1.558756</v>
      </c>
      <c r="G11" s="19">
        <v>2.242756</v>
      </c>
      <c r="H11" s="19">
        <v>0.41045741109701339</v>
      </c>
      <c r="I11" s="20">
        <f t="shared" si="0"/>
        <v>0.18301474217302882</v>
      </c>
      <c r="J11" s="54"/>
      <c r="K11" s="19"/>
      <c r="L11" s="20" t="str">
        <f>IFERROR(K11/J11,".")</f>
        <v>.</v>
      </c>
    </row>
    <row r="12" spans="1:12" ht="15.75" thickBot="1" x14ac:dyDescent="0.3">
      <c r="A12" s="33" t="s">
        <v>302</v>
      </c>
      <c r="B12" s="35"/>
      <c r="C12" s="35"/>
      <c r="D12" s="51"/>
      <c r="E12" s="35"/>
      <c r="F12" s="36">
        <f ca="1">OFFSET(F12,-MATCH("PROYECTOS",$A$8:$A$50,0)-1,0)-(OFFSET(F12,-MATCH("PROYECTOS",$A$8:$A$50,0),0))</f>
        <v>57.166491000000008</v>
      </c>
      <c r="G12" s="37">
        <f ca="1">OFFSET(G12,-MATCH("PROYECTOS",$A$8:$A$50,0)-1,0)-(OFFSET(G12,-MATCH("PROYECTOS",$A$8:$A$50,0),0))</f>
        <v>95.180783999999989</v>
      </c>
      <c r="H12" s="37">
        <f ca="1">OFFSET(H12,-MATCH("PROYECTOS",$A$8:$A$50,0)-1,0)-(OFFSET(H12,-MATCH("PROYECTOS",$A$8:$A$50,0),0))</f>
        <v>25.672633721726015</v>
      </c>
      <c r="I12" s="38">
        <f t="shared" ca="1" si="0"/>
        <v>0.26972496593142181</v>
      </c>
      <c r="J12" s="52"/>
      <c r="K12" s="37"/>
      <c r="L12" s="38"/>
    </row>
    <row r="13" spans="1:12" ht="15.75" thickBot="1" x14ac:dyDescent="0.3"/>
    <row r="14" spans="1:12" ht="15.75" thickBot="1" x14ac:dyDescent="0.3">
      <c r="A14" s="108" t="s">
        <v>372</v>
      </c>
      <c r="B14" s="109"/>
      <c r="C14" s="109"/>
      <c r="D14" s="109"/>
      <c r="E14" s="109"/>
      <c r="F14" s="110"/>
    </row>
    <row r="15" spans="1:12" ht="15.75" thickBot="1" x14ac:dyDescent="0.3">
      <c r="A15" s="2" t="s">
        <v>1906</v>
      </c>
    </row>
    <row r="16" spans="1:12" ht="45" customHeight="1" x14ac:dyDescent="0.25">
      <c r="A16" s="100" t="s">
        <v>374</v>
      </c>
      <c r="B16" s="101"/>
      <c r="C16" s="101"/>
      <c r="D16" s="101"/>
      <c r="E16" s="101"/>
      <c r="F16" s="111" t="s">
        <v>375</v>
      </c>
    </row>
    <row r="17" spans="1:6" ht="15.75" thickBot="1" x14ac:dyDescent="0.3">
      <c r="A17" s="125"/>
      <c r="B17" s="126"/>
      <c r="C17" s="104"/>
      <c r="D17" s="104"/>
      <c r="E17" s="104"/>
      <c r="F17" s="112"/>
    </row>
    <row r="18" spans="1:6" ht="20.25" customHeight="1" x14ac:dyDescent="0.25">
      <c r="A18" s="15"/>
      <c r="B18" s="17">
        <v>3000001</v>
      </c>
      <c r="C18" s="148" t="s">
        <v>271</v>
      </c>
      <c r="D18" s="142"/>
      <c r="E18" s="149"/>
      <c r="F18" s="69">
        <v>0.29275205842208302</v>
      </c>
    </row>
    <row r="19" spans="1:6" ht="34.5" customHeight="1" x14ac:dyDescent="0.25">
      <c r="A19" s="15"/>
      <c r="B19" s="17">
        <v>3000541</v>
      </c>
      <c r="C19" s="144" t="s">
        <v>1889</v>
      </c>
      <c r="D19" s="119">
        <v>371</v>
      </c>
      <c r="E19" s="145" t="s">
        <v>1892</v>
      </c>
      <c r="F19" s="69">
        <v>0.30116555353957691</v>
      </c>
    </row>
    <row r="20" spans="1:6" ht="34.5" customHeight="1" x14ac:dyDescent="0.25">
      <c r="A20" s="15"/>
      <c r="B20" s="17">
        <v>3000542</v>
      </c>
      <c r="C20" s="144" t="s">
        <v>1890</v>
      </c>
      <c r="D20" s="119">
        <v>174</v>
      </c>
      <c r="E20" s="145" t="s">
        <v>1893</v>
      </c>
      <c r="F20" s="69">
        <v>0.20718176167871036</v>
      </c>
    </row>
    <row r="21" spans="1:6" ht="34.5" customHeight="1" thickBot="1" x14ac:dyDescent="0.3">
      <c r="A21" s="21"/>
      <c r="B21" s="23">
        <v>3000543</v>
      </c>
      <c r="C21" s="146" t="s">
        <v>1891</v>
      </c>
      <c r="D21" s="121">
        <v>371</v>
      </c>
      <c r="E21" s="147" t="s">
        <v>1892</v>
      </c>
      <c r="F21" s="70">
        <v>0.18301474217302882</v>
      </c>
    </row>
  </sheetData>
  <mergeCells count="19">
    <mergeCell ref="F3:I3"/>
    <mergeCell ref="J3:L3"/>
    <mergeCell ref="I4:I5"/>
    <mergeCell ref="A14:F14"/>
    <mergeCell ref="A16:E17"/>
    <mergeCell ref="F16:F17"/>
    <mergeCell ref="L4:L5"/>
    <mergeCell ref="H4:H5"/>
    <mergeCell ref="A4:C5"/>
    <mergeCell ref="J4:J5"/>
    <mergeCell ref="F4:F5"/>
    <mergeCell ref="K4:K5"/>
    <mergeCell ref="G4:G5"/>
    <mergeCell ref="D4:E5"/>
    <mergeCell ref="C18:E18"/>
    <mergeCell ref="C19:E19"/>
    <mergeCell ref="C20:E20"/>
    <mergeCell ref="C21:E21"/>
    <mergeCell ref="A3:E3"/>
  </mergeCell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4"/>
  <dimension ref="A1:N17"/>
  <sheetViews>
    <sheetView workbookViewId="0">
      <selection activeCell="A2" sqref="A2:N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95</v>
      </c>
      <c r="B1" s="40" t="s">
        <v>228</v>
      </c>
      <c r="C1" s="40" t="s">
        <v>54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1894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77.282775000000001</v>
      </c>
      <c r="I6" s="13">
        <v>116.07662999999999</v>
      </c>
      <c r="J6" s="13">
        <v>31.165649511089214</v>
      </c>
      <c r="K6" s="14">
        <v>0.26849202557904389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SUM(H8:H16)</f>
        <v>20.116284</v>
      </c>
      <c r="I7" s="30">
        <f>SUM(I8:I16)</f>
        <v>20.895845999999999</v>
      </c>
      <c r="J7" s="30">
        <f>SUM(J8:J16)</f>
        <v>5.4930157893631986</v>
      </c>
      <c r="K7" s="32">
        <f>IFERROR(J7/I7,0)</f>
        <v>0.26287597015039249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60</v>
      </c>
      <c r="G8" s="17" t="s">
        <v>318</v>
      </c>
      <c r="H8" s="18">
        <v>3.2520030000000002</v>
      </c>
      <c r="I8" s="19">
        <v>3.3140940000000003</v>
      </c>
      <c r="J8" s="19">
        <v>1.2550824104964704</v>
      </c>
      <c r="K8" s="20">
        <f t="shared" ref="K8:K17" si="0">IFERROR(J8/I8,0)</f>
        <v>0.37871056478677739</v>
      </c>
      <c r="L8" s="54">
        <v>0</v>
      </c>
      <c r="M8" s="19">
        <v>0</v>
      </c>
      <c r="N8" s="20" t="str">
        <f>IFERROR(M8/L8,".")</f>
        <v>.</v>
      </c>
    </row>
    <row r="9" spans="1:14" ht="38.25" x14ac:dyDescent="0.25">
      <c r="A9" s="15"/>
      <c r="B9" s="17">
        <v>5005091</v>
      </c>
      <c r="C9" s="79" t="s">
        <v>1895</v>
      </c>
      <c r="D9" s="17">
        <v>3000001</v>
      </c>
      <c r="E9" s="17" t="s">
        <v>271</v>
      </c>
      <c r="F9" s="53">
        <v>201</v>
      </c>
      <c r="G9" s="17" t="s">
        <v>745</v>
      </c>
      <c r="H9" s="18">
        <v>1.055542</v>
      </c>
      <c r="I9" s="19">
        <v>1.0320420000000001</v>
      </c>
      <c r="J9" s="19">
        <v>1.7257849685847759E-2</v>
      </c>
      <c r="K9" s="20">
        <f t="shared" si="0"/>
        <v>1.6722042015584401E-2</v>
      </c>
      <c r="L9" s="54">
        <v>0</v>
      </c>
      <c r="M9" s="19">
        <v>0</v>
      </c>
      <c r="N9" s="20" t="str">
        <f t="shared" ref="N9:N16" si="1">IFERROR(M9/L9,".")</f>
        <v>.</v>
      </c>
    </row>
    <row r="10" spans="1:14" ht="51" x14ac:dyDescent="0.25">
      <c r="A10" s="15"/>
      <c r="B10" s="17">
        <v>5002875</v>
      </c>
      <c r="C10" s="79" t="s">
        <v>1896</v>
      </c>
      <c r="D10" s="17">
        <v>3000541</v>
      </c>
      <c r="E10" s="17" t="s">
        <v>1889</v>
      </c>
      <c r="F10" s="53">
        <v>227</v>
      </c>
      <c r="G10" s="17" t="s">
        <v>891</v>
      </c>
      <c r="H10" s="18">
        <v>3.0242339999999999</v>
      </c>
      <c r="I10" s="19">
        <v>3.0249099999999998</v>
      </c>
      <c r="J10" s="19">
        <v>0.84908141859341413</v>
      </c>
      <c r="K10" s="20">
        <f t="shared" si="0"/>
        <v>0.2806964235608379</v>
      </c>
      <c r="L10" s="54">
        <v>0</v>
      </c>
      <c r="M10" s="19">
        <v>0</v>
      </c>
      <c r="N10" s="20" t="str">
        <f t="shared" si="1"/>
        <v>.</v>
      </c>
    </row>
    <row r="11" spans="1:14" ht="51" x14ac:dyDescent="0.25">
      <c r="A11" s="15"/>
      <c r="B11" s="17">
        <v>5005092</v>
      </c>
      <c r="C11" s="79" t="s">
        <v>1897</v>
      </c>
      <c r="D11" s="17">
        <v>3000541</v>
      </c>
      <c r="E11" s="17" t="s">
        <v>1889</v>
      </c>
      <c r="F11" s="53">
        <v>604</v>
      </c>
      <c r="G11" s="17" t="s">
        <v>1903</v>
      </c>
      <c r="H11" s="18">
        <v>1.1430199999999999</v>
      </c>
      <c r="I11" s="19">
        <v>1.1430199999999999</v>
      </c>
      <c r="J11" s="19">
        <v>4.4838889560196549E-2</v>
      </c>
      <c r="K11" s="20">
        <f t="shared" si="0"/>
        <v>3.9228438312712423E-2</v>
      </c>
      <c r="L11" s="54">
        <v>0</v>
      </c>
      <c r="M11" s="19">
        <v>0</v>
      </c>
      <c r="N11" s="20" t="str">
        <f t="shared" si="1"/>
        <v>.</v>
      </c>
    </row>
    <row r="12" spans="1:14" ht="51" x14ac:dyDescent="0.25">
      <c r="A12" s="15"/>
      <c r="B12" s="17">
        <v>5005093</v>
      </c>
      <c r="C12" s="79" t="s">
        <v>1898</v>
      </c>
      <c r="D12" s="17">
        <v>3000541</v>
      </c>
      <c r="E12" s="17" t="s">
        <v>1889</v>
      </c>
      <c r="F12" s="53">
        <v>24</v>
      </c>
      <c r="G12" s="17" t="s">
        <v>1882</v>
      </c>
      <c r="H12" s="18">
        <v>4.8251589999999984</v>
      </c>
      <c r="I12" s="19">
        <v>4.8344539999999991</v>
      </c>
      <c r="J12" s="19">
        <v>1.8172876523822197</v>
      </c>
      <c r="K12" s="20">
        <f t="shared" si="0"/>
        <v>0.37590339103075965</v>
      </c>
      <c r="L12" s="54">
        <v>0</v>
      </c>
      <c r="M12" s="19">
        <v>0</v>
      </c>
      <c r="N12" s="20" t="str">
        <f t="shared" si="1"/>
        <v>.</v>
      </c>
    </row>
    <row r="13" spans="1:14" ht="51" x14ac:dyDescent="0.25">
      <c r="A13" s="15"/>
      <c r="B13" s="17">
        <v>5005094</v>
      </c>
      <c r="C13" s="79" t="s">
        <v>1899</v>
      </c>
      <c r="D13" s="17">
        <v>3000542</v>
      </c>
      <c r="E13" s="17" t="s">
        <v>1890</v>
      </c>
      <c r="F13" s="53">
        <v>201</v>
      </c>
      <c r="G13" s="17" t="s">
        <v>745</v>
      </c>
      <c r="H13" s="18">
        <v>4.8042900000000008</v>
      </c>
      <c r="I13" s="19">
        <v>4.8042899999999999</v>
      </c>
      <c r="J13" s="19">
        <v>1.0245786565646995</v>
      </c>
      <c r="K13" s="20">
        <f t="shared" si="0"/>
        <v>0.21326328272537659</v>
      </c>
      <c r="L13" s="54">
        <v>1</v>
      </c>
      <c r="M13" s="19">
        <v>0</v>
      </c>
      <c r="N13" s="20">
        <f t="shared" si="1"/>
        <v>0</v>
      </c>
    </row>
    <row r="14" spans="1:14" ht="38.25" x14ac:dyDescent="0.25">
      <c r="A14" s="15"/>
      <c r="B14" s="17">
        <v>5005095</v>
      </c>
      <c r="C14" s="79" t="s">
        <v>1900</v>
      </c>
      <c r="D14" s="17">
        <v>3000542</v>
      </c>
      <c r="E14" s="17" t="s">
        <v>1890</v>
      </c>
      <c r="F14" s="53">
        <v>174</v>
      </c>
      <c r="G14" s="17" t="s">
        <v>1904</v>
      </c>
      <c r="H14" s="18">
        <v>0.45328000000000002</v>
      </c>
      <c r="I14" s="19">
        <v>0.50028000000000006</v>
      </c>
      <c r="J14" s="19">
        <v>7.4431500983337173E-2</v>
      </c>
      <c r="K14" s="20">
        <f t="shared" si="0"/>
        <v>0.14877968534288233</v>
      </c>
      <c r="L14" s="54">
        <v>0</v>
      </c>
      <c r="M14" s="19">
        <v>0</v>
      </c>
      <c r="N14" s="20" t="str">
        <f t="shared" si="1"/>
        <v>.</v>
      </c>
    </row>
    <row r="15" spans="1:14" ht="38.25" x14ac:dyDescent="0.25">
      <c r="A15" s="15"/>
      <c r="B15" s="17">
        <v>5005096</v>
      </c>
      <c r="C15" s="79" t="s">
        <v>1901</v>
      </c>
      <c r="D15" s="17">
        <v>3000543</v>
      </c>
      <c r="E15" s="17" t="s">
        <v>1891</v>
      </c>
      <c r="F15" s="53">
        <v>88</v>
      </c>
      <c r="G15" s="17" t="s">
        <v>466</v>
      </c>
      <c r="H15" s="18">
        <v>1.2887560000000002</v>
      </c>
      <c r="I15" s="19">
        <v>1.5727560000000005</v>
      </c>
      <c r="J15" s="19">
        <v>0.38789654083666392</v>
      </c>
      <c r="K15" s="20">
        <f t="shared" si="0"/>
        <v>0.24663491402141452</v>
      </c>
      <c r="L15" s="54">
        <v>0</v>
      </c>
      <c r="M15" s="19">
        <v>0</v>
      </c>
      <c r="N15" s="20" t="str">
        <f t="shared" si="1"/>
        <v>.</v>
      </c>
    </row>
    <row r="16" spans="1:14" ht="63.75" x14ac:dyDescent="0.25">
      <c r="A16" s="15"/>
      <c r="B16" s="17">
        <v>5005097</v>
      </c>
      <c r="C16" s="79" t="s">
        <v>1902</v>
      </c>
      <c r="D16" s="17">
        <v>3000543</v>
      </c>
      <c r="E16" s="17" t="s">
        <v>1891</v>
      </c>
      <c r="F16" s="53">
        <v>201</v>
      </c>
      <c r="G16" s="17" t="s">
        <v>745</v>
      </c>
      <c r="H16" s="18">
        <v>0.27</v>
      </c>
      <c r="I16" s="19">
        <v>0.66999999999999993</v>
      </c>
      <c r="J16" s="19">
        <v>2.2560870260349475E-2</v>
      </c>
      <c r="K16" s="20">
        <f t="shared" si="0"/>
        <v>3.3672940687088773E-2</v>
      </c>
      <c r="L16" s="54">
        <v>0</v>
      </c>
      <c r="M16" s="19">
        <v>0</v>
      </c>
      <c r="N16" s="20" t="str">
        <f t="shared" si="1"/>
        <v>.</v>
      </c>
    </row>
    <row r="17" spans="1:14" ht="15.75" thickBot="1" x14ac:dyDescent="0.3">
      <c r="A17" s="33" t="s">
        <v>302</v>
      </c>
      <c r="B17" s="35"/>
      <c r="C17" s="35"/>
      <c r="D17" s="57"/>
      <c r="E17" s="35"/>
      <c r="F17" s="51"/>
      <c r="G17" s="35"/>
      <c r="H17" s="36">
        <f>H6-H7</f>
        <v>57.166491000000001</v>
      </c>
      <c r="I17" s="36">
        <f>I6-I7</f>
        <v>95.180783999999989</v>
      </c>
      <c r="J17" s="36">
        <f>J6-J7</f>
        <v>25.672633721726015</v>
      </c>
      <c r="K17" s="38">
        <f t="shared" si="0"/>
        <v>0.26972496593142181</v>
      </c>
      <c r="L17" s="52"/>
      <c r="M17" s="37"/>
      <c r="N17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5"/>
  <dimension ref="A1:K100"/>
  <sheetViews>
    <sheetView workbookViewId="0">
      <selection activeCell="A2" sqref="A2:K11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96</v>
      </c>
      <c r="B1" s="41" t="s">
        <v>228</v>
      </c>
      <c r="C1" s="40" t="s">
        <v>55</v>
      </c>
      <c r="D1" s="40"/>
      <c r="E1" s="40"/>
      <c r="F1" s="40"/>
      <c r="G1" s="40"/>
    </row>
    <row r="2" spans="1:11" ht="15.75" thickBot="1" x14ac:dyDescent="0.3">
      <c r="A2" s="2" t="s">
        <v>1907</v>
      </c>
      <c r="I2" s="1" t="s">
        <v>1928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4.5754660000000005</v>
      </c>
      <c r="E6" s="13">
        <f ca="1">SUM(E7:OFFSET(E7,50,0))</f>
        <v>7.016718</v>
      </c>
      <c r="F6" s="13">
        <f ca="1">SUM(F7:OFFSET(F7,50,0))</f>
        <v>1.7677176984216203</v>
      </c>
      <c r="G6" s="14">
        <f t="shared" ref="G6:G11" ca="1" si="0">IFERROR(F6/E6,0)</f>
        <v>0.25192942033891347</v>
      </c>
      <c r="J6" s="6" t="s">
        <v>369</v>
      </c>
      <c r="K6" s="65" t="s">
        <v>370</v>
      </c>
    </row>
    <row r="7" spans="1:11" x14ac:dyDescent="0.25">
      <c r="A7" s="15"/>
      <c r="B7" s="44">
        <v>6</v>
      </c>
      <c r="C7" s="17" t="s">
        <v>245</v>
      </c>
      <c r="D7" s="18">
        <v>0.51491900000000002</v>
      </c>
      <c r="E7" s="19">
        <v>0.51491900000000002</v>
      </c>
      <c r="F7" s="19">
        <v>0</v>
      </c>
      <c r="G7" s="20">
        <f t="shared" si="0"/>
        <v>0</v>
      </c>
      <c r="I7" t="s">
        <v>261</v>
      </c>
      <c r="J7" s="6">
        <v>3.3666600938886404E-3</v>
      </c>
      <c r="K7" s="65">
        <v>0.60475302566708111</v>
      </c>
    </row>
    <row r="8" spans="1:11" x14ac:dyDescent="0.25">
      <c r="A8" s="15"/>
      <c r="B8" s="44">
        <v>11</v>
      </c>
      <c r="C8" s="17" t="s">
        <v>250</v>
      </c>
      <c r="D8" s="18">
        <v>0</v>
      </c>
      <c r="E8" s="19">
        <v>1.4434260000000001</v>
      </c>
      <c r="F8" s="19">
        <v>0.38269060291349888</v>
      </c>
      <c r="G8" s="20">
        <f t="shared" si="0"/>
        <v>0.26512658280611467</v>
      </c>
      <c r="I8" t="s">
        <v>254</v>
      </c>
      <c r="J8" s="6">
        <v>1.3816604354142328</v>
      </c>
      <c r="K8" s="65">
        <v>0.27828996832600733</v>
      </c>
    </row>
    <row r="9" spans="1:11" x14ac:dyDescent="0.25">
      <c r="A9" s="15"/>
      <c r="B9" s="44">
        <v>12</v>
      </c>
      <c r="C9" s="17" t="s">
        <v>251</v>
      </c>
      <c r="D9" s="18">
        <v>0.30000000000000004</v>
      </c>
      <c r="E9" s="19">
        <v>8.7983000000000006E-2</v>
      </c>
      <c r="F9" s="19">
        <v>0</v>
      </c>
      <c r="G9" s="20">
        <f t="shared" si="0"/>
        <v>0</v>
      </c>
      <c r="I9" t="s">
        <v>250</v>
      </c>
      <c r="J9" s="6">
        <v>0.38269060291349888</v>
      </c>
      <c r="K9" s="65">
        <v>0.26512658280611467</v>
      </c>
    </row>
    <row r="10" spans="1:11" x14ac:dyDescent="0.25">
      <c r="A10" s="15"/>
      <c r="B10" s="44">
        <v>15</v>
      </c>
      <c r="C10" s="17" t="s">
        <v>254</v>
      </c>
      <c r="D10" s="18">
        <v>3.7605470000000008</v>
      </c>
      <c r="E10" s="19">
        <v>4.964823</v>
      </c>
      <c r="F10" s="19">
        <v>1.3816604354142328</v>
      </c>
      <c r="G10" s="20">
        <f t="shared" si="0"/>
        <v>0.27828996832600733</v>
      </c>
      <c r="I10" t="s">
        <v>245</v>
      </c>
      <c r="J10" s="6">
        <v>0</v>
      </c>
      <c r="K10" s="65">
        <v>0</v>
      </c>
    </row>
    <row r="11" spans="1:11" ht="15.75" thickBot="1" x14ac:dyDescent="0.3">
      <c r="A11" s="21"/>
      <c r="B11" s="45">
        <v>22</v>
      </c>
      <c r="C11" s="23" t="s">
        <v>261</v>
      </c>
      <c r="D11" s="24">
        <v>0</v>
      </c>
      <c r="E11" s="25">
        <v>5.5669999999999999E-3</v>
      </c>
      <c r="F11" s="25">
        <v>3.3666600938886404E-3</v>
      </c>
      <c r="G11" s="26">
        <f t="shared" si="0"/>
        <v>0.60475302566708111</v>
      </c>
      <c r="I11" t="s">
        <v>251</v>
      </c>
      <c r="J11" s="6">
        <v>0</v>
      </c>
      <c r="K11" s="65">
        <v>0</v>
      </c>
    </row>
    <row r="12" spans="1:11" x14ac:dyDescent="0.25">
      <c r="J12" s="6"/>
      <c r="K12" s="65"/>
    </row>
    <row r="13" spans="1:11" x14ac:dyDescent="0.25">
      <c r="J13" s="6"/>
      <c r="K13" s="65"/>
    </row>
    <row r="14" spans="1:11" x14ac:dyDescent="0.25">
      <c r="J14" s="6"/>
      <c r="K14" s="65"/>
    </row>
    <row r="15" spans="1:11" x14ac:dyDescent="0.25">
      <c r="J15" s="6"/>
      <c r="K15" s="65"/>
    </row>
    <row r="16" spans="1:11" x14ac:dyDescent="0.25">
      <c r="J16" s="6"/>
      <c r="K16" s="65"/>
    </row>
    <row r="17" spans="10:11" x14ac:dyDescent="0.25">
      <c r="J17" s="6"/>
      <c r="K17" s="65"/>
    </row>
    <row r="18" spans="10:11" x14ac:dyDescent="0.25">
      <c r="J18" s="6"/>
      <c r="K18" s="65"/>
    </row>
    <row r="19" spans="10:11" x14ac:dyDescent="0.25">
      <c r="J19" s="6"/>
      <c r="K19" s="65"/>
    </row>
    <row r="20" spans="10:11" x14ac:dyDescent="0.25">
      <c r="J20" s="6"/>
      <c r="K20" s="65"/>
    </row>
    <row r="21" spans="10:11" x14ac:dyDescent="0.25">
      <c r="J21" s="6"/>
      <c r="K21" s="65"/>
    </row>
    <row r="22" spans="10:11" x14ac:dyDescent="0.25">
      <c r="J22" s="6"/>
      <c r="K22" s="65"/>
    </row>
    <row r="23" spans="10:11" x14ac:dyDescent="0.25">
      <c r="J23" s="6"/>
      <c r="K23" s="65"/>
    </row>
    <row r="24" spans="10:11" x14ac:dyDescent="0.25">
      <c r="J24" s="6"/>
      <c r="K24" s="65"/>
    </row>
    <row r="25" spans="10:11" x14ac:dyDescent="0.25">
      <c r="J25" s="6"/>
      <c r="K25" s="65"/>
    </row>
    <row r="26" spans="10:11" x14ac:dyDescent="0.25">
      <c r="J26" s="6"/>
      <c r="K26" s="65"/>
    </row>
    <row r="27" spans="10:11" x14ac:dyDescent="0.25">
      <c r="J27" s="6"/>
      <c r="K27" s="65"/>
    </row>
    <row r="28" spans="10:11" x14ac:dyDescent="0.25">
      <c r="J28" s="6"/>
      <c r="K28" s="65"/>
    </row>
    <row r="29" spans="10:11" x14ac:dyDescent="0.25">
      <c r="J29" s="6"/>
      <c r="K29" s="65"/>
    </row>
    <row r="30" spans="10:11" x14ac:dyDescent="0.25">
      <c r="J30" s="6"/>
      <c r="K30" s="65"/>
    </row>
    <row r="31" spans="10:11" x14ac:dyDescent="0.25">
      <c r="J31" s="6"/>
      <c r="K31" s="65"/>
    </row>
    <row r="32" spans="10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6"/>
  <dimension ref="A1:G13"/>
  <sheetViews>
    <sheetView workbookViewId="0">
      <selection activeCell="A2" sqref="A2:G12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96</v>
      </c>
      <c r="B1" s="46" t="s">
        <v>228</v>
      </c>
      <c r="C1" s="40" t="s">
        <v>55</v>
      </c>
      <c r="D1" s="40"/>
      <c r="E1" s="40"/>
      <c r="F1" s="40"/>
      <c r="G1" s="40"/>
    </row>
    <row r="2" spans="1:7" ht="15.75" thickBot="1" x14ac:dyDescent="0.3">
      <c r="A2" s="2" t="s">
        <v>1908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4.5754660000000005</v>
      </c>
      <c r="E6" s="13">
        <v>7.016718</v>
      </c>
      <c r="F6" s="13">
        <v>1.7677176984216203</v>
      </c>
      <c r="G6" s="14">
        <v>0.25192942033891347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3.7605469999999999</v>
      </c>
      <c r="E7" s="31">
        <f ca="1">SUM(E8:OFFSET(E6,MATCH("GOBIERNOS REGIONALES",$A$8:$A$50,0),0))</f>
        <v>4.9648229999999991</v>
      </c>
      <c r="F7" s="31">
        <f ca="1">SUM(F8:OFFSET(F6,MATCH("GOBIERNOS REGIONALES",$A$8:$A$50,0),0))</f>
        <v>1.3816604354142328</v>
      </c>
      <c r="G7" s="32">
        <f t="shared" ref="G7:G12" ca="1" si="0">IFERROR(F7/E7,0)</f>
        <v>0.27828996832600739</v>
      </c>
    </row>
    <row r="8" spans="1:7" x14ac:dyDescent="0.25">
      <c r="A8" s="15"/>
      <c r="B8" s="16">
        <v>5</v>
      </c>
      <c r="C8" s="17" t="s">
        <v>99</v>
      </c>
      <c r="D8" s="18">
        <v>2.4393009999999999</v>
      </c>
      <c r="E8" s="19">
        <v>2.4393009999999999</v>
      </c>
      <c r="F8" s="19">
        <v>0.79018739750608802</v>
      </c>
      <c r="G8" s="20">
        <f t="shared" si="0"/>
        <v>0.32394009493132991</v>
      </c>
    </row>
    <row r="9" spans="1:7" ht="25.5" x14ac:dyDescent="0.25">
      <c r="A9" s="15"/>
      <c r="B9" s="16">
        <v>51</v>
      </c>
      <c r="C9" s="17" t="s">
        <v>124</v>
      </c>
      <c r="D9" s="18">
        <v>2.1000000000000001E-2</v>
      </c>
      <c r="E9" s="19">
        <v>2.1000000000000001E-2</v>
      </c>
      <c r="F9" s="19">
        <v>0</v>
      </c>
      <c r="G9" s="20">
        <f t="shared" si="0"/>
        <v>0</v>
      </c>
    </row>
    <row r="10" spans="1:7" ht="25.5" x14ac:dyDescent="0.25">
      <c r="A10" s="15"/>
      <c r="B10" s="16">
        <v>331</v>
      </c>
      <c r="C10" s="17" t="s">
        <v>154</v>
      </c>
      <c r="D10" s="18">
        <v>1.300246</v>
      </c>
      <c r="E10" s="19">
        <v>2.5045219999999997</v>
      </c>
      <c r="F10" s="19">
        <v>0.59147303790814476</v>
      </c>
      <c r="G10" s="20">
        <f t="shared" si="0"/>
        <v>0.23616204525579923</v>
      </c>
    </row>
    <row r="11" spans="1:7" x14ac:dyDescent="0.25">
      <c r="A11" s="27" t="s">
        <v>200</v>
      </c>
      <c r="B11" s="28"/>
      <c r="C11" s="29"/>
      <c r="D11" s="30">
        <f ca="1">SUM(D12:OFFSET(D10,(MATCH("GOBIERNOS LOCALES",$A$8:$A$50,0)-MATCH("GOBIERNOS REGIONALES",$A$8:$A$50,0)),0))</f>
        <v>0</v>
      </c>
      <c r="E11" s="31">
        <f ca="1">SUM(E12:OFFSET(E10,(MATCH("GOBIERNOS LOCALES",$A$8:$A$50,0)-MATCH("GOBIERNOS REGIONALES",$A$8:$A$50,0)),0))</f>
        <v>0</v>
      </c>
      <c r="F11" s="31">
        <f ca="1">SUM(F12:OFFSET(F10,(MATCH("GOBIERNOS LOCALES",$A$8:$A$50,0)-MATCH("GOBIERNOS REGIONALES",$A$8:$A$50,0)),0))</f>
        <v>0</v>
      </c>
      <c r="G11" s="32">
        <f t="shared" ca="1" si="0"/>
        <v>0</v>
      </c>
    </row>
    <row r="12" spans="1:7" ht="15.75" thickBot="1" x14ac:dyDescent="0.3">
      <c r="A12" s="33" t="s">
        <v>227</v>
      </c>
      <c r="B12" s="34"/>
      <c r="C12" s="35"/>
      <c r="D12" s="36">
        <v>0.81491900000000017</v>
      </c>
      <c r="E12" s="37">
        <v>2.051895</v>
      </c>
      <c r="F12" s="37">
        <v>0.38605726300738752</v>
      </c>
      <c r="G12" s="38">
        <f t="shared" si="0"/>
        <v>0.18814669513176235</v>
      </c>
    </row>
    <row r="13" spans="1:7" x14ac:dyDescent="0.25">
      <c r="D13" s="6"/>
      <c r="E13" s="6"/>
      <c r="F13" s="6"/>
      <c r="G13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7"/>
  <dimension ref="A1:L22"/>
  <sheetViews>
    <sheetView topLeftCell="A10" workbookViewId="0">
      <selection activeCell="A18" sqref="A18:F2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96</v>
      </c>
      <c r="B1" s="40" t="s">
        <v>228</v>
      </c>
      <c r="C1" s="40" t="s">
        <v>55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1909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4.5754660000000005</v>
      </c>
      <c r="G6" s="13">
        <v>7.016718</v>
      </c>
      <c r="H6" s="13">
        <v>1.7677176984216203</v>
      </c>
      <c r="I6" s="14">
        <v>0.25192942033891347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3.2055469999999997</v>
      </c>
      <c r="G7" s="31">
        <f ca="1">SUM(G8:OFFSET(G6,MATCH("PROYECTOS",$A$8:$A$50,0),0))</f>
        <v>3.3203209999999999</v>
      </c>
      <c r="H7" s="31">
        <f ca="1">SUM(H8:OFFSET(H6,MATCH("PROYECTOS",$A$8:$A$50,0),0))</f>
        <v>1.057155004265951</v>
      </c>
      <c r="I7" s="32">
        <f ca="1">IFERROR(H7/G7,0)</f>
        <v>0.31838939797265114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0.98338200000000009</v>
      </c>
      <c r="G8" s="19">
        <v>0.98894900000000008</v>
      </c>
      <c r="H8" s="19">
        <v>0.38532886700704694</v>
      </c>
      <c r="I8" s="20">
        <f t="shared" ref="I8:I14" si="0">IFERROR(H8/G8,0)</f>
        <v>0.38963472030109431</v>
      </c>
      <c r="J8" s="54"/>
      <c r="K8" s="19"/>
      <c r="L8" s="20" t="str">
        <f t="shared" ref="L8:L13" si="1">IFERROR(K8/J8,".")</f>
        <v>.</v>
      </c>
    </row>
    <row r="9" spans="1:12" ht="25.5" x14ac:dyDescent="0.25">
      <c r="A9" s="15"/>
      <c r="B9" s="17">
        <v>3000503</v>
      </c>
      <c r="C9" s="17" t="s">
        <v>1910</v>
      </c>
      <c r="D9" s="53">
        <v>313</v>
      </c>
      <c r="E9" s="17" t="s">
        <v>1915</v>
      </c>
      <c r="F9" s="18">
        <v>0.45000000000000007</v>
      </c>
      <c r="G9" s="19">
        <v>0.45</v>
      </c>
      <c r="H9" s="19">
        <v>0.17965806246502325</v>
      </c>
      <c r="I9" s="20">
        <f t="shared" si="0"/>
        <v>0.39924013881116277</v>
      </c>
      <c r="J9" s="54"/>
      <c r="K9" s="19"/>
      <c r="L9" s="20" t="str">
        <f t="shared" si="1"/>
        <v>.</v>
      </c>
    </row>
    <row r="10" spans="1:12" ht="38.25" x14ac:dyDescent="0.25">
      <c r="A10" s="15"/>
      <c r="B10" s="17">
        <v>3000504</v>
      </c>
      <c r="C10" s="17" t="s">
        <v>1911</v>
      </c>
      <c r="D10" s="53">
        <v>429</v>
      </c>
      <c r="E10" s="17" t="s">
        <v>746</v>
      </c>
      <c r="F10" s="18">
        <v>0.97591899999999998</v>
      </c>
      <c r="G10" s="19">
        <v>0.97591899999999998</v>
      </c>
      <c r="H10" s="19">
        <v>0.21711712802061811</v>
      </c>
      <c r="I10" s="20">
        <f t="shared" si="0"/>
        <v>0.22247453735465558</v>
      </c>
      <c r="J10" s="54"/>
      <c r="K10" s="19"/>
      <c r="L10" s="20" t="str">
        <f t="shared" si="1"/>
        <v>.</v>
      </c>
    </row>
    <row r="11" spans="1:12" ht="25.5" x14ac:dyDescent="0.25">
      <c r="A11" s="15"/>
      <c r="B11" s="17">
        <v>3000505</v>
      </c>
      <c r="C11" s="17" t="s">
        <v>1912</v>
      </c>
      <c r="D11" s="53">
        <v>41</v>
      </c>
      <c r="E11" s="17" t="s">
        <v>794</v>
      </c>
      <c r="F11" s="18">
        <v>2.1000000000000001E-2</v>
      </c>
      <c r="G11" s="19">
        <v>2.1000000000000001E-2</v>
      </c>
      <c r="H11" s="19">
        <v>0</v>
      </c>
      <c r="I11" s="20">
        <f t="shared" si="0"/>
        <v>0</v>
      </c>
      <c r="J11" s="54"/>
      <c r="K11" s="19"/>
      <c r="L11" s="20" t="str">
        <f t="shared" si="1"/>
        <v>.</v>
      </c>
    </row>
    <row r="12" spans="1:12" ht="38.25" x14ac:dyDescent="0.25">
      <c r="A12" s="15"/>
      <c r="B12" s="17">
        <v>3000692</v>
      </c>
      <c r="C12" s="17" t="s">
        <v>1913</v>
      </c>
      <c r="D12" s="53">
        <v>429</v>
      </c>
      <c r="E12" s="17" t="s">
        <v>746</v>
      </c>
      <c r="F12" s="18">
        <v>0.74524599999999996</v>
      </c>
      <c r="G12" s="19">
        <v>0.85445300000000002</v>
      </c>
      <c r="H12" s="19">
        <v>0.26360094666597433</v>
      </c>
      <c r="I12" s="20">
        <f t="shared" si="0"/>
        <v>0.30850257025953953</v>
      </c>
      <c r="J12" s="54"/>
      <c r="K12" s="19"/>
      <c r="L12" s="20" t="str">
        <f t="shared" si="1"/>
        <v>.</v>
      </c>
    </row>
    <row r="13" spans="1:12" ht="38.25" x14ac:dyDescent="0.25">
      <c r="A13" s="15"/>
      <c r="B13" s="17">
        <v>3000693</v>
      </c>
      <c r="C13" s="17" t="s">
        <v>1914</v>
      </c>
      <c r="D13" s="53">
        <v>46</v>
      </c>
      <c r="E13" s="17" t="s">
        <v>856</v>
      </c>
      <c r="F13" s="18">
        <v>0.03</v>
      </c>
      <c r="G13" s="19">
        <v>0.03</v>
      </c>
      <c r="H13" s="19">
        <v>1.1450000107288361E-2</v>
      </c>
      <c r="I13" s="20">
        <f t="shared" si="0"/>
        <v>0.38166667024294537</v>
      </c>
      <c r="J13" s="54"/>
      <c r="K13" s="19"/>
      <c r="L13" s="20" t="str">
        <f t="shared" si="1"/>
        <v>.</v>
      </c>
    </row>
    <row r="14" spans="1:12" ht="15.75" thickBot="1" x14ac:dyDescent="0.3">
      <c r="A14" s="33" t="s">
        <v>302</v>
      </c>
      <c r="B14" s="35"/>
      <c r="C14" s="35"/>
      <c r="D14" s="51"/>
      <c r="E14" s="35"/>
      <c r="F14" s="36">
        <f ca="1">OFFSET(F14,-MATCH("PROYECTOS",$A$8:$A$50,0)-1,0)-(OFFSET(F14,-MATCH("PROYECTOS",$A$8:$A$50,0),0))</f>
        <v>1.3699190000000008</v>
      </c>
      <c r="G14" s="37">
        <f ca="1">OFFSET(G14,-MATCH("PROYECTOS",$A$8:$A$50,0)-1,0)-(OFFSET(G14,-MATCH("PROYECTOS",$A$8:$A$50,0),0))</f>
        <v>3.6963970000000002</v>
      </c>
      <c r="H14" s="37">
        <f ca="1">OFFSET(H14,-MATCH("PROYECTOS",$A$8:$A$50,0)-1,0)-(OFFSET(H14,-MATCH("PROYECTOS",$A$8:$A$50,0),0))</f>
        <v>0.71056269415566931</v>
      </c>
      <c r="I14" s="38">
        <f t="shared" ca="1" si="0"/>
        <v>0.19223116298267456</v>
      </c>
      <c r="J14" s="52"/>
      <c r="K14" s="37"/>
      <c r="L14" s="38"/>
    </row>
    <row r="15" spans="1:12" ht="15.75" thickBot="1" x14ac:dyDescent="0.3"/>
    <row r="16" spans="1:12" ht="15.75" thickBot="1" x14ac:dyDescent="0.3">
      <c r="A16" s="108" t="s">
        <v>372</v>
      </c>
      <c r="B16" s="109"/>
      <c r="C16" s="109"/>
      <c r="D16" s="109"/>
      <c r="E16" s="109"/>
      <c r="F16" s="110"/>
    </row>
    <row r="17" spans="1:6" ht="15.75" thickBot="1" x14ac:dyDescent="0.3">
      <c r="A17" s="2" t="s">
        <v>1929</v>
      </c>
    </row>
    <row r="18" spans="1:6" ht="45" customHeight="1" x14ac:dyDescent="0.25">
      <c r="A18" s="100" t="s">
        <v>374</v>
      </c>
      <c r="B18" s="101"/>
      <c r="C18" s="101"/>
      <c r="D18" s="101"/>
      <c r="E18" s="101"/>
      <c r="F18" s="111" t="s">
        <v>375</v>
      </c>
    </row>
    <row r="19" spans="1:6" ht="15.75" thickBot="1" x14ac:dyDescent="0.3">
      <c r="A19" s="125"/>
      <c r="B19" s="126"/>
      <c r="C19" s="104"/>
      <c r="D19" s="104"/>
      <c r="E19" s="104"/>
      <c r="F19" s="112"/>
    </row>
    <row r="20" spans="1:6" ht="31.5" customHeight="1" x14ac:dyDescent="0.25">
      <c r="A20" s="15"/>
      <c r="B20" s="17">
        <v>3000504</v>
      </c>
      <c r="C20" s="148" t="s">
        <v>1911</v>
      </c>
      <c r="D20" s="142"/>
      <c r="E20" s="149"/>
      <c r="F20" s="69">
        <v>0.22247453735465558</v>
      </c>
    </row>
    <row r="21" spans="1:6" ht="31.5" customHeight="1" x14ac:dyDescent="0.25">
      <c r="A21" s="15"/>
      <c r="B21" s="17">
        <v>3000505</v>
      </c>
      <c r="C21" s="144" t="s">
        <v>1912</v>
      </c>
      <c r="D21" s="119">
        <v>41</v>
      </c>
      <c r="E21" s="145" t="s">
        <v>794</v>
      </c>
      <c r="F21" s="69">
        <v>0</v>
      </c>
    </row>
    <row r="22" spans="1:6" ht="31.5" customHeight="1" thickBot="1" x14ac:dyDescent="0.3">
      <c r="A22" s="21"/>
      <c r="B22" s="23">
        <v>3000692</v>
      </c>
      <c r="C22" s="146" t="s">
        <v>1913</v>
      </c>
      <c r="D22" s="121">
        <v>429</v>
      </c>
      <c r="E22" s="147" t="s">
        <v>746</v>
      </c>
      <c r="F22" s="70">
        <v>0.30850257025953953</v>
      </c>
    </row>
  </sheetData>
  <mergeCells count="18">
    <mergeCell ref="J3:L3"/>
    <mergeCell ref="I4:I5"/>
    <mergeCell ref="A16:F16"/>
    <mergeCell ref="A18:E19"/>
    <mergeCell ref="F18:F19"/>
    <mergeCell ref="L4:L5"/>
    <mergeCell ref="H4:H5"/>
    <mergeCell ref="A4:C5"/>
    <mergeCell ref="J4:J5"/>
    <mergeCell ref="F4:F5"/>
    <mergeCell ref="K4:K5"/>
    <mergeCell ref="G4:G5"/>
    <mergeCell ref="D4:E5"/>
    <mergeCell ref="C20:E20"/>
    <mergeCell ref="C21:E21"/>
    <mergeCell ref="C22:E22"/>
    <mergeCell ref="A3:E3"/>
    <mergeCell ref="F3:I3"/>
  </mergeCell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8"/>
  <dimension ref="A1:N19"/>
  <sheetViews>
    <sheetView workbookViewId="0">
      <selection activeCell="A3" sqref="A3:N1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96</v>
      </c>
      <c r="B1" s="40" t="s">
        <v>228</v>
      </c>
      <c r="C1" s="40" t="s">
        <v>55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1916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4.5754660000000005</v>
      </c>
      <c r="I6" s="13">
        <v>7.016718</v>
      </c>
      <c r="J6" s="13">
        <v>1.7677176984216203</v>
      </c>
      <c r="K6" s="14">
        <v>0.25192942033891347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SUM(H8:H18)</f>
        <v>3.2055469999999997</v>
      </c>
      <c r="I7" s="30">
        <f>SUM(I8:I18)</f>
        <v>3.3203210000000003</v>
      </c>
      <c r="J7" s="30">
        <f>SUM(J8:J18)</f>
        <v>1.057155004265951</v>
      </c>
      <c r="K7" s="32">
        <f>IFERROR(J7/I7,0)</f>
        <v>0.31838939797265109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0.98338200000000009</v>
      </c>
      <c r="I8" s="19">
        <v>0.98894900000000008</v>
      </c>
      <c r="J8" s="19">
        <v>0.38532886700704694</v>
      </c>
      <c r="K8" s="20">
        <f t="shared" ref="K8:K19" si="0">IFERROR(J8/I8,0)</f>
        <v>0.38963472030109431</v>
      </c>
      <c r="L8" s="54">
        <v>0</v>
      </c>
      <c r="M8" s="19">
        <v>0</v>
      </c>
      <c r="N8" s="20" t="str">
        <f>IFERROR(M8/L8,".")</f>
        <v>.</v>
      </c>
    </row>
    <row r="9" spans="1:14" ht="38.25" x14ac:dyDescent="0.25">
      <c r="A9" s="15"/>
      <c r="B9" s="17">
        <v>5004109</v>
      </c>
      <c r="C9" s="79" t="s">
        <v>1917</v>
      </c>
      <c r="D9" s="17">
        <v>3000503</v>
      </c>
      <c r="E9" s="17" t="s">
        <v>1910</v>
      </c>
      <c r="F9" s="53">
        <v>313</v>
      </c>
      <c r="G9" s="17" t="s">
        <v>1915</v>
      </c>
      <c r="H9" s="18">
        <v>0.45000000000000007</v>
      </c>
      <c r="I9" s="19">
        <v>0.45</v>
      </c>
      <c r="J9" s="19">
        <v>0.17965806246502325</v>
      </c>
      <c r="K9" s="20">
        <f t="shared" si="0"/>
        <v>0.39924013881116277</v>
      </c>
      <c r="L9" s="54">
        <v>0</v>
      </c>
      <c r="M9" s="19">
        <v>0</v>
      </c>
      <c r="N9" s="20" t="str">
        <f t="shared" ref="N9:N18" si="1">IFERROR(M9/L9,".")</f>
        <v>.</v>
      </c>
    </row>
    <row r="10" spans="1:14" ht="38.25" x14ac:dyDescent="0.25">
      <c r="A10" s="15"/>
      <c r="B10" s="17">
        <v>5004111</v>
      </c>
      <c r="C10" s="79" t="s">
        <v>1918</v>
      </c>
      <c r="D10" s="17">
        <v>3000504</v>
      </c>
      <c r="E10" s="17" t="s">
        <v>1911</v>
      </c>
      <c r="F10" s="53">
        <v>429</v>
      </c>
      <c r="G10" s="17" t="s">
        <v>746</v>
      </c>
      <c r="H10" s="18">
        <v>0.283586</v>
      </c>
      <c r="I10" s="19">
        <v>0.283586</v>
      </c>
      <c r="J10" s="19">
        <v>9.6228906128089875E-2</v>
      </c>
      <c r="K10" s="20">
        <f t="shared" si="0"/>
        <v>0.33932883191726626</v>
      </c>
      <c r="L10" s="54">
        <v>0</v>
      </c>
      <c r="M10" s="19">
        <v>0</v>
      </c>
      <c r="N10" s="20" t="str">
        <f t="shared" si="1"/>
        <v>.</v>
      </c>
    </row>
    <row r="11" spans="1:14" ht="38.25" x14ac:dyDescent="0.25">
      <c r="A11" s="15"/>
      <c r="B11" s="17">
        <v>5004112</v>
      </c>
      <c r="C11" s="79" t="s">
        <v>1919</v>
      </c>
      <c r="D11" s="17">
        <v>3000504</v>
      </c>
      <c r="E11" s="17" t="s">
        <v>1911</v>
      </c>
      <c r="F11" s="53">
        <v>535</v>
      </c>
      <c r="G11" s="17" t="s">
        <v>889</v>
      </c>
      <c r="H11" s="18">
        <v>0.02</v>
      </c>
      <c r="I11" s="19">
        <v>0.02</v>
      </c>
      <c r="J11" s="19">
        <v>0</v>
      </c>
      <c r="K11" s="20">
        <f t="shared" si="0"/>
        <v>0</v>
      </c>
      <c r="L11" s="54">
        <v>0</v>
      </c>
      <c r="M11" s="19">
        <v>0</v>
      </c>
      <c r="N11" s="20" t="str">
        <f t="shared" si="1"/>
        <v>.</v>
      </c>
    </row>
    <row r="12" spans="1:14" ht="38.25" x14ac:dyDescent="0.25">
      <c r="A12" s="15"/>
      <c r="B12" s="17">
        <v>5004113</v>
      </c>
      <c r="C12" s="79" t="s">
        <v>1920</v>
      </c>
      <c r="D12" s="17">
        <v>3000504</v>
      </c>
      <c r="E12" s="17" t="s">
        <v>1911</v>
      </c>
      <c r="F12" s="53">
        <v>201</v>
      </c>
      <c r="G12" s="17" t="s">
        <v>745</v>
      </c>
      <c r="H12" s="18">
        <v>6.4653000000000002E-2</v>
      </c>
      <c r="I12" s="19">
        <v>6.4653000000000002E-2</v>
      </c>
      <c r="J12" s="19">
        <v>2.0532530266791582E-2</v>
      </c>
      <c r="K12" s="20">
        <f t="shared" si="0"/>
        <v>0.31758047216357449</v>
      </c>
      <c r="L12" s="54">
        <v>0</v>
      </c>
      <c r="M12" s="19">
        <v>0</v>
      </c>
      <c r="N12" s="20" t="str">
        <f t="shared" si="1"/>
        <v>.</v>
      </c>
    </row>
    <row r="13" spans="1:14" ht="38.25" x14ac:dyDescent="0.25">
      <c r="A13" s="15"/>
      <c r="B13" s="17">
        <v>5005170</v>
      </c>
      <c r="C13" s="79" t="s">
        <v>1921</v>
      </c>
      <c r="D13" s="17">
        <v>3000504</v>
      </c>
      <c r="E13" s="17" t="s">
        <v>1911</v>
      </c>
      <c r="F13" s="53">
        <v>80</v>
      </c>
      <c r="G13" s="17" t="s">
        <v>319</v>
      </c>
      <c r="H13" s="18">
        <v>0.58767999999999998</v>
      </c>
      <c r="I13" s="19">
        <v>0.58767999999999998</v>
      </c>
      <c r="J13" s="19">
        <v>0.10035569162573665</v>
      </c>
      <c r="K13" s="20">
        <f t="shared" si="0"/>
        <v>0.17076587875329544</v>
      </c>
      <c r="L13" s="54">
        <v>0</v>
      </c>
      <c r="M13" s="19">
        <v>0</v>
      </c>
      <c r="N13" s="20" t="str">
        <f t="shared" si="1"/>
        <v>.</v>
      </c>
    </row>
    <row r="14" spans="1:14" ht="38.25" x14ac:dyDescent="0.25">
      <c r="A14" s="15"/>
      <c r="B14" s="17">
        <v>5005171</v>
      </c>
      <c r="C14" s="79" t="s">
        <v>1922</v>
      </c>
      <c r="D14" s="17">
        <v>3000504</v>
      </c>
      <c r="E14" s="17" t="s">
        <v>1911</v>
      </c>
      <c r="F14" s="53">
        <v>222</v>
      </c>
      <c r="G14" s="17" t="s">
        <v>290</v>
      </c>
      <c r="H14" s="18">
        <v>0.02</v>
      </c>
      <c r="I14" s="19">
        <v>0.02</v>
      </c>
      <c r="J14" s="19">
        <v>0</v>
      </c>
      <c r="K14" s="20">
        <f t="shared" si="0"/>
        <v>0</v>
      </c>
      <c r="L14" s="54">
        <v>0</v>
      </c>
      <c r="M14" s="19">
        <v>0</v>
      </c>
      <c r="N14" s="20" t="str">
        <f t="shared" si="1"/>
        <v>.</v>
      </c>
    </row>
    <row r="15" spans="1:14" ht="51" x14ac:dyDescent="0.25">
      <c r="A15" s="15"/>
      <c r="B15" s="17">
        <v>5004114</v>
      </c>
      <c r="C15" s="79" t="s">
        <v>1923</v>
      </c>
      <c r="D15" s="17">
        <v>3000505</v>
      </c>
      <c r="E15" s="17" t="s">
        <v>1912</v>
      </c>
      <c r="F15" s="53">
        <v>416</v>
      </c>
      <c r="G15" s="17" t="s">
        <v>722</v>
      </c>
      <c r="H15" s="18">
        <v>2.1000000000000001E-2</v>
      </c>
      <c r="I15" s="19">
        <v>2.1000000000000001E-2</v>
      </c>
      <c r="J15" s="19">
        <v>0</v>
      </c>
      <c r="K15" s="20">
        <f t="shared" si="0"/>
        <v>0</v>
      </c>
      <c r="L15" s="54">
        <v>0</v>
      </c>
      <c r="M15" s="19">
        <v>0</v>
      </c>
      <c r="N15" s="20" t="str">
        <f t="shared" si="1"/>
        <v>.</v>
      </c>
    </row>
    <row r="16" spans="1:14" ht="38.25" x14ac:dyDescent="0.25">
      <c r="A16" s="15"/>
      <c r="B16" s="17">
        <v>5004319</v>
      </c>
      <c r="C16" s="79" t="s">
        <v>1924</v>
      </c>
      <c r="D16" s="17">
        <v>3000692</v>
      </c>
      <c r="E16" s="17" t="s">
        <v>1913</v>
      </c>
      <c r="F16" s="53">
        <v>455</v>
      </c>
      <c r="G16" s="17" t="s">
        <v>1927</v>
      </c>
      <c r="H16" s="18">
        <v>0.54846099999999998</v>
      </c>
      <c r="I16" s="19">
        <v>0.65766800000000003</v>
      </c>
      <c r="J16" s="19">
        <v>0.17443078724318184</v>
      </c>
      <c r="K16" s="20">
        <f t="shared" si="0"/>
        <v>0.26522620416864107</v>
      </c>
      <c r="L16" s="54">
        <v>0</v>
      </c>
      <c r="M16" s="19">
        <v>0</v>
      </c>
      <c r="N16" s="20" t="str">
        <f t="shared" si="1"/>
        <v>.</v>
      </c>
    </row>
    <row r="17" spans="1:14" ht="38.25" x14ac:dyDescent="0.25">
      <c r="A17" s="15"/>
      <c r="B17" s="17">
        <v>5005172</v>
      </c>
      <c r="C17" s="79" t="s">
        <v>1925</v>
      </c>
      <c r="D17" s="17">
        <v>3000692</v>
      </c>
      <c r="E17" s="17" t="s">
        <v>1913</v>
      </c>
      <c r="F17" s="53">
        <v>36</v>
      </c>
      <c r="G17" s="17" t="s">
        <v>645</v>
      </c>
      <c r="H17" s="18">
        <v>0.19678499999999999</v>
      </c>
      <c r="I17" s="19">
        <v>0.19678499999999999</v>
      </c>
      <c r="J17" s="19">
        <v>8.9170159422792494E-2</v>
      </c>
      <c r="K17" s="20">
        <f t="shared" si="0"/>
        <v>0.4531349412952842</v>
      </c>
      <c r="L17" s="54">
        <v>0</v>
      </c>
      <c r="M17" s="19">
        <v>0</v>
      </c>
      <c r="N17" s="20" t="str">
        <f t="shared" si="1"/>
        <v>.</v>
      </c>
    </row>
    <row r="18" spans="1:14" ht="51" x14ac:dyDescent="0.25">
      <c r="A18" s="15"/>
      <c r="B18" s="17">
        <v>5005173</v>
      </c>
      <c r="C18" s="79" t="s">
        <v>1926</v>
      </c>
      <c r="D18" s="17">
        <v>3000693</v>
      </c>
      <c r="E18" s="17" t="s">
        <v>1914</v>
      </c>
      <c r="F18" s="53">
        <v>46</v>
      </c>
      <c r="G18" s="17" t="s">
        <v>856</v>
      </c>
      <c r="H18" s="18">
        <v>0.03</v>
      </c>
      <c r="I18" s="19">
        <v>0.03</v>
      </c>
      <c r="J18" s="19">
        <v>1.1450000107288361E-2</v>
      </c>
      <c r="K18" s="20">
        <f t="shared" si="0"/>
        <v>0.38166667024294537</v>
      </c>
      <c r="L18" s="54">
        <v>0</v>
      </c>
      <c r="M18" s="19">
        <v>0</v>
      </c>
      <c r="N18" s="20" t="str">
        <f t="shared" si="1"/>
        <v>.</v>
      </c>
    </row>
    <row r="19" spans="1:14" ht="15.75" thickBot="1" x14ac:dyDescent="0.3">
      <c r="A19" s="33" t="s">
        <v>302</v>
      </c>
      <c r="B19" s="35"/>
      <c r="C19" s="35"/>
      <c r="D19" s="57"/>
      <c r="E19" s="35"/>
      <c r="F19" s="51"/>
      <c r="G19" s="35"/>
      <c r="H19" s="36">
        <f>H6-H7</f>
        <v>1.3699190000000008</v>
      </c>
      <c r="I19" s="36">
        <f>I6-I7</f>
        <v>3.6963969999999997</v>
      </c>
      <c r="J19" s="36">
        <f>J6-J7</f>
        <v>0.71056269415566931</v>
      </c>
      <c r="K19" s="38">
        <f t="shared" si="0"/>
        <v>0.19223116298267459</v>
      </c>
      <c r="L19" s="52"/>
      <c r="M19" s="37"/>
      <c r="N19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9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97</v>
      </c>
      <c r="B1" s="41" t="s">
        <v>228</v>
      </c>
      <c r="C1" s="40" t="s">
        <v>56</v>
      </c>
      <c r="D1" s="40"/>
      <c r="E1" s="40"/>
      <c r="F1" s="40"/>
      <c r="G1" s="40"/>
    </row>
    <row r="2" spans="1:11" ht="15.75" thickBot="1" x14ac:dyDescent="0.3">
      <c r="A2" s="2" t="s">
        <v>1930</v>
      </c>
      <c r="I2" s="1" t="s">
        <v>1937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755.42156400000022</v>
      </c>
      <c r="E6" s="13">
        <f ca="1">SUM(E7:OFFSET(E7,50,0))</f>
        <v>755.83116000000007</v>
      </c>
      <c r="F6" s="13">
        <f ca="1">SUM(F7:OFFSET(F7,50,0))</f>
        <v>367.26388596026715</v>
      </c>
      <c r="G6" s="14">
        <f ca="1">IFERROR(F6/E6,0)</f>
        <v>0.48590731025202388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18.294084999999999</v>
      </c>
      <c r="E7" s="19">
        <v>17.824286999999998</v>
      </c>
      <c r="F7" s="19">
        <v>8.7904727048353379</v>
      </c>
      <c r="G7" s="20">
        <f t="shared" ref="G7:G31" si="0">IFERROR(F7/E7,0)</f>
        <v>0.49317387589390471</v>
      </c>
      <c r="I7" t="s">
        <v>255</v>
      </c>
      <c r="J7" s="6">
        <v>12.255822139075462</v>
      </c>
      <c r="K7" s="65">
        <v>0.54458393019855311</v>
      </c>
    </row>
    <row r="8" spans="1:11" x14ac:dyDescent="0.25">
      <c r="A8" s="15"/>
      <c r="B8" s="44">
        <v>2</v>
      </c>
      <c r="C8" s="17" t="s">
        <v>241</v>
      </c>
      <c r="D8" s="18">
        <v>49.795476999999991</v>
      </c>
      <c r="E8" s="19">
        <v>47.690690000000004</v>
      </c>
      <c r="F8" s="19">
        <v>22.865020518816209</v>
      </c>
      <c r="G8" s="20">
        <f t="shared" si="0"/>
        <v>0.47944411202304282</v>
      </c>
      <c r="I8" t="s">
        <v>264</v>
      </c>
      <c r="J8" s="6">
        <v>6.0962299691418593</v>
      </c>
      <c r="K8" s="65">
        <v>0.52650006215177014</v>
      </c>
    </row>
    <row r="9" spans="1:11" x14ac:dyDescent="0.25">
      <c r="A9" s="15"/>
      <c r="B9" s="44">
        <v>3</v>
      </c>
      <c r="C9" s="17" t="s">
        <v>242</v>
      </c>
      <c r="D9" s="18">
        <v>40.613226999999995</v>
      </c>
      <c r="E9" s="19">
        <v>41.102584999999998</v>
      </c>
      <c r="F9" s="19">
        <v>19.990645313780988</v>
      </c>
      <c r="G9" s="20">
        <f t="shared" si="0"/>
        <v>0.48635980714548704</v>
      </c>
      <c r="I9" t="s">
        <v>246</v>
      </c>
      <c r="J9" s="6">
        <v>2.4118720737751573</v>
      </c>
      <c r="K9" s="65">
        <v>0.5242631448838827</v>
      </c>
    </row>
    <row r="10" spans="1:11" x14ac:dyDescent="0.25">
      <c r="A10" s="15"/>
      <c r="B10" s="44">
        <v>4</v>
      </c>
      <c r="C10" s="17" t="s">
        <v>243</v>
      </c>
      <c r="D10" s="18">
        <v>12.3612</v>
      </c>
      <c r="E10" s="19">
        <v>13.226040000000001</v>
      </c>
      <c r="F10" s="19">
        <v>6.3342210357295698</v>
      </c>
      <c r="G10" s="20">
        <f t="shared" si="0"/>
        <v>0.47892045054525539</v>
      </c>
      <c r="I10" t="s">
        <v>261</v>
      </c>
      <c r="J10" s="6">
        <v>12.240510367784736</v>
      </c>
      <c r="K10" s="65">
        <v>0.50759270915709809</v>
      </c>
    </row>
    <row r="11" spans="1:11" x14ac:dyDescent="0.25">
      <c r="A11" s="15"/>
      <c r="B11" s="44">
        <v>5</v>
      </c>
      <c r="C11" s="17" t="s">
        <v>244</v>
      </c>
      <c r="D11" s="18">
        <v>46.500525000000003</v>
      </c>
      <c r="E11" s="19">
        <v>49.239107000000004</v>
      </c>
      <c r="F11" s="19">
        <v>23.796122843683406</v>
      </c>
      <c r="G11" s="20">
        <f t="shared" si="0"/>
        <v>0.48327689703396537</v>
      </c>
      <c r="I11" t="s">
        <v>256</v>
      </c>
      <c r="J11" s="6">
        <v>0.76575696546206018</v>
      </c>
      <c r="K11" s="65">
        <v>0.50533239810266006</v>
      </c>
    </row>
    <row r="12" spans="1:11" x14ac:dyDescent="0.25">
      <c r="A12" s="15"/>
      <c r="B12" s="44">
        <v>6</v>
      </c>
      <c r="C12" s="17" t="s">
        <v>245</v>
      </c>
      <c r="D12" s="18">
        <v>73.024039999999999</v>
      </c>
      <c r="E12" s="19">
        <v>77.708205000000007</v>
      </c>
      <c r="F12" s="19">
        <v>37.644665872263431</v>
      </c>
      <c r="G12" s="20">
        <f t="shared" si="0"/>
        <v>0.48443617855107357</v>
      </c>
      <c r="I12" t="s">
        <v>263</v>
      </c>
      <c r="J12" s="6">
        <v>2.3206621664430713</v>
      </c>
      <c r="K12" s="65">
        <v>0.49338744726418643</v>
      </c>
    </row>
    <row r="13" spans="1:11" x14ac:dyDescent="0.25">
      <c r="A13" s="15"/>
      <c r="B13" s="44">
        <v>7</v>
      </c>
      <c r="C13" s="17" t="s">
        <v>246</v>
      </c>
      <c r="D13" s="18">
        <v>5.194223</v>
      </c>
      <c r="E13" s="19">
        <v>4.6004990000000001</v>
      </c>
      <c r="F13" s="19">
        <v>2.4118720737751573</v>
      </c>
      <c r="G13" s="20">
        <f t="shared" si="0"/>
        <v>0.5242631448838827</v>
      </c>
      <c r="I13" t="s">
        <v>240</v>
      </c>
      <c r="J13" s="6">
        <v>8.7904727048353379</v>
      </c>
      <c r="K13" s="65">
        <v>0.49317387589390471</v>
      </c>
    </row>
    <row r="14" spans="1:11" x14ac:dyDescent="0.25">
      <c r="A14" s="15"/>
      <c r="B14" s="44">
        <v>8</v>
      </c>
      <c r="C14" s="17" t="s">
        <v>247</v>
      </c>
      <c r="D14" s="18">
        <v>54.024596000000003</v>
      </c>
      <c r="E14" s="19">
        <v>53.525123999999991</v>
      </c>
      <c r="F14" s="19">
        <v>25.881073562894017</v>
      </c>
      <c r="G14" s="20">
        <f t="shared" si="0"/>
        <v>0.48353131443271424</v>
      </c>
      <c r="I14" t="s">
        <v>252</v>
      </c>
      <c r="J14" s="6">
        <v>17.142828691743489</v>
      </c>
      <c r="K14" s="65">
        <v>0.49021116870631659</v>
      </c>
    </row>
    <row r="15" spans="1:11" x14ac:dyDescent="0.25">
      <c r="A15" s="15"/>
      <c r="B15" s="44">
        <v>9</v>
      </c>
      <c r="C15" s="17" t="s">
        <v>248</v>
      </c>
      <c r="D15" s="18">
        <v>33.762575000000005</v>
      </c>
      <c r="E15" s="19">
        <v>34.580892999999996</v>
      </c>
      <c r="F15" s="19">
        <v>16.687240817866041</v>
      </c>
      <c r="G15" s="20">
        <f t="shared" si="0"/>
        <v>0.48255667711837408</v>
      </c>
      <c r="I15" t="s">
        <v>251</v>
      </c>
      <c r="J15" s="6">
        <v>16.702093874533603</v>
      </c>
      <c r="K15" s="65">
        <v>0.48923571408060934</v>
      </c>
    </row>
    <row r="16" spans="1:11" x14ac:dyDescent="0.25">
      <c r="A16" s="15"/>
      <c r="B16" s="44">
        <v>10</v>
      </c>
      <c r="C16" s="17" t="s">
        <v>249</v>
      </c>
      <c r="D16" s="18">
        <v>45.786395999999996</v>
      </c>
      <c r="E16" s="19">
        <v>44.638677999999999</v>
      </c>
      <c r="F16" s="19">
        <v>21.201790566756245</v>
      </c>
      <c r="G16" s="20">
        <f t="shared" si="0"/>
        <v>0.47496457145877496</v>
      </c>
      <c r="I16" t="s">
        <v>253</v>
      </c>
      <c r="J16" s="6">
        <v>11.474739938967105</v>
      </c>
      <c r="K16" s="65">
        <v>0.48719044083803514</v>
      </c>
    </row>
    <row r="17" spans="1:11" x14ac:dyDescent="0.25">
      <c r="A17" s="15"/>
      <c r="B17" s="44">
        <v>11</v>
      </c>
      <c r="C17" s="17" t="s">
        <v>250</v>
      </c>
      <c r="D17" s="18">
        <v>9.2048700000000014</v>
      </c>
      <c r="E17" s="19">
        <v>8.8688310000000001</v>
      </c>
      <c r="F17" s="19">
        <v>4.2323055512351857</v>
      </c>
      <c r="G17" s="20">
        <f t="shared" si="0"/>
        <v>0.47721120756897789</v>
      </c>
      <c r="I17" t="s">
        <v>242</v>
      </c>
      <c r="J17" s="6">
        <v>19.990645313780988</v>
      </c>
      <c r="K17" s="65">
        <v>0.48635980714548704</v>
      </c>
    </row>
    <row r="18" spans="1:11" x14ac:dyDescent="0.25">
      <c r="A18" s="15"/>
      <c r="B18" s="44">
        <v>12</v>
      </c>
      <c r="C18" s="17" t="s">
        <v>251</v>
      </c>
      <c r="D18" s="18">
        <v>34.661221999999995</v>
      </c>
      <c r="E18" s="19">
        <v>34.139154999999995</v>
      </c>
      <c r="F18" s="19">
        <v>16.702093874533603</v>
      </c>
      <c r="G18" s="20">
        <f t="shared" si="0"/>
        <v>0.48923571408060934</v>
      </c>
      <c r="I18" t="s">
        <v>258</v>
      </c>
      <c r="J18" s="6">
        <v>4.4675471131813538</v>
      </c>
      <c r="K18" s="65">
        <v>0.48614251243215206</v>
      </c>
    </row>
    <row r="19" spans="1:11" x14ac:dyDescent="0.25">
      <c r="A19" s="15"/>
      <c r="B19" s="44">
        <v>13</v>
      </c>
      <c r="C19" s="17" t="s">
        <v>252</v>
      </c>
      <c r="D19" s="18">
        <v>39.804893</v>
      </c>
      <c r="E19" s="19">
        <v>34.970293999999996</v>
      </c>
      <c r="F19" s="19">
        <v>17.142828691743489</v>
      </c>
      <c r="G19" s="20">
        <f t="shared" si="0"/>
        <v>0.49021116870631659</v>
      </c>
      <c r="I19" t="s">
        <v>245</v>
      </c>
      <c r="J19" s="6">
        <v>37.644665872263431</v>
      </c>
      <c r="K19" s="65">
        <v>0.48443617855107357</v>
      </c>
    </row>
    <row r="20" spans="1:11" x14ac:dyDescent="0.25">
      <c r="A20" s="15"/>
      <c r="B20" s="44">
        <v>14</v>
      </c>
      <c r="C20" s="17" t="s">
        <v>253</v>
      </c>
      <c r="D20" s="18">
        <v>18.379255000000001</v>
      </c>
      <c r="E20" s="19">
        <v>23.552883999999999</v>
      </c>
      <c r="F20" s="19">
        <v>11.474739938967105</v>
      </c>
      <c r="G20" s="20">
        <f t="shared" si="0"/>
        <v>0.48719044083803514</v>
      </c>
      <c r="I20" t="s">
        <v>247</v>
      </c>
      <c r="J20" s="6">
        <v>25.881073562894017</v>
      </c>
      <c r="K20" s="65">
        <v>0.48353131443271424</v>
      </c>
    </row>
    <row r="21" spans="1:11" x14ac:dyDescent="0.25">
      <c r="A21" s="15"/>
      <c r="B21" s="44">
        <v>15</v>
      </c>
      <c r="C21" s="17" t="s">
        <v>254</v>
      </c>
      <c r="D21" s="18">
        <v>63.871662999999998</v>
      </c>
      <c r="E21" s="19">
        <v>44.886763000000002</v>
      </c>
      <c r="F21" s="19">
        <v>21.158514791470225</v>
      </c>
      <c r="G21" s="20">
        <f t="shared" si="0"/>
        <v>0.47137537610966118</v>
      </c>
      <c r="I21" t="s">
        <v>244</v>
      </c>
      <c r="J21" s="6">
        <v>23.796122843683406</v>
      </c>
      <c r="K21" s="65">
        <v>0.48327689703396537</v>
      </c>
    </row>
    <row r="22" spans="1:11" x14ac:dyDescent="0.25">
      <c r="A22" s="15"/>
      <c r="B22" s="44">
        <v>16</v>
      </c>
      <c r="C22" s="17" t="s">
        <v>255</v>
      </c>
      <c r="D22" s="18">
        <v>18.976248000000002</v>
      </c>
      <c r="E22" s="19">
        <v>22.504928</v>
      </c>
      <c r="F22" s="19">
        <v>12.255822139075462</v>
      </c>
      <c r="G22" s="20">
        <f t="shared" si="0"/>
        <v>0.54458393019855311</v>
      </c>
      <c r="I22" t="s">
        <v>248</v>
      </c>
      <c r="J22" s="6">
        <v>16.687240817866041</v>
      </c>
      <c r="K22" s="65">
        <v>0.48255667711837408</v>
      </c>
    </row>
    <row r="23" spans="1:11" x14ac:dyDescent="0.25">
      <c r="A23" s="15"/>
      <c r="B23" s="44">
        <v>17</v>
      </c>
      <c r="C23" s="17" t="s">
        <v>256</v>
      </c>
      <c r="D23" s="18">
        <v>1.3601380000000001</v>
      </c>
      <c r="E23" s="19">
        <v>1.515353</v>
      </c>
      <c r="F23" s="19">
        <v>0.76575696546206018</v>
      </c>
      <c r="G23" s="20">
        <f t="shared" si="0"/>
        <v>0.50533239810266006</v>
      </c>
      <c r="I23" t="s">
        <v>259</v>
      </c>
      <c r="J23" s="6">
        <v>26.987872486970446</v>
      </c>
      <c r="K23" s="65">
        <v>0.48189619310869558</v>
      </c>
    </row>
    <row r="24" spans="1:11" x14ac:dyDescent="0.25">
      <c r="A24" s="15"/>
      <c r="B24" s="44">
        <v>18</v>
      </c>
      <c r="C24" s="17" t="s">
        <v>257</v>
      </c>
      <c r="D24" s="18">
        <v>3.8533689999999998</v>
      </c>
      <c r="E24" s="19">
        <v>4.5068600000000005</v>
      </c>
      <c r="F24" s="19">
        <v>2.1129739374773635</v>
      </c>
      <c r="G24" s="20">
        <f t="shared" si="0"/>
        <v>0.46883505089516053</v>
      </c>
      <c r="I24" t="s">
        <v>260</v>
      </c>
      <c r="J24" s="6">
        <v>42.085616592721635</v>
      </c>
      <c r="K24" s="65">
        <v>0.47957951176457503</v>
      </c>
    </row>
    <row r="25" spans="1:11" x14ac:dyDescent="0.25">
      <c r="A25" s="15"/>
      <c r="B25" s="44">
        <v>19</v>
      </c>
      <c r="C25" s="17" t="s">
        <v>258</v>
      </c>
      <c r="D25" s="18">
        <v>9.2563680000000002</v>
      </c>
      <c r="E25" s="19">
        <v>9.1897889999999993</v>
      </c>
      <c r="F25" s="19">
        <v>4.4675471131813538</v>
      </c>
      <c r="G25" s="20">
        <f t="shared" si="0"/>
        <v>0.48614251243215206</v>
      </c>
      <c r="I25" t="s">
        <v>241</v>
      </c>
      <c r="J25" s="6">
        <v>22.865020518816209</v>
      </c>
      <c r="K25" s="65">
        <v>0.47944411202304282</v>
      </c>
    </row>
    <row r="26" spans="1:11" x14ac:dyDescent="0.25">
      <c r="A26" s="15"/>
      <c r="B26" s="44">
        <v>20</v>
      </c>
      <c r="C26" s="17" t="s">
        <v>259</v>
      </c>
      <c r="D26" s="18">
        <v>50.693631000000003</v>
      </c>
      <c r="E26" s="19">
        <v>56.003498</v>
      </c>
      <c r="F26" s="19">
        <v>26.987872486970446</v>
      </c>
      <c r="G26" s="20">
        <f t="shared" si="0"/>
        <v>0.48189619310869558</v>
      </c>
      <c r="I26" t="s">
        <v>243</v>
      </c>
      <c r="J26" s="6">
        <v>6.3342210357295698</v>
      </c>
      <c r="K26" s="65">
        <v>0.47892045054525539</v>
      </c>
    </row>
    <row r="27" spans="1:11" x14ac:dyDescent="0.25">
      <c r="A27" s="15"/>
      <c r="B27" s="44">
        <v>21</v>
      </c>
      <c r="C27" s="17" t="s">
        <v>260</v>
      </c>
      <c r="D27" s="18">
        <v>91.203563999999986</v>
      </c>
      <c r="E27" s="19">
        <v>87.755242999999993</v>
      </c>
      <c r="F27" s="19">
        <v>42.085616592721635</v>
      </c>
      <c r="G27" s="20">
        <f t="shared" si="0"/>
        <v>0.47957951176457503</v>
      </c>
      <c r="I27" t="s">
        <v>250</v>
      </c>
      <c r="J27" s="6">
        <v>4.2323055512351857</v>
      </c>
      <c r="K27" s="65">
        <v>0.47721120756897789</v>
      </c>
    </row>
    <row r="28" spans="1:11" x14ac:dyDescent="0.25">
      <c r="A28" s="15"/>
      <c r="B28" s="44">
        <v>22</v>
      </c>
      <c r="C28" s="17" t="s">
        <v>261</v>
      </c>
      <c r="D28" s="18">
        <v>19.110720000000001</v>
      </c>
      <c r="E28" s="19">
        <v>24.114826999999998</v>
      </c>
      <c r="F28" s="19">
        <v>12.240510367784736</v>
      </c>
      <c r="G28" s="20">
        <f t="shared" si="0"/>
        <v>0.50759270915709809</v>
      </c>
      <c r="I28" t="s">
        <v>262</v>
      </c>
      <c r="J28" s="6">
        <v>1.6172860636591508</v>
      </c>
      <c r="K28" s="65">
        <v>0.47506945263853401</v>
      </c>
    </row>
    <row r="29" spans="1:11" x14ac:dyDescent="0.25">
      <c r="A29" s="15"/>
      <c r="B29" s="44">
        <v>23</v>
      </c>
      <c r="C29" s="17" t="s">
        <v>262</v>
      </c>
      <c r="D29" s="18">
        <v>3.699776</v>
      </c>
      <c r="E29" s="19">
        <v>3.404315</v>
      </c>
      <c r="F29" s="19">
        <v>1.6172860636591508</v>
      </c>
      <c r="G29" s="20">
        <f t="shared" si="0"/>
        <v>0.47506945263853401</v>
      </c>
      <c r="I29" t="s">
        <v>249</v>
      </c>
      <c r="J29" s="6">
        <v>21.201790566756245</v>
      </c>
      <c r="K29" s="65">
        <v>0.47496457145877496</v>
      </c>
    </row>
    <row r="30" spans="1:11" x14ac:dyDescent="0.25">
      <c r="A30" s="15"/>
      <c r="B30" s="44">
        <v>24</v>
      </c>
      <c r="C30" s="17" t="s">
        <v>263</v>
      </c>
      <c r="D30" s="18">
        <v>3.9676589999999998</v>
      </c>
      <c r="E30" s="19">
        <v>4.7035289999999996</v>
      </c>
      <c r="F30" s="19">
        <v>2.3206621664430713</v>
      </c>
      <c r="G30" s="20">
        <f t="shared" si="0"/>
        <v>0.49338744726418643</v>
      </c>
      <c r="I30" t="s">
        <v>254</v>
      </c>
      <c r="J30" s="6">
        <v>21.158514791470225</v>
      </c>
      <c r="K30" s="65">
        <v>0.47137537610966118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8.0218439999999998</v>
      </c>
      <c r="E31" s="25">
        <v>11.578783</v>
      </c>
      <c r="F31" s="25">
        <v>6.0962299691418593</v>
      </c>
      <c r="G31" s="26">
        <f t="shared" si="0"/>
        <v>0.52650006215177014</v>
      </c>
      <c r="I31" t="s">
        <v>257</v>
      </c>
      <c r="J31" s="6">
        <v>2.1129739374773635</v>
      </c>
      <c r="K31" s="65">
        <v>0.46883505089516053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N312"/>
  <sheetViews>
    <sheetView workbookViewId="0">
      <selection activeCell="J6" sqref="J6:N31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2" width="13.5703125" customWidth="1"/>
    <col min="13" max="14" width="14" customWidth="1"/>
  </cols>
  <sheetData>
    <row r="1" spans="1:14" ht="15.75" x14ac:dyDescent="0.25">
      <c r="A1" s="39">
        <v>16</v>
      </c>
      <c r="B1" s="40" t="s">
        <v>228</v>
      </c>
      <c r="C1" s="40" t="s">
        <v>433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479</v>
      </c>
    </row>
    <row r="3" spans="1:14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0" t="s">
        <v>2</v>
      </c>
      <c r="K3" s="101"/>
      <c r="L3" s="102"/>
      <c r="M3" s="101" t="s">
        <v>235</v>
      </c>
      <c r="N3" s="102"/>
    </row>
    <row r="4" spans="1:14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29"/>
      <c r="J4" s="98" t="s">
        <v>3</v>
      </c>
      <c r="K4" s="96" t="s">
        <v>4</v>
      </c>
      <c r="L4" s="105" t="s">
        <v>5</v>
      </c>
      <c r="M4" s="117" t="s">
        <v>236</v>
      </c>
      <c r="N4" s="105" t="s">
        <v>237</v>
      </c>
    </row>
    <row r="5" spans="1:14" ht="15.75" thickBot="1" x14ac:dyDescent="0.3">
      <c r="A5" s="131"/>
      <c r="B5" s="128"/>
      <c r="C5" s="128"/>
      <c r="D5" s="128"/>
      <c r="E5" s="128"/>
      <c r="F5" s="128"/>
      <c r="G5" s="128"/>
      <c r="H5" s="128"/>
      <c r="I5" s="130"/>
      <c r="J5" s="133"/>
      <c r="K5" s="134"/>
      <c r="L5" s="127"/>
      <c r="M5" s="132"/>
      <c r="N5" s="127"/>
    </row>
    <row r="6" spans="1:14" ht="89.25" x14ac:dyDescent="0.25">
      <c r="A6" s="15"/>
      <c r="B6" s="17">
        <v>3000612</v>
      </c>
      <c r="C6" s="17" t="s">
        <v>437</v>
      </c>
      <c r="D6" s="17">
        <v>87</v>
      </c>
      <c r="E6" s="17" t="s">
        <v>461</v>
      </c>
      <c r="F6" s="17">
        <v>11</v>
      </c>
      <c r="G6" s="17" t="s">
        <v>106</v>
      </c>
      <c r="H6" s="17">
        <v>124</v>
      </c>
      <c r="I6" s="17" t="s">
        <v>337</v>
      </c>
      <c r="J6" s="59">
        <v>1.5852169999999992</v>
      </c>
      <c r="K6" s="60">
        <v>1.5852169999999992</v>
      </c>
      <c r="L6" s="61">
        <v>0.53372432400647085</v>
      </c>
      <c r="M6" s="60"/>
      <c r="N6" s="61"/>
    </row>
    <row r="7" spans="1:14" ht="76.5" x14ac:dyDescent="0.25">
      <c r="A7" s="15"/>
      <c r="B7" s="17">
        <v>3000612</v>
      </c>
      <c r="C7" s="17" t="s">
        <v>437</v>
      </c>
      <c r="D7" s="17">
        <v>87</v>
      </c>
      <c r="E7" s="17" t="s">
        <v>461</v>
      </c>
      <c r="F7" s="17">
        <v>136</v>
      </c>
      <c r="G7" s="17" t="s">
        <v>140</v>
      </c>
      <c r="H7" s="17">
        <v>136</v>
      </c>
      <c r="I7" s="17" t="s">
        <v>480</v>
      </c>
      <c r="J7" s="59">
        <v>1.7000000000000001E-2</v>
      </c>
      <c r="K7" s="60">
        <v>1.7000000000000001E-2</v>
      </c>
      <c r="L7" s="61">
        <v>2.5275899824919179E-3</v>
      </c>
      <c r="M7" s="60"/>
      <c r="N7" s="61"/>
    </row>
    <row r="8" spans="1:14" ht="63.75" x14ac:dyDescent="0.25">
      <c r="A8" s="15"/>
      <c r="B8" s="17">
        <v>3000612</v>
      </c>
      <c r="C8" s="17" t="s">
        <v>437</v>
      </c>
      <c r="D8" s="17">
        <v>87</v>
      </c>
      <c r="E8" s="17" t="s">
        <v>461</v>
      </c>
      <c r="F8" s="17">
        <v>137</v>
      </c>
      <c r="G8" s="17" t="s">
        <v>141</v>
      </c>
      <c r="H8" s="17">
        <v>137</v>
      </c>
      <c r="I8" s="17" t="s">
        <v>340</v>
      </c>
      <c r="J8" s="59">
        <v>10.700431999999999</v>
      </c>
      <c r="K8" s="60">
        <v>11.761486000000012</v>
      </c>
      <c r="L8" s="61">
        <v>6.5408029303618456</v>
      </c>
      <c r="M8" s="60"/>
      <c r="N8" s="61"/>
    </row>
    <row r="9" spans="1:14" ht="51" x14ac:dyDescent="0.25">
      <c r="A9" s="15"/>
      <c r="B9" s="17">
        <v>3000612</v>
      </c>
      <c r="C9" s="17" t="s">
        <v>437</v>
      </c>
      <c r="D9" s="17">
        <v>87</v>
      </c>
      <c r="E9" s="17" t="s">
        <v>461</v>
      </c>
      <c r="F9" s="17">
        <v>440</v>
      </c>
      <c r="G9" s="17" t="s">
        <v>201</v>
      </c>
      <c r="H9" s="17">
        <v>440</v>
      </c>
      <c r="I9" s="17" t="s">
        <v>341</v>
      </c>
      <c r="J9" s="59">
        <v>8.7838000000000027E-2</v>
      </c>
      <c r="K9" s="60">
        <v>0.10432100000000002</v>
      </c>
      <c r="L9" s="61">
        <v>2.4917709641158581E-2</v>
      </c>
      <c r="M9" s="60"/>
      <c r="N9" s="61"/>
    </row>
    <row r="10" spans="1:14" ht="51" x14ac:dyDescent="0.25">
      <c r="A10" s="15"/>
      <c r="B10" s="17">
        <v>3000612</v>
      </c>
      <c r="C10" s="17" t="s">
        <v>437</v>
      </c>
      <c r="D10" s="17">
        <v>87</v>
      </c>
      <c r="E10" s="17" t="s">
        <v>461</v>
      </c>
      <c r="F10" s="17">
        <v>441</v>
      </c>
      <c r="G10" s="17" t="s">
        <v>202</v>
      </c>
      <c r="H10" s="17">
        <v>441</v>
      </c>
      <c r="I10" s="17" t="s">
        <v>342</v>
      </c>
      <c r="J10" s="59">
        <v>1.7854229999999991</v>
      </c>
      <c r="K10" s="60">
        <v>2.0310000000000001</v>
      </c>
      <c r="L10" s="61">
        <v>0.91303582867840305</v>
      </c>
      <c r="M10" s="60"/>
      <c r="N10" s="61"/>
    </row>
    <row r="11" spans="1:14" ht="51" x14ac:dyDescent="0.25">
      <c r="A11" s="15"/>
      <c r="B11" s="17">
        <v>3000612</v>
      </c>
      <c r="C11" s="17" t="s">
        <v>437</v>
      </c>
      <c r="D11" s="17">
        <v>87</v>
      </c>
      <c r="E11" s="17" t="s">
        <v>461</v>
      </c>
      <c r="F11" s="17">
        <v>442</v>
      </c>
      <c r="G11" s="17" t="s">
        <v>203</v>
      </c>
      <c r="H11" s="17">
        <v>442</v>
      </c>
      <c r="I11" s="17" t="s">
        <v>343</v>
      </c>
      <c r="J11" s="59">
        <v>0.204017</v>
      </c>
      <c r="K11" s="60">
        <v>0.3984680000000001</v>
      </c>
      <c r="L11" s="61">
        <v>0.18803021803614683</v>
      </c>
      <c r="M11" s="60"/>
      <c r="N11" s="61"/>
    </row>
    <row r="12" spans="1:14" ht="51" x14ac:dyDescent="0.25">
      <c r="A12" s="15"/>
      <c r="B12" s="17">
        <v>3000612</v>
      </c>
      <c r="C12" s="17" t="s">
        <v>437</v>
      </c>
      <c r="D12" s="17">
        <v>87</v>
      </c>
      <c r="E12" s="17" t="s">
        <v>461</v>
      </c>
      <c r="F12" s="17">
        <v>443</v>
      </c>
      <c r="G12" s="17" t="s">
        <v>204</v>
      </c>
      <c r="H12" s="17">
        <v>443</v>
      </c>
      <c r="I12" s="17" t="s">
        <v>344</v>
      </c>
      <c r="J12" s="59">
        <v>1.5910610000000003</v>
      </c>
      <c r="K12" s="60">
        <v>1.7526670000000002</v>
      </c>
      <c r="L12" s="61">
        <v>0.85232949265628122</v>
      </c>
      <c r="M12" s="60"/>
      <c r="N12" s="61"/>
    </row>
    <row r="13" spans="1:14" ht="51" x14ac:dyDescent="0.25">
      <c r="A13" s="15"/>
      <c r="B13" s="17">
        <v>3000612</v>
      </c>
      <c r="C13" s="17" t="s">
        <v>437</v>
      </c>
      <c r="D13" s="17">
        <v>87</v>
      </c>
      <c r="E13" s="17" t="s">
        <v>461</v>
      </c>
      <c r="F13" s="17">
        <v>444</v>
      </c>
      <c r="G13" s="17" t="s">
        <v>205</v>
      </c>
      <c r="H13" s="17">
        <v>444</v>
      </c>
      <c r="I13" s="17" t="s">
        <v>345</v>
      </c>
      <c r="J13" s="59">
        <v>1.1598829999999996</v>
      </c>
      <c r="K13" s="60">
        <v>2.367570999999999</v>
      </c>
      <c r="L13" s="61">
        <v>0.56725229296716861</v>
      </c>
      <c r="M13" s="60"/>
      <c r="N13" s="61"/>
    </row>
    <row r="14" spans="1:14" ht="51" x14ac:dyDescent="0.25">
      <c r="A14" s="15"/>
      <c r="B14" s="17">
        <v>3000612</v>
      </c>
      <c r="C14" s="17" t="s">
        <v>437</v>
      </c>
      <c r="D14" s="17">
        <v>87</v>
      </c>
      <c r="E14" s="17" t="s">
        <v>461</v>
      </c>
      <c r="F14" s="17">
        <v>445</v>
      </c>
      <c r="G14" s="17" t="s">
        <v>206</v>
      </c>
      <c r="H14" s="17">
        <v>445</v>
      </c>
      <c r="I14" s="17" t="s">
        <v>346</v>
      </c>
      <c r="J14" s="59">
        <v>1.6528709999999995</v>
      </c>
      <c r="K14" s="60">
        <v>2.1454469999999994</v>
      </c>
      <c r="L14" s="61">
        <v>1.0567111784475856</v>
      </c>
      <c r="M14" s="60"/>
      <c r="N14" s="61"/>
    </row>
    <row r="15" spans="1:14" ht="51" x14ac:dyDescent="0.25">
      <c r="A15" s="15"/>
      <c r="B15" s="17">
        <v>3000612</v>
      </c>
      <c r="C15" s="17" t="s">
        <v>437</v>
      </c>
      <c r="D15" s="17">
        <v>87</v>
      </c>
      <c r="E15" s="17" t="s">
        <v>461</v>
      </c>
      <c r="F15" s="17">
        <v>446</v>
      </c>
      <c r="G15" s="17" t="s">
        <v>207</v>
      </c>
      <c r="H15" s="17">
        <v>446</v>
      </c>
      <c r="I15" s="17" t="s">
        <v>347</v>
      </c>
      <c r="J15" s="59">
        <v>2.2188749999999997</v>
      </c>
      <c r="K15" s="60">
        <v>4.5061899999999993</v>
      </c>
      <c r="L15" s="61">
        <v>1.5413639042017167</v>
      </c>
      <c r="M15" s="60"/>
      <c r="N15" s="61"/>
    </row>
    <row r="16" spans="1:14" ht="51" x14ac:dyDescent="0.25">
      <c r="A16" s="15"/>
      <c r="B16" s="17">
        <v>3000612</v>
      </c>
      <c r="C16" s="17" t="s">
        <v>437</v>
      </c>
      <c r="D16" s="17">
        <v>87</v>
      </c>
      <c r="E16" s="17" t="s">
        <v>461</v>
      </c>
      <c r="F16" s="17">
        <v>447</v>
      </c>
      <c r="G16" s="17" t="s">
        <v>208</v>
      </c>
      <c r="H16" s="17">
        <v>447</v>
      </c>
      <c r="I16" s="17" t="s">
        <v>348</v>
      </c>
      <c r="J16" s="59">
        <v>0.60009699999999988</v>
      </c>
      <c r="K16" s="60">
        <v>0.57177100000000003</v>
      </c>
      <c r="L16" s="61">
        <v>0.19436615893209819</v>
      </c>
      <c r="M16" s="60"/>
      <c r="N16" s="61"/>
    </row>
    <row r="17" spans="1:14" ht="51" x14ac:dyDescent="0.25">
      <c r="A17" s="15"/>
      <c r="B17" s="17">
        <v>3000612</v>
      </c>
      <c r="C17" s="17" t="s">
        <v>437</v>
      </c>
      <c r="D17" s="17">
        <v>87</v>
      </c>
      <c r="E17" s="17" t="s">
        <v>461</v>
      </c>
      <c r="F17" s="17">
        <v>448</v>
      </c>
      <c r="G17" s="17" t="s">
        <v>209</v>
      </c>
      <c r="H17" s="17">
        <v>448</v>
      </c>
      <c r="I17" s="17" t="s">
        <v>349</v>
      </c>
      <c r="J17" s="59">
        <v>1.5261299999999993</v>
      </c>
      <c r="K17" s="60">
        <v>3.2866590000000002</v>
      </c>
      <c r="L17" s="61">
        <v>0.86013143885065801</v>
      </c>
      <c r="M17" s="60"/>
      <c r="N17" s="61"/>
    </row>
    <row r="18" spans="1:14" ht="51" x14ac:dyDescent="0.25">
      <c r="A18" s="15"/>
      <c r="B18" s="17">
        <v>3000612</v>
      </c>
      <c r="C18" s="17" t="s">
        <v>437</v>
      </c>
      <c r="D18" s="17">
        <v>87</v>
      </c>
      <c r="E18" s="17" t="s">
        <v>461</v>
      </c>
      <c r="F18" s="17">
        <v>449</v>
      </c>
      <c r="G18" s="17" t="s">
        <v>210</v>
      </c>
      <c r="H18" s="17">
        <v>449</v>
      </c>
      <c r="I18" s="17" t="s">
        <v>350</v>
      </c>
      <c r="J18" s="59">
        <v>2.5329419999999985</v>
      </c>
      <c r="K18" s="60">
        <v>2.9902169999999986</v>
      </c>
      <c r="L18" s="61">
        <v>1.3976501143552014</v>
      </c>
      <c r="M18" s="60"/>
      <c r="N18" s="61"/>
    </row>
    <row r="19" spans="1:14" ht="51" x14ac:dyDescent="0.25">
      <c r="A19" s="15"/>
      <c r="B19" s="17">
        <v>3000612</v>
      </c>
      <c r="C19" s="17" t="s">
        <v>437</v>
      </c>
      <c r="D19" s="17">
        <v>87</v>
      </c>
      <c r="E19" s="17" t="s">
        <v>461</v>
      </c>
      <c r="F19" s="17">
        <v>450</v>
      </c>
      <c r="G19" s="17" t="s">
        <v>211</v>
      </c>
      <c r="H19" s="17">
        <v>450</v>
      </c>
      <c r="I19" s="17" t="s">
        <v>351</v>
      </c>
      <c r="J19" s="59">
        <v>1.4191269999999991</v>
      </c>
      <c r="K19" s="60">
        <v>1.5362629999999995</v>
      </c>
      <c r="L19" s="61">
        <v>0.80436399071913911</v>
      </c>
      <c r="M19" s="60"/>
      <c r="N19" s="61"/>
    </row>
    <row r="20" spans="1:14" ht="51" x14ac:dyDescent="0.25">
      <c r="A20" s="15"/>
      <c r="B20" s="17">
        <v>3000612</v>
      </c>
      <c r="C20" s="17" t="s">
        <v>437</v>
      </c>
      <c r="D20" s="17">
        <v>87</v>
      </c>
      <c r="E20" s="17" t="s">
        <v>461</v>
      </c>
      <c r="F20" s="17">
        <v>451</v>
      </c>
      <c r="G20" s="17" t="s">
        <v>212</v>
      </c>
      <c r="H20" s="17">
        <v>451</v>
      </c>
      <c r="I20" s="17" t="s">
        <v>352</v>
      </c>
      <c r="J20" s="59">
        <v>4.7148739999999982</v>
      </c>
      <c r="K20" s="60">
        <v>7.9645369999999982</v>
      </c>
      <c r="L20" s="61">
        <v>2.5177140232935926</v>
      </c>
      <c r="M20" s="60"/>
      <c r="N20" s="61"/>
    </row>
    <row r="21" spans="1:14" ht="51" x14ac:dyDescent="0.25">
      <c r="A21" s="15"/>
      <c r="B21" s="17">
        <v>3000612</v>
      </c>
      <c r="C21" s="17" t="s">
        <v>437</v>
      </c>
      <c r="D21" s="17">
        <v>87</v>
      </c>
      <c r="E21" s="17" t="s">
        <v>461</v>
      </c>
      <c r="F21" s="17">
        <v>452</v>
      </c>
      <c r="G21" s="17" t="s">
        <v>213</v>
      </c>
      <c r="H21" s="17">
        <v>452</v>
      </c>
      <c r="I21" s="17" t="s">
        <v>353</v>
      </c>
      <c r="J21" s="59">
        <v>2.8935330000000006</v>
      </c>
      <c r="K21" s="60">
        <v>2.9382070000000007</v>
      </c>
      <c r="L21" s="61">
        <v>1.5804601711133728</v>
      </c>
      <c r="M21" s="60"/>
      <c r="N21" s="61"/>
    </row>
    <row r="22" spans="1:14" ht="51" x14ac:dyDescent="0.25">
      <c r="A22" s="15"/>
      <c r="B22" s="17">
        <v>3000612</v>
      </c>
      <c r="C22" s="17" t="s">
        <v>437</v>
      </c>
      <c r="D22" s="17">
        <v>87</v>
      </c>
      <c r="E22" s="17" t="s">
        <v>461</v>
      </c>
      <c r="F22" s="17">
        <v>453</v>
      </c>
      <c r="G22" s="17" t="s">
        <v>214</v>
      </c>
      <c r="H22" s="17">
        <v>453</v>
      </c>
      <c r="I22" s="17" t="s">
        <v>354</v>
      </c>
      <c r="J22" s="59">
        <v>1.5400459999999996</v>
      </c>
      <c r="K22" s="60">
        <v>1.2413359999999996</v>
      </c>
      <c r="L22" s="61">
        <v>0.66085548150988416</v>
      </c>
      <c r="M22" s="60"/>
      <c r="N22" s="61"/>
    </row>
    <row r="23" spans="1:14" ht="51" x14ac:dyDescent="0.25">
      <c r="A23" s="15"/>
      <c r="B23" s="17">
        <v>3000612</v>
      </c>
      <c r="C23" s="17" t="s">
        <v>437</v>
      </c>
      <c r="D23" s="17">
        <v>87</v>
      </c>
      <c r="E23" s="17" t="s">
        <v>461</v>
      </c>
      <c r="F23" s="17">
        <v>454</v>
      </c>
      <c r="G23" s="17" t="s">
        <v>215</v>
      </c>
      <c r="H23" s="17">
        <v>454</v>
      </c>
      <c r="I23" s="17" t="s">
        <v>355</v>
      </c>
      <c r="J23" s="59">
        <v>1.823224</v>
      </c>
      <c r="K23" s="60">
        <v>1.9668390000000004</v>
      </c>
      <c r="L23" s="61">
        <v>0.90408764885069104</v>
      </c>
      <c r="M23" s="60"/>
      <c r="N23" s="61"/>
    </row>
    <row r="24" spans="1:14" ht="51" x14ac:dyDescent="0.25">
      <c r="A24" s="15"/>
      <c r="B24" s="17">
        <v>3000612</v>
      </c>
      <c r="C24" s="17" t="s">
        <v>437</v>
      </c>
      <c r="D24" s="17">
        <v>87</v>
      </c>
      <c r="E24" s="17" t="s">
        <v>461</v>
      </c>
      <c r="F24" s="17">
        <v>455</v>
      </c>
      <c r="G24" s="17" t="s">
        <v>216</v>
      </c>
      <c r="H24" s="17">
        <v>455</v>
      </c>
      <c r="I24" s="17" t="s">
        <v>356</v>
      </c>
      <c r="J24" s="59">
        <v>0.76643199999999989</v>
      </c>
      <c r="K24" s="60">
        <v>0.91565899999999978</v>
      </c>
      <c r="L24" s="61">
        <v>0.42664941668044776</v>
      </c>
      <c r="M24" s="60"/>
      <c r="N24" s="61"/>
    </row>
    <row r="25" spans="1:14" ht="51" x14ac:dyDescent="0.25">
      <c r="A25" s="15"/>
      <c r="B25" s="17">
        <v>3000612</v>
      </c>
      <c r="C25" s="17" t="s">
        <v>437</v>
      </c>
      <c r="D25" s="17">
        <v>87</v>
      </c>
      <c r="E25" s="17" t="s">
        <v>461</v>
      </c>
      <c r="F25" s="17">
        <v>456</v>
      </c>
      <c r="G25" s="17" t="s">
        <v>217</v>
      </c>
      <c r="H25" s="17">
        <v>456</v>
      </c>
      <c r="I25" s="17" t="s">
        <v>357</v>
      </c>
      <c r="J25" s="59">
        <v>0.312081</v>
      </c>
      <c r="K25" s="60">
        <v>0.31598500000000002</v>
      </c>
      <c r="L25" s="61">
        <v>9.1630800830898806E-2</v>
      </c>
      <c r="M25" s="60"/>
      <c r="N25" s="61"/>
    </row>
    <row r="26" spans="1:14" ht="51" x14ac:dyDescent="0.25">
      <c r="A26" s="15"/>
      <c r="B26" s="17">
        <v>3000612</v>
      </c>
      <c r="C26" s="17" t="s">
        <v>437</v>
      </c>
      <c r="D26" s="17">
        <v>87</v>
      </c>
      <c r="E26" s="17" t="s">
        <v>461</v>
      </c>
      <c r="F26" s="17">
        <v>457</v>
      </c>
      <c r="G26" s="17" t="s">
        <v>218</v>
      </c>
      <c r="H26" s="17">
        <v>457</v>
      </c>
      <c r="I26" s="17" t="s">
        <v>358</v>
      </c>
      <c r="J26" s="59">
        <v>1.7089549999999989</v>
      </c>
      <c r="K26" s="60">
        <v>1.7384619999999991</v>
      </c>
      <c r="L26" s="61">
        <v>0.83225989551283419</v>
      </c>
      <c r="M26" s="60"/>
      <c r="N26" s="61"/>
    </row>
    <row r="27" spans="1:14" ht="51" x14ac:dyDescent="0.25">
      <c r="A27" s="15"/>
      <c r="B27" s="17">
        <v>3000612</v>
      </c>
      <c r="C27" s="17" t="s">
        <v>437</v>
      </c>
      <c r="D27" s="17">
        <v>87</v>
      </c>
      <c r="E27" s="17" t="s">
        <v>461</v>
      </c>
      <c r="F27" s="17">
        <v>458</v>
      </c>
      <c r="G27" s="17" t="s">
        <v>219</v>
      </c>
      <c r="H27" s="17">
        <v>458</v>
      </c>
      <c r="I27" s="17" t="s">
        <v>359</v>
      </c>
      <c r="J27" s="59">
        <v>1.3775409999999997</v>
      </c>
      <c r="K27" s="60">
        <v>1.6700789999999988</v>
      </c>
      <c r="L27" s="61">
        <v>0.67985100621081074</v>
      </c>
      <c r="M27" s="60"/>
      <c r="N27" s="61"/>
    </row>
    <row r="28" spans="1:14" ht="51" x14ac:dyDescent="0.25">
      <c r="A28" s="15"/>
      <c r="B28" s="17">
        <v>3000612</v>
      </c>
      <c r="C28" s="17" t="s">
        <v>437</v>
      </c>
      <c r="D28" s="17">
        <v>87</v>
      </c>
      <c r="E28" s="17" t="s">
        <v>461</v>
      </c>
      <c r="F28" s="17">
        <v>459</v>
      </c>
      <c r="G28" s="17" t="s">
        <v>220</v>
      </c>
      <c r="H28" s="17">
        <v>459</v>
      </c>
      <c r="I28" s="17" t="s">
        <v>360</v>
      </c>
      <c r="J28" s="59">
        <v>2.4824479999999998</v>
      </c>
      <c r="K28" s="60">
        <v>2.527396</v>
      </c>
      <c r="L28" s="61">
        <v>1.2422942001430783</v>
      </c>
      <c r="M28" s="60"/>
      <c r="N28" s="61"/>
    </row>
    <row r="29" spans="1:14" ht="51" x14ac:dyDescent="0.25">
      <c r="A29" s="15"/>
      <c r="B29" s="17">
        <v>3000612</v>
      </c>
      <c r="C29" s="17" t="s">
        <v>437</v>
      </c>
      <c r="D29" s="17">
        <v>87</v>
      </c>
      <c r="E29" s="17" t="s">
        <v>461</v>
      </c>
      <c r="F29" s="17">
        <v>460</v>
      </c>
      <c r="G29" s="17" t="s">
        <v>221</v>
      </c>
      <c r="H29" s="17">
        <v>460</v>
      </c>
      <c r="I29" s="17" t="s">
        <v>361</v>
      </c>
      <c r="J29" s="59">
        <v>9.4741090000000003</v>
      </c>
      <c r="K29" s="60">
        <v>9.538609000000001</v>
      </c>
      <c r="L29" s="61">
        <v>4.8779906798154116</v>
      </c>
      <c r="M29" s="60"/>
      <c r="N29" s="61"/>
    </row>
    <row r="30" spans="1:14" ht="51" x14ac:dyDescent="0.25">
      <c r="A30" s="15"/>
      <c r="B30" s="17">
        <v>3000612</v>
      </c>
      <c r="C30" s="17" t="s">
        <v>437</v>
      </c>
      <c r="D30" s="17">
        <v>87</v>
      </c>
      <c r="E30" s="17" t="s">
        <v>461</v>
      </c>
      <c r="F30" s="17">
        <v>461</v>
      </c>
      <c r="G30" s="17" t="s">
        <v>222</v>
      </c>
      <c r="H30" s="17">
        <v>461</v>
      </c>
      <c r="I30" s="17" t="s">
        <v>362</v>
      </c>
      <c r="J30" s="59">
        <v>1.284551</v>
      </c>
      <c r="K30" s="60">
        <v>1.284551</v>
      </c>
      <c r="L30" s="61">
        <v>0.42140960111282766</v>
      </c>
      <c r="M30" s="60"/>
      <c r="N30" s="61"/>
    </row>
    <row r="31" spans="1:14" ht="51" x14ac:dyDescent="0.25">
      <c r="A31" s="15"/>
      <c r="B31" s="17">
        <v>3000612</v>
      </c>
      <c r="C31" s="17" t="s">
        <v>437</v>
      </c>
      <c r="D31" s="17">
        <v>87</v>
      </c>
      <c r="E31" s="17" t="s">
        <v>461</v>
      </c>
      <c r="F31" s="17">
        <v>462</v>
      </c>
      <c r="G31" s="17" t="s">
        <v>223</v>
      </c>
      <c r="H31" s="17">
        <v>462</v>
      </c>
      <c r="I31" s="17" t="s">
        <v>363</v>
      </c>
      <c r="J31" s="59">
        <v>1.3379609999999997</v>
      </c>
      <c r="K31" s="60">
        <v>1.337961</v>
      </c>
      <c r="L31" s="61">
        <v>0.61371577832323965</v>
      </c>
      <c r="M31" s="60"/>
      <c r="N31" s="61"/>
    </row>
    <row r="32" spans="1:14" ht="51" x14ac:dyDescent="0.25">
      <c r="A32" s="15"/>
      <c r="B32" s="17">
        <v>3000612</v>
      </c>
      <c r="C32" s="17" t="s">
        <v>437</v>
      </c>
      <c r="D32" s="17">
        <v>87</v>
      </c>
      <c r="E32" s="17" t="s">
        <v>461</v>
      </c>
      <c r="F32" s="17">
        <v>463</v>
      </c>
      <c r="G32" s="17" t="s">
        <v>224</v>
      </c>
      <c r="H32" s="17">
        <v>463</v>
      </c>
      <c r="I32" s="17" t="s">
        <v>364</v>
      </c>
      <c r="J32" s="59">
        <v>1.7104919999999999</v>
      </c>
      <c r="K32" s="60">
        <v>1.9063239999999995</v>
      </c>
      <c r="L32" s="61">
        <v>0.94011691499326844</v>
      </c>
      <c r="M32" s="60"/>
      <c r="N32" s="61"/>
    </row>
    <row r="33" spans="1:14" ht="51" x14ac:dyDescent="0.25">
      <c r="A33" s="15"/>
      <c r="B33" s="17">
        <v>3000612</v>
      </c>
      <c r="C33" s="17" t="s">
        <v>437</v>
      </c>
      <c r="D33" s="17">
        <v>87</v>
      </c>
      <c r="E33" s="17" t="s">
        <v>461</v>
      </c>
      <c r="F33" s="17">
        <v>464</v>
      </c>
      <c r="G33" s="17" t="s">
        <v>225</v>
      </c>
      <c r="H33" s="17">
        <v>464</v>
      </c>
      <c r="I33" s="17" t="s">
        <v>365</v>
      </c>
      <c r="J33" s="59">
        <v>2.1288639999999996</v>
      </c>
      <c r="K33" s="60">
        <v>2.1557399999999998</v>
      </c>
      <c r="L33" s="61">
        <v>0.98946567908569705</v>
      </c>
      <c r="M33" s="60"/>
      <c r="N33" s="61"/>
    </row>
    <row r="34" spans="1:14" ht="89.25" x14ac:dyDescent="0.25">
      <c r="A34" s="15"/>
      <c r="B34" s="17">
        <v>3000613</v>
      </c>
      <c r="C34" s="17" t="s">
        <v>438</v>
      </c>
      <c r="D34" s="17">
        <v>394</v>
      </c>
      <c r="E34" s="17" t="s">
        <v>462</v>
      </c>
      <c r="F34" s="17">
        <v>11</v>
      </c>
      <c r="G34" s="17" t="s">
        <v>106</v>
      </c>
      <c r="H34" s="17">
        <v>124</v>
      </c>
      <c r="I34" s="17" t="s">
        <v>337</v>
      </c>
      <c r="J34" s="59">
        <v>1.4719000000000002</v>
      </c>
      <c r="K34" s="60">
        <v>1.4719000000000002</v>
      </c>
      <c r="L34" s="61">
        <v>0.23895464141241973</v>
      </c>
      <c r="M34" s="60"/>
      <c r="N34" s="61"/>
    </row>
    <row r="35" spans="1:14" ht="63.75" x14ac:dyDescent="0.25">
      <c r="A35" s="15"/>
      <c r="B35" s="17">
        <v>3000613</v>
      </c>
      <c r="C35" s="17" t="s">
        <v>438</v>
      </c>
      <c r="D35" s="17">
        <v>394</v>
      </c>
      <c r="E35" s="17" t="s">
        <v>462</v>
      </c>
      <c r="F35" s="17">
        <v>137</v>
      </c>
      <c r="G35" s="17" t="s">
        <v>141</v>
      </c>
      <c r="H35" s="17">
        <v>137</v>
      </c>
      <c r="I35" s="17" t="s">
        <v>340</v>
      </c>
      <c r="J35" s="59">
        <v>11.015010999999999</v>
      </c>
      <c r="K35" s="60">
        <v>12.454874999999998</v>
      </c>
      <c r="L35" s="61">
        <v>7.4870751811868104</v>
      </c>
      <c r="M35" s="60"/>
      <c r="N35" s="61"/>
    </row>
    <row r="36" spans="1:14" ht="51" x14ac:dyDescent="0.25">
      <c r="A36" s="15"/>
      <c r="B36" s="17">
        <v>3000613</v>
      </c>
      <c r="C36" s="17" t="s">
        <v>438</v>
      </c>
      <c r="D36" s="17">
        <v>394</v>
      </c>
      <c r="E36" s="17" t="s">
        <v>462</v>
      </c>
      <c r="F36" s="17">
        <v>440</v>
      </c>
      <c r="G36" s="17" t="s">
        <v>201</v>
      </c>
      <c r="H36" s="17">
        <v>440</v>
      </c>
      <c r="I36" s="17" t="s">
        <v>341</v>
      </c>
      <c r="J36" s="59">
        <v>7.000000000000001E-3</v>
      </c>
      <c r="K36" s="60">
        <v>7.000000000000001E-3</v>
      </c>
      <c r="L36" s="61">
        <v>9.4799997168593109E-4</v>
      </c>
      <c r="M36" s="60"/>
      <c r="N36" s="61"/>
    </row>
    <row r="37" spans="1:14" ht="51" x14ac:dyDescent="0.25">
      <c r="A37" s="15"/>
      <c r="B37" s="17">
        <v>3000613</v>
      </c>
      <c r="C37" s="17" t="s">
        <v>438</v>
      </c>
      <c r="D37" s="17">
        <v>394</v>
      </c>
      <c r="E37" s="17" t="s">
        <v>462</v>
      </c>
      <c r="F37" s="17">
        <v>441</v>
      </c>
      <c r="G37" s="17" t="s">
        <v>202</v>
      </c>
      <c r="H37" s="17">
        <v>441</v>
      </c>
      <c r="I37" s="17" t="s">
        <v>342</v>
      </c>
      <c r="J37" s="59">
        <v>0.45792500000000003</v>
      </c>
      <c r="K37" s="60">
        <v>0.46421600000000007</v>
      </c>
      <c r="L37" s="61">
        <v>0.23502396921321633</v>
      </c>
      <c r="M37" s="60"/>
      <c r="N37" s="61"/>
    </row>
    <row r="38" spans="1:14" ht="51" x14ac:dyDescent="0.25">
      <c r="A38" s="15"/>
      <c r="B38" s="17">
        <v>3000613</v>
      </c>
      <c r="C38" s="17" t="s">
        <v>438</v>
      </c>
      <c r="D38" s="17">
        <v>394</v>
      </c>
      <c r="E38" s="17" t="s">
        <v>462</v>
      </c>
      <c r="F38" s="17">
        <v>442</v>
      </c>
      <c r="G38" s="17" t="s">
        <v>203</v>
      </c>
      <c r="H38" s="17">
        <v>442</v>
      </c>
      <c r="I38" s="17" t="s">
        <v>343</v>
      </c>
      <c r="J38" s="59">
        <v>0.36247200000000002</v>
      </c>
      <c r="K38" s="60">
        <v>0.36313800000000018</v>
      </c>
      <c r="L38" s="61">
        <v>0.21895368445984786</v>
      </c>
      <c r="M38" s="60"/>
      <c r="N38" s="61"/>
    </row>
    <row r="39" spans="1:14" ht="51" x14ac:dyDescent="0.25">
      <c r="A39" s="15"/>
      <c r="B39" s="17">
        <v>3000613</v>
      </c>
      <c r="C39" s="17" t="s">
        <v>438</v>
      </c>
      <c r="D39" s="17">
        <v>394</v>
      </c>
      <c r="E39" s="17" t="s">
        <v>462</v>
      </c>
      <c r="F39" s="17">
        <v>443</v>
      </c>
      <c r="G39" s="17" t="s">
        <v>204</v>
      </c>
      <c r="H39" s="17">
        <v>443</v>
      </c>
      <c r="I39" s="17" t="s">
        <v>344</v>
      </c>
      <c r="J39" s="59">
        <v>0.5134439999999999</v>
      </c>
      <c r="K39" s="60">
        <v>0.54923600000000006</v>
      </c>
      <c r="L39" s="61">
        <v>0.26129099412355572</v>
      </c>
      <c r="M39" s="60"/>
      <c r="N39" s="61"/>
    </row>
    <row r="40" spans="1:14" ht="51" x14ac:dyDescent="0.25">
      <c r="A40" s="15"/>
      <c r="B40" s="17">
        <v>3000613</v>
      </c>
      <c r="C40" s="17" t="s">
        <v>438</v>
      </c>
      <c r="D40" s="17">
        <v>394</v>
      </c>
      <c r="E40" s="17" t="s">
        <v>462</v>
      </c>
      <c r="F40" s="17">
        <v>444</v>
      </c>
      <c r="G40" s="17" t="s">
        <v>205</v>
      </c>
      <c r="H40" s="17">
        <v>444</v>
      </c>
      <c r="I40" s="17" t="s">
        <v>345</v>
      </c>
      <c r="J40" s="59">
        <v>0.23549200000000001</v>
      </c>
      <c r="K40" s="60">
        <v>0.27648600000000001</v>
      </c>
      <c r="L40" s="61">
        <v>8.4817740105791017E-2</v>
      </c>
      <c r="M40" s="60"/>
      <c r="N40" s="61"/>
    </row>
    <row r="41" spans="1:14" ht="51" x14ac:dyDescent="0.25">
      <c r="A41" s="15"/>
      <c r="B41" s="17">
        <v>3000613</v>
      </c>
      <c r="C41" s="17" t="s">
        <v>438</v>
      </c>
      <c r="D41" s="17">
        <v>394</v>
      </c>
      <c r="E41" s="17" t="s">
        <v>462</v>
      </c>
      <c r="F41" s="17">
        <v>445</v>
      </c>
      <c r="G41" s="17" t="s">
        <v>206</v>
      </c>
      <c r="H41" s="17">
        <v>445</v>
      </c>
      <c r="I41" s="17" t="s">
        <v>346</v>
      </c>
      <c r="J41" s="59">
        <v>0.65263700000000002</v>
      </c>
      <c r="K41" s="60">
        <v>0.92960800000000021</v>
      </c>
      <c r="L41" s="61">
        <v>0.50956135976593941</v>
      </c>
      <c r="M41" s="60"/>
      <c r="N41" s="61"/>
    </row>
    <row r="42" spans="1:14" ht="51" x14ac:dyDescent="0.25">
      <c r="A42" s="15"/>
      <c r="B42" s="17">
        <v>3000613</v>
      </c>
      <c r="C42" s="17" t="s">
        <v>438</v>
      </c>
      <c r="D42" s="17">
        <v>394</v>
      </c>
      <c r="E42" s="17" t="s">
        <v>462</v>
      </c>
      <c r="F42" s="17">
        <v>446</v>
      </c>
      <c r="G42" s="17" t="s">
        <v>207</v>
      </c>
      <c r="H42" s="17">
        <v>446</v>
      </c>
      <c r="I42" s="17" t="s">
        <v>347</v>
      </c>
      <c r="J42" s="59">
        <v>0.27006000000000008</v>
      </c>
      <c r="K42" s="60">
        <v>0.27006000000000002</v>
      </c>
      <c r="L42" s="61">
        <v>0.13745704617031151</v>
      </c>
      <c r="M42" s="60"/>
      <c r="N42" s="61"/>
    </row>
    <row r="43" spans="1:14" ht="51" x14ac:dyDescent="0.25">
      <c r="A43" s="15"/>
      <c r="B43" s="17">
        <v>3000613</v>
      </c>
      <c r="C43" s="17" t="s">
        <v>438</v>
      </c>
      <c r="D43" s="17">
        <v>394</v>
      </c>
      <c r="E43" s="17" t="s">
        <v>462</v>
      </c>
      <c r="F43" s="17">
        <v>447</v>
      </c>
      <c r="G43" s="17" t="s">
        <v>208</v>
      </c>
      <c r="H43" s="17">
        <v>447</v>
      </c>
      <c r="I43" s="17" t="s">
        <v>348</v>
      </c>
      <c r="J43" s="59">
        <v>4.3824000000000002E-2</v>
      </c>
      <c r="K43" s="60">
        <v>4.3824000000000002E-2</v>
      </c>
      <c r="L43" s="61">
        <v>7.9535401600878686E-3</v>
      </c>
      <c r="M43" s="60"/>
      <c r="N43" s="61"/>
    </row>
    <row r="44" spans="1:14" ht="51" x14ac:dyDescent="0.25">
      <c r="A44" s="15"/>
      <c r="B44" s="17">
        <v>3000613</v>
      </c>
      <c r="C44" s="17" t="s">
        <v>438</v>
      </c>
      <c r="D44" s="17">
        <v>394</v>
      </c>
      <c r="E44" s="17" t="s">
        <v>462</v>
      </c>
      <c r="F44" s="17">
        <v>448</v>
      </c>
      <c r="G44" s="17" t="s">
        <v>209</v>
      </c>
      <c r="H44" s="17">
        <v>448</v>
      </c>
      <c r="I44" s="17" t="s">
        <v>349</v>
      </c>
      <c r="J44" s="59">
        <v>0.17188300000000001</v>
      </c>
      <c r="K44" s="60">
        <v>0.18037900000000001</v>
      </c>
      <c r="L44" s="61">
        <v>5.7788049954979215E-2</v>
      </c>
      <c r="M44" s="60"/>
      <c r="N44" s="61"/>
    </row>
    <row r="45" spans="1:14" ht="51" x14ac:dyDescent="0.25">
      <c r="A45" s="15"/>
      <c r="B45" s="17">
        <v>3000613</v>
      </c>
      <c r="C45" s="17" t="s">
        <v>438</v>
      </c>
      <c r="D45" s="17">
        <v>394</v>
      </c>
      <c r="E45" s="17" t="s">
        <v>462</v>
      </c>
      <c r="F45" s="17">
        <v>449</v>
      </c>
      <c r="G45" s="17" t="s">
        <v>210</v>
      </c>
      <c r="H45" s="17">
        <v>449</v>
      </c>
      <c r="I45" s="17" t="s">
        <v>350</v>
      </c>
      <c r="J45" s="59">
        <v>0.37610700000000002</v>
      </c>
      <c r="K45" s="60">
        <v>0.39566899999999999</v>
      </c>
      <c r="L45" s="61">
        <v>0.20718533112085424</v>
      </c>
      <c r="M45" s="60"/>
      <c r="N45" s="61"/>
    </row>
    <row r="46" spans="1:14" ht="51" x14ac:dyDescent="0.25">
      <c r="A46" s="15"/>
      <c r="B46" s="17">
        <v>3000613</v>
      </c>
      <c r="C46" s="17" t="s">
        <v>438</v>
      </c>
      <c r="D46" s="17">
        <v>394</v>
      </c>
      <c r="E46" s="17" t="s">
        <v>462</v>
      </c>
      <c r="F46" s="17">
        <v>450</v>
      </c>
      <c r="G46" s="17" t="s">
        <v>211</v>
      </c>
      <c r="H46" s="17">
        <v>450</v>
      </c>
      <c r="I46" s="17" t="s">
        <v>351</v>
      </c>
      <c r="J46" s="59">
        <v>5.2211E-2</v>
      </c>
      <c r="K46" s="60">
        <v>5.4873000000000005E-2</v>
      </c>
      <c r="L46" s="61">
        <v>2.4444830083666602E-2</v>
      </c>
      <c r="M46" s="60"/>
      <c r="N46" s="61"/>
    </row>
    <row r="47" spans="1:14" ht="51" x14ac:dyDescent="0.25">
      <c r="A47" s="15"/>
      <c r="B47" s="17">
        <v>3000613</v>
      </c>
      <c r="C47" s="17" t="s">
        <v>438</v>
      </c>
      <c r="D47" s="17">
        <v>394</v>
      </c>
      <c r="E47" s="17" t="s">
        <v>462</v>
      </c>
      <c r="F47" s="17">
        <v>451</v>
      </c>
      <c r="G47" s="17" t="s">
        <v>212</v>
      </c>
      <c r="H47" s="17">
        <v>451</v>
      </c>
      <c r="I47" s="17" t="s">
        <v>352</v>
      </c>
      <c r="J47" s="59">
        <v>0.567245</v>
      </c>
      <c r="K47" s="60">
        <v>0.567245</v>
      </c>
      <c r="L47" s="61">
        <v>0.28812729869969189</v>
      </c>
      <c r="M47" s="60"/>
      <c r="N47" s="61"/>
    </row>
    <row r="48" spans="1:14" ht="51" x14ac:dyDescent="0.25">
      <c r="A48" s="15"/>
      <c r="B48" s="17">
        <v>3000613</v>
      </c>
      <c r="C48" s="17" t="s">
        <v>438</v>
      </c>
      <c r="D48" s="17">
        <v>394</v>
      </c>
      <c r="E48" s="17" t="s">
        <v>462</v>
      </c>
      <c r="F48" s="17">
        <v>452</v>
      </c>
      <c r="G48" s="17" t="s">
        <v>213</v>
      </c>
      <c r="H48" s="17">
        <v>452</v>
      </c>
      <c r="I48" s="17" t="s">
        <v>353</v>
      </c>
      <c r="J48" s="59">
        <v>5.0000000000000001E-3</v>
      </c>
      <c r="K48" s="60">
        <v>5.0000000000000001E-3</v>
      </c>
      <c r="L48" s="61">
        <v>9.6099998336285353E-4</v>
      </c>
      <c r="M48" s="60"/>
      <c r="N48" s="61"/>
    </row>
    <row r="49" spans="1:14" ht="51" x14ac:dyDescent="0.25">
      <c r="A49" s="15"/>
      <c r="B49" s="17">
        <v>3000613</v>
      </c>
      <c r="C49" s="17" t="s">
        <v>438</v>
      </c>
      <c r="D49" s="17">
        <v>394</v>
      </c>
      <c r="E49" s="17" t="s">
        <v>462</v>
      </c>
      <c r="F49" s="17">
        <v>453</v>
      </c>
      <c r="G49" s="17" t="s">
        <v>214</v>
      </c>
      <c r="H49" s="17">
        <v>453</v>
      </c>
      <c r="I49" s="17" t="s">
        <v>354</v>
      </c>
      <c r="J49" s="59">
        <v>9.4013999999999986E-2</v>
      </c>
      <c r="K49" s="60">
        <v>0.117031</v>
      </c>
      <c r="L49" s="61">
        <v>6.6128493475844152E-2</v>
      </c>
      <c r="M49" s="60"/>
      <c r="N49" s="61"/>
    </row>
    <row r="50" spans="1:14" ht="51" x14ac:dyDescent="0.25">
      <c r="A50" s="15"/>
      <c r="B50" s="17">
        <v>3000613</v>
      </c>
      <c r="C50" s="17" t="s">
        <v>438</v>
      </c>
      <c r="D50" s="17">
        <v>394</v>
      </c>
      <c r="E50" s="17" t="s">
        <v>462</v>
      </c>
      <c r="F50" s="17">
        <v>454</v>
      </c>
      <c r="G50" s="17" t="s">
        <v>215</v>
      </c>
      <c r="H50" s="17">
        <v>454</v>
      </c>
      <c r="I50" s="17" t="s">
        <v>355</v>
      </c>
      <c r="J50" s="59">
        <v>0.92357199999999984</v>
      </c>
      <c r="K50" s="60">
        <v>1.0220089999999999</v>
      </c>
      <c r="L50" s="61">
        <v>0.60763836279511452</v>
      </c>
      <c r="M50" s="60"/>
      <c r="N50" s="61"/>
    </row>
    <row r="51" spans="1:14" ht="51" x14ac:dyDescent="0.25">
      <c r="A51" s="15"/>
      <c r="B51" s="17">
        <v>3000613</v>
      </c>
      <c r="C51" s="17" t="s">
        <v>438</v>
      </c>
      <c r="D51" s="17">
        <v>394</v>
      </c>
      <c r="E51" s="17" t="s">
        <v>462</v>
      </c>
      <c r="F51" s="17">
        <v>455</v>
      </c>
      <c r="G51" s="17" t="s">
        <v>216</v>
      </c>
      <c r="H51" s="17">
        <v>455</v>
      </c>
      <c r="I51" s="17" t="s">
        <v>356</v>
      </c>
      <c r="J51" s="59">
        <v>5.2620000000000002E-3</v>
      </c>
      <c r="K51" s="60">
        <v>5.2620000000000002E-3</v>
      </c>
      <c r="L51" s="61">
        <v>0</v>
      </c>
      <c r="M51" s="60"/>
      <c r="N51" s="61"/>
    </row>
    <row r="52" spans="1:14" ht="51" x14ac:dyDescent="0.25">
      <c r="A52" s="15"/>
      <c r="B52" s="17">
        <v>3000613</v>
      </c>
      <c r="C52" s="17" t="s">
        <v>438</v>
      </c>
      <c r="D52" s="17">
        <v>394</v>
      </c>
      <c r="E52" s="17" t="s">
        <v>462</v>
      </c>
      <c r="F52" s="17">
        <v>456</v>
      </c>
      <c r="G52" s="17" t="s">
        <v>217</v>
      </c>
      <c r="H52" s="17">
        <v>456</v>
      </c>
      <c r="I52" s="17" t="s">
        <v>357</v>
      </c>
      <c r="J52" s="59">
        <v>2.6936000000000002E-2</v>
      </c>
      <c r="K52" s="60">
        <v>2.8832E-2</v>
      </c>
      <c r="L52" s="61">
        <v>1.397966909189563E-2</v>
      </c>
      <c r="M52" s="60"/>
      <c r="N52" s="61"/>
    </row>
    <row r="53" spans="1:14" ht="51" x14ac:dyDescent="0.25">
      <c r="A53" s="15"/>
      <c r="B53" s="17">
        <v>3000613</v>
      </c>
      <c r="C53" s="17" t="s">
        <v>438</v>
      </c>
      <c r="D53" s="17">
        <v>394</v>
      </c>
      <c r="E53" s="17" t="s">
        <v>462</v>
      </c>
      <c r="F53" s="17">
        <v>457</v>
      </c>
      <c r="G53" s="17" t="s">
        <v>218</v>
      </c>
      <c r="H53" s="17">
        <v>457</v>
      </c>
      <c r="I53" s="17" t="s">
        <v>358</v>
      </c>
      <c r="J53" s="59">
        <v>0.20030699999999996</v>
      </c>
      <c r="K53" s="60">
        <v>0.21613199999999996</v>
      </c>
      <c r="L53" s="61">
        <v>8.5575859615346417E-2</v>
      </c>
      <c r="M53" s="60"/>
      <c r="N53" s="61"/>
    </row>
    <row r="54" spans="1:14" ht="51" x14ac:dyDescent="0.25">
      <c r="A54" s="15"/>
      <c r="B54" s="17">
        <v>3000613</v>
      </c>
      <c r="C54" s="17" t="s">
        <v>438</v>
      </c>
      <c r="D54" s="17">
        <v>394</v>
      </c>
      <c r="E54" s="17" t="s">
        <v>462</v>
      </c>
      <c r="F54" s="17">
        <v>458</v>
      </c>
      <c r="G54" s="17" t="s">
        <v>219</v>
      </c>
      <c r="H54" s="17">
        <v>458</v>
      </c>
      <c r="I54" s="17" t="s">
        <v>359</v>
      </c>
      <c r="J54" s="59">
        <v>0.19112899999999988</v>
      </c>
      <c r="K54" s="60">
        <v>0.22814799999999996</v>
      </c>
      <c r="L54" s="61">
        <v>9.5245878746936796E-2</v>
      </c>
      <c r="M54" s="60"/>
      <c r="N54" s="61"/>
    </row>
    <row r="55" spans="1:14" ht="51" x14ac:dyDescent="0.25">
      <c r="A55" s="15"/>
      <c r="B55" s="17">
        <v>3000613</v>
      </c>
      <c r="C55" s="17" t="s">
        <v>438</v>
      </c>
      <c r="D55" s="17">
        <v>394</v>
      </c>
      <c r="E55" s="17" t="s">
        <v>462</v>
      </c>
      <c r="F55" s="17">
        <v>459</v>
      </c>
      <c r="G55" s="17" t="s">
        <v>220</v>
      </c>
      <c r="H55" s="17">
        <v>459</v>
      </c>
      <c r="I55" s="17" t="s">
        <v>360</v>
      </c>
      <c r="J55" s="59">
        <v>1.2044319999999995</v>
      </c>
      <c r="K55" s="60">
        <v>1.2044319999999997</v>
      </c>
      <c r="L55" s="61">
        <v>0.7935321581462631</v>
      </c>
      <c r="M55" s="60"/>
      <c r="N55" s="61"/>
    </row>
    <row r="56" spans="1:14" ht="51" x14ac:dyDescent="0.25">
      <c r="A56" s="15"/>
      <c r="B56" s="17">
        <v>3000613</v>
      </c>
      <c r="C56" s="17" t="s">
        <v>438</v>
      </c>
      <c r="D56" s="17">
        <v>394</v>
      </c>
      <c r="E56" s="17" t="s">
        <v>462</v>
      </c>
      <c r="F56" s="17">
        <v>460</v>
      </c>
      <c r="G56" s="17" t="s">
        <v>221</v>
      </c>
      <c r="H56" s="17">
        <v>460</v>
      </c>
      <c r="I56" s="17" t="s">
        <v>361</v>
      </c>
      <c r="J56" s="59">
        <v>4.0475999999999998E-2</v>
      </c>
      <c r="K56" s="60">
        <v>4.0475999999999998E-2</v>
      </c>
      <c r="L56" s="61">
        <v>7.2699998163443524E-3</v>
      </c>
      <c r="M56" s="60"/>
      <c r="N56" s="61"/>
    </row>
    <row r="57" spans="1:14" ht="51" x14ac:dyDescent="0.25">
      <c r="A57" s="15"/>
      <c r="B57" s="17">
        <v>3000613</v>
      </c>
      <c r="C57" s="17" t="s">
        <v>438</v>
      </c>
      <c r="D57" s="17">
        <v>394</v>
      </c>
      <c r="E57" s="17" t="s">
        <v>462</v>
      </c>
      <c r="F57" s="17">
        <v>462</v>
      </c>
      <c r="G57" s="17" t="s">
        <v>223</v>
      </c>
      <c r="H57" s="17">
        <v>462</v>
      </c>
      <c r="I57" s="17" t="s">
        <v>363</v>
      </c>
      <c r="J57" s="59">
        <v>1.6500000000000001E-2</v>
      </c>
      <c r="K57" s="60">
        <v>1.6500000000000001E-2</v>
      </c>
      <c r="L57" s="61">
        <v>9.5999997574836016E-4</v>
      </c>
      <c r="M57" s="60"/>
      <c r="N57" s="61"/>
    </row>
    <row r="58" spans="1:14" ht="51" x14ac:dyDescent="0.25">
      <c r="A58" s="15"/>
      <c r="B58" s="17">
        <v>3000613</v>
      </c>
      <c r="C58" s="17" t="s">
        <v>438</v>
      </c>
      <c r="D58" s="17">
        <v>394</v>
      </c>
      <c r="E58" s="17" t="s">
        <v>462</v>
      </c>
      <c r="F58" s="17">
        <v>463</v>
      </c>
      <c r="G58" s="17" t="s">
        <v>224</v>
      </c>
      <c r="H58" s="17">
        <v>463</v>
      </c>
      <c r="I58" s="17" t="s">
        <v>364</v>
      </c>
      <c r="J58" s="59">
        <v>0.56030000000000024</v>
      </c>
      <c r="K58" s="60">
        <v>0.57903700000000025</v>
      </c>
      <c r="L58" s="61">
        <v>0.28790268219927384</v>
      </c>
      <c r="M58" s="60"/>
      <c r="N58" s="61"/>
    </row>
    <row r="59" spans="1:14" ht="51" x14ac:dyDescent="0.25">
      <c r="A59" s="15"/>
      <c r="B59" s="17">
        <v>3000613</v>
      </c>
      <c r="C59" s="17" t="s">
        <v>438</v>
      </c>
      <c r="D59" s="17">
        <v>394</v>
      </c>
      <c r="E59" s="17" t="s">
        <v>462</v>
      </c>
      <c r="F59" s="17">
        <v>464</v>
      </c>
      <c r="G59" s="17" t="s">
        <v>225</v>
      </c>
      <c r="H59" s="17">
        <v>464</v>
      </c>
      <c r="I59" s="17" t="s">
        <v>365</v>
      </c>
      <c r="J59" s="59">
        <v>0.20698800000000001</v>
      </c>
      <c r="K59" s="60">
        <v>0.20698800000000001</v>
      </c>
      <c r="L59" s="61">
        <v>0.12254167604260147</v>
      </c>
      <c r="M59" s="60"/>
      <c r="N59" s="61"/>
    </row>
    <row r="60" spans="1:14" ht="51" x14ac:dyDescent="0.25">
      <c r="A60" s="15"/>
      <c r="B60" s="17">
        <v>3000614</v>
      </c>
      <c r="C60" s="17" t="s">
        <v>439</v>
      </c>
      <c r="D60" s="17">
        <v>393</v>
      </c>
      <c r="E60" s="17" t="s">
        <v>463</v>
      </c>
      <c r="F60" s="17">
        <v>11</v>
      </c>
      <c r="G60" s="17" t="s">
        <v>106</v>
      </c>
      <c r="H60" s="17">
        <v>11</v>
      </c>
      <c r="I60" s="17" t="s">
        <v>336</v>
      </c>
      <c r="J60" s="59">
        <v>25</v>
      </c>
      <c r="K60" s="60">
        <v>0.77140700000000006</v>
      </c>
      <c r="L60" s="61">
        <v>0.33667756908107549</v>
      </c>
      <c r="M60" s="60"/>
      <c r="N60" s="61"/>
    </row>
    <row r="61" spans="1:14" ht="89.25" x14ac:dyDescent="0.25">
      <c r="A61" s="15"/>
      <c r="B61" s="17">
        <v>3000614</v>
      </c>
      <c r="C61" s="17" t="s">
        <v>439</v>
      </c>
      <c r="D61" s="17">
        <v>393</v>
      </c>
      <c r="E61" s="17" t="s">
        <v>463</v>
      </c>
      <c r="F61" s="17">
        <v>11</v>
      </c>
      <c r="G61" s="17" t="s">
        <v>106</v>
      </c>
      <c r="H61" s="17">
        <v>124</v>
      </c>
      <c r="I61" s="17" t="s">
        <v>337</v>
      </c>
      <c r="J61" s="59">
        <v>8.6764549999999971</v>
      </c>
      <c r="K61" s="60">
        <v>8.6764549999999971</v>
      </c>
      <c r="L61" s="61">
        <v>0</v>
      </c>
      <c r="M61" s="60"/>
      <c r="N61" s="61"/>
    </row>
    <row r="62" spans="1:14" ht="51" x14ac:dyDescent="0.25">
      <c r="A62" s="15"/>
      <c r="B62" s="17">
        <v>3000614</v>
      </c>
      <c r="C62" s="17" t="s">
        <v>439</v>
      </c>
      <c r="D62" s="17">
        <v>393</v>
      </c>
      <c r="E62" s="17" t="s">
        <v>463</v>
      </c>
      <c r="F62" s="17">
        <v>131</v>
      </c>
      <c r="G62" s="17" t="s">
        <v>138</v>
      </c>
      <c r="H62" s="17">
        <v>131</v>
      </c>
      <c r="I62" s="17" t="s">
        <v>338</v>
      </c>
      <c r="J62" s="59">
        <v>7.8502229999999997</v>
      </c>
      <c r="K62" s="60">
        <v>7.836408999999998</v>
      </c>
      <c r="L62" s="61">
        <v>1.6143729276118393</v>
      </c>
      <c r="M62" s="60"/>
      <c r="N62" s="61"/>
    </row>
    <row r="63" spans="1:14" ht="51" x14ac:dyDescent="0.25">
      <c r="A63" s="15"/>
      <c r="B63" s="17">
        <v>3000614</v>
      </c>
      <c r="C63" s="17" t="s">
        <v>439</v>
      </c>
      <c r="D63" s="17">
        <v>393</v>
      </c>
      <c r="E63" s="17" t="s">
        <v>463</v>
      </c>
      <c r="F63" s="17">
        <v>135</v>
      </c>
      <c r="G63" s="17" t="s">
        <v>139</v>
      </c>
      <c r="H63" s="17">
        <v>135</v>
      </c>
      <c r="I63" s="17" t="s">
        <v>339</v>
      </c>
      <c r="J63" s="59">
        <v>1.6702060000000001</v>
      </c>
      <c r="K63" s="60">
        <v>1.6702060000000001</v>
      </c>
      <c r="L63" s="61">
        <v>1.6702060401439667</v>
      </c>
      <c r="M63" s="60"/>
      <c r="N63" s="61"/>
    </row>
    <row r="64" spans="1:14" ht="76.5" x14ac:dyDescent="0.25">
      <c r="A64" s="15"/>
      <c r="B64" s="17">
        <v>3000614</v>
      </c>
      <c r="C64" s="17" t="s">
        <v>439</v>
      </c>
      <c r="D64" s="17">
        <v>393</v>
      </c>
      <c r="E64" s="17" t="s">
        <v>463</v>
      </c>
      <c r="F64" s="17">
        <v>136</v>
      </c>
      <c r="G64" s="17" t="s">
        <v>140</v>
      </c>
      <c r="H64" s="17">
        <v>136</v>
      </c>
      <c r="I64" s="17" t="s">
        <v>480</v>
      </c>
      <c r="J64" s="59">
        <v>1.2E-2</v>
      </c>
      <c r="K64" s="60">
        <v>1.3599999999999999E-2</v>
      </c>
      <c r="L64" s="61">
        <v>5.2000000141561031E-4</v>
      </c>
      <c r="M64" s="60"/>
      <c r="N64" s="61"/>
    </row>
    <row r="65" spans="1:14" ht="63.75" x14ac:dyDescent="0.25">
      <c r="A65" s="15"/>
      <c r="B65" s="17">
        <v>3000614</v>
      </c>
      <c r="C65" s="17" t="s">
        <v>439</v>
      </c>
      <c r="D65" s="17">
        <v>393</v>
      </c>
      <c r="E65" s="17" t="s">
        <v>463</v>
      </c>
      <c r="F65" s="17">
        <v>137</v>
      </c>
      <c r="G65" s="17" t="s">
        <v>141</v>
      </c>
      <c r="H65" s="17">
        <v>137</v>
      </c>
      <c r="I65" s="17" t="s">
        <v>340</v>
      </c>
      <c r="J65" s="59">
        <v>13.800264000000002</v>
      </c>
      <c r="K65" s="60">
        <v>31.589591000000027</v>
      </c>
      <c r="L65" s="61">
        <v>8.6813373330142962</v>
      </c>
      <c r="M65" s="60"/>
      <c r="N65" s="61"/>
    </row>
    <row r="66" spans="1:14" ht="51" x14ac:dyDescent="0.25">
      <c r="A66" s="15"/>
      <c r="B66" s="17">
        <v>3000614</v>
      </c>
      <c r="C66" s="17" t="s">
        <v>439</v>
      </c>
      <c r="D66" s="17">
        <v>393</v>
      </c>
      <c r="E66" s="17" t="s">
        <v>463</v>
      </c>
      <c r="F66" s="17">
        <v>440</v>
      </c>
      <c r="G66" s="17" t="s">
        <v>201</v>
      </c>
      <c r="H66" s="17">
        <v>440</v>
      </c>
      <c r="I66" s="17" t="s">
        <v>341</v>
      </c>
      <c r="J66" s="59">
        <v>0.69486000000000003</v>
      </c>
      <c r="K66" s="60">
        <v>0.70206000000000002</v>
      </c>
      <c r="L66" s="61">
        <v>0.45102429566031788</v>
      </c>
      <c r="M66" s="60"/>
      <c r="N66" s="61"/>
    </row>
    <row r="67" spans="1:14" ht="51" x14ac:dyDescent="0.25">
      <c r="A67" s="15"/>
      <c r="B67" s="17">
        <v>3000614</v>
      </c>
      <c r="C67" s="17" t="s">
        <v>439</v>
      </c>
      <c r="D67" s="17">
        <v>393</v>
      </c>
      <c r="E67" s="17" t="s">
        <v>463</v>
      </c>
      <c r="F67" s="17">
        <v>441</v>
      </c>
      <c r="G67" s="17" t="s">
        <v>202</v>
      </c>
      <c r="H67" s="17">
        <v>441</v>
      </c>
      <c r="I67" s="17" t="s">
        <v>342</v>
      </c>
      <c r="J67" s="59">
        <v>0.68917900000000021</v>
      </c>
      <c r="K67" s="60">
        <v>0.78545500000000001</v>
      </c>
      <c r="L67" s="61">
        <v>0.32464477931125657</v>
      </c>
      <c r="M67" s="60"/>
      <c r="N67" s="61"/>
    </row>
    <row r="68" spans="1:14" ht="51" x14ac:dyDescent="0.25">
      <c r="A68" s="15"/>
      <c r="B68" s="17">
        <v>3000614</v>
      </c>
      <c r="C68" s="17" t="s">
        <v>439</v>
      </c>
      <c r="D68" s="17">
        <v>393</v>
      </c>
      <c r="E68" s="17" t="s">
        <v>463</v>
      </c>
      <c r="F68" s="17">
        <v>442</v>
      </c>
      <c r="G68" s="17" t="s">
        <v>203</v>
      </c>
      <c r="H68" s="17">
        <v>442</v>
      </c>
      <c r="I68" s="17" t="s">
        <v>343</v>
      </c>
      <c r="J68" s="59">
        <v>0.60338299999999989</v>
      </c>
      <c r="K68" s="60">
        <v>0.76119999999999999</v>
      </c>
      <c r="L68" s="61">
        <v>0.4811220638875966</v>
      </c>
      <c r="M68" s="60"/>
      <c r="N68" s="61"/>
    </row>
    <row r="69" spans="1:14" ht="51" x14ac:dyDescent="0.25">
      <c r="A69" s="15"/>
      <c r="B69" s="17">
        <v>3000614</v>
      </c>
      <c r="C69" s="17" t="s">
        <v>439</v>
      </c>
      <c r="D69" s="17">
        <v>393</v>
      </c>
      <c r="E69" s="17" t="s">
        <v>463</v>
      </c>
      <c r="F69" s="17">
        <v>443</v>
      </c>
      <c r="G69" s="17" t="s">
        <v>204</v>
      </c>
      <c r="H69" s="17">
        <v>443</v>
      </c>
      <c r="I69" s="17" t="s">
        <v>344</v>
      </c>
      <c r="J69" s="59">
        <v>0.40093200000000007</v>
      </c>
      <c r="K69" s="60">
        <v>0.45099300000000009</v>
      </c>
      <c r="L69" s="61">
        <v>0.21615692117848084</v>
      </c>
      <c r="M69" s="60"/>
      <c r="N69" s="61"/>
    </row>
    <row r="70" spans="1:14" ht="51" x14ac:dyDescent="0.25">
      <c r="A70" s="15"/>
      <c r="B70" s="17">
        <v>3000614</v>
      </c>
      <c r="C70" s="17" t="s">
        <v>439</v>
      </c>
      <c r="D70" s="17">
        <v>393</v>
      </c>
      <c r="E70" s="17" t="s">
        <v>463</v>
      </c>
      <c r="F70" s="17">
        <v>444</v>
      </c>
      <c r="G70" s="17" t="s">
        <v>205</v>
      </c>
      <c r="H70" s="17">
        <v>444</v>
      </c>
      <c r="I70" s="17" t="s">
        <v>345</v>
      </c>
      <c r="J70" s="59">
        <v>1.3210479999999998</v>
      </c>
      <c r="K70" s="60">
        <v>2.9762769999999996</v>
      </c>
      <c r="L70" s="61">
        <v>0.68653333943802863</v>
      </c>
      <c r="M70" s="60"/>
      <c r="N70" s="61"/>
    </row>
    <row r="71" spans="1:14" ht="51" x14ac:dyDescent="0.25">
      <c r="A71" s="15"/>
      <c r="B71" s="17">
        <v>3000614</v>
      </c>
      <c r="C71" s="17" t="s">
        <v>439</v>
      </c>
      <c r="D71" s="17">
        <v>393</v>
      </c>
      <c r="E71" s="17" t="s">
        <v>463</v>
      </c>
      <c r="F71" s="17">
        <v>445</v>
      </c>
      <c r="G71" s="17" t="s">
        <v>206</v>
      </c>
      <c r="H71" s="17">
        <v>445</v>
      </c>
      <c r="I71" s="17" t="s">
        <v>346</v>
      </c>
      <c r="J71" s="59">
        <v>0.8035589999999998</v>
      </c>
      <c r="K71" s="60">
        <v>1.0259959999999999</v>
      </c>
      <c r="L71" s="61">
        <v>0.55427830183180049</v>
      </c>
      <c r="M71" s="60"/>
      <c r="N71" s="61"/>
    </row>
    <row r="72" spans="1:14" ht="51" x14ac:dyDescent="0.25">
      <c r="A72" s="15"/>
      <c r="B72" s="17">
        <v>3000614</v>
      </c>
      <c r="C72" s="17" t="s">
        <v>439</v>
      </c>
      <c r="D72" s="17">
        <v>393</v>
      </c>
      <c r="E72" s="17" t="s">
        <v>463</v>
      </c>
      <c r="F72" s="17">
        <v>446</v>
      </c>
      <c r="G72" s="17" t="s">
        <v>207</v>
      </c>
      <c r="H72" s="17">
        <v>446</v>
      </c>
      <c r="I72" s="17" t="s">
        <v>347</v>
      </c>
      <c r="J72" s="59">
        <v>1.0148979999999999</v>
      </c>
      <c r="K72" s="60">
        <v>1.4825199999999998</v>
      </c>
      <c r="L72" s="61">
        <v>0.56280609873647336</v>
      </c>
      <c r="M72" s="60"/>
      <c r="N72" s="61"/>
    </row>
    <row r="73" spans="1:14" ht="51" x14ac:dyDescent="0.25">
      <c r="A73" s="15"/>
      <c r="B73" s="17">
        <v>3000614</v>
      </c>
      <c r="C73" s="17" t="s">
        <v>439</v>
      </c>
      <c r="D73" s="17">
        <v>393</v>
      </c>
      <c r="E73" s="17" t="s">
        <v>463</v>
      </c>
      <c r="F73" s="17">
        <v>447</v>
      </c>
      <c r="G73" s="17" t="s">
        <v>208</v>
      </c>
      <c r="H73" s="17">
        <v>447</v>
      </c>
      <c r="I73" s="17" t="s">
        <v>348</v>
      </c>
      <c r="J73" s="59">
        <v>1.6487719999999997</v>
      </c>
      <c r="K73" s="60">
        <v>1.6933659999999993</v>
      </c>
      <c r="L73" s="61">
        <v>1.1368564898366458</v>
      </c>
      <c r="M73" s="60"/>
      <c r="N73" s="61"/>
    </row>
    <row r="74" spans="1:14" ht="51" x14ac:dyDescent="0.25">
      <c r="A74" s="15"/>
      <c r="B74" s="17">
        <v>3000614</v>
      </c>
      <c r="C74" s="17" t="s">
        <v>439</v>
      </c>
      <c r="D74" s="17">
        <v>393</v>
      </c>
      <c r="E74" s="17" t="s">
        <v>463</v>
      </c>
      <c r="F74" s="17">
        <v>448</v>
      </c>
      <c r="G74" s="17" t="s">
        <v>209</v>
      </c>
      <c r="H74" s="17">
        <v>448</v>
      </c>
      <c r="I74" s="17" t="s">
        <v>349</v>
      </c>
      <c r="J74" s="59">
        <v>0.31510599999999994</v>
      </c>
      <c r="K74" s="60">
        <v>0.40670199999999995</v>
      </c>
      <c r="L74" s="61">
        <v>0.11878031081869267</v>
      </c>
      <c r="M74" s="60"/>
      <c r="N74" s="61"/>
    </row>
    <row r="75" spans="1:14" ht="51" x14ac:dyDescent="0.25">
      <c r="A75" s="15"/>
      <c r="B75" s="17">
        <v>3000614</v>
      </c>
      <c r="C75" s="17" t="s">
        <v>439</v>
      </c>
      <c r="D75" s="17">
        <v>393</v>
      </c>
      <c r="E75" s="17" t="s">
        <v>463</v>
      </c>
      <c r="F75" s="17">
        <v>449</v>
      </c>
      <c r="G75" s="17" t="s">
        <v>210</v>
      </c>
      <c r="H75" s="17">
        <v>449</v>
      </c>
      <c r="I75" s="17" t="s">
        <v>350</v>
      </c>
      <c r="J75" s="59">
        <v>1.1294939999999993</v>
      </c>
      <c r="K75" s="60">
        <v>1.4539029999999991</v>
      </c>
      <c r="L75" s="61">
        <v>0.67362489744846243</v>
      </c>
      <c r="M75" s="60"/>
      <c r="N75" s="61"/>
    </row>
    <row r="76" spans="1:14" ht="51" x14ac:dyDescent="0.25">
      <c r="A76" s="15"/>
      <c r="B76" s="17">
        <v>3000614</v>
      </c>
      <c r="C76" s="17" t="s">
        <v>439</v>
      </c>
      <c r="D76" s="17">
        <v>393</v>
      </c>
      <c r="E76" s="17" t="s">
        <v>463</v>
      </c>
      <c r="F76" s="17">
        <v>450</v>
      </c>
      <c r="G76" s="17" t="s">
        <v>211</v>
      </c>
      <c r="H76" s="17">
        <v>450</v>
      </c>
      <c r="I76" s="17" t="s">
        <v>351</v>
      </c>
      <c r="J76" s="59">
        <v>1.0264850000000001</v>
      </c>
      <c r="K76" s="60">
        <v>1.6590779999999992</v>
      </c>
      <c r="L76" s="61">
        <v>0.53916635115456302</v>
      </c>
      <c r="M76" s="60"/>
      <c r="N76" s="61"/>
    </row>
    <row r="77" spans="1:14" ht="51" x14ac:dyDescent="0.25">
      <c r="A77" s="15"/>
      <c r="B77" s="17">
        <v>3000614</v>
      </c>
      <c r="C77" s="17" t="s">
        <v>439</v>
      </c>
      <c r="D77" s="17">
        <v>393</v>
      </c>
      <c r="E77" s="17" t="s">
        <v>463</v>
      </c>
      <c r="F77" s="17">
        <v>451</v>
      </c>
      <c r="G77" s="17" t="s">
        <v>212</v>
      </c>
      <c r="H77" s="17">
        <v>451</v>
      </c>
      <c r="I77" s="17" t="s">
        <v>352</v>
      </c>
      <c r="J77" s="59">
        <v>0.76814900000000019</v>
      </c>
      <c r="K77" s="60">
        <v>0.9521670000000001</v>
      </c>
      <c r="L77" s="61">
        <v>0.48608337235054933</v>
      </c>
      <c r="M77" s="60"/>
      <c r="N77" s="61"/>
    </row>
    <row r="78" spans="1:14" ht="51" x14ac:dyDescent="0.25">
      <c r="A78" s="15"/>
      <c r="B78" s="17">
        <v>3000614</v>
      </c>
      <c r="C78" s="17" t="s">
        <v>439</v>
      </c>
      <c r="D78" s="17">
        <v>393</v>
      </c>
      <c r="E78" s="17" t="s">
        <v>463</v>
      </c>
      <c r="F78" s="17">
        <v>452</v>
      </c>
      <c r="G78" s="17" t="s">
        <v>213</v>
      </c>
      <c r="H78" s="17">
        <v>452</v>
      </c>
      <c r="I78" s="17" t="s">
        <v>353</v>
      </c>
      <c r="J78" s="59">
        <v>1.1413329999999997</v>
      </c>
      <c r="K78" s="60">
        <v>1.1725330000000003</v>
      </c>
      <c r="L78" s="61">
        <v>0.64691409867373295</v>
      </c>
      <c r="M78" s="60"/>
      <c r="N78" s="61"/>
    </row>
    <row r="79" spans="1:14" ht="51" x14ac:dyDescent="0.25">
      <c r="A79" s="15"/>
      <c r="B79" s="17">
        <v>3000614</v>
      </c>
      <c r="C79" s="17" t="s">
        <v>439</v>
      </c>
      <c r="D79" s="17">
        <v>393</v>
      </c>
      <c r="E79" s="17" t="s">
        <v>463</v>
      </c>
      <c r="F79" s="17">
        <v>453</v>
      </c>
      <c r="G79" s="17" t="s">
        <v>214</v>
      </c>
      <c r="H79" s="17">
        <v>453</v>
      </c>
      <c r="I79" s="17" t="s">
        <v>354</v>
      </c>
      <c r="J79" s="59">
        <v>0.39765000000000006</v>
      </c>
      <c r="K79" s="60">
        <v>0.39173899999999995</v>
      </c>
      <c r="L79" s="61">
        <v>0.18222601208617561</v>
      </c>
      <c r="M79" s="60"/>
      <c r="N79" s="61"/>
    </row>
    <row r="80" spans="1:14" ht="51" x14ac:dyDescent="0.25">
      <c r="A80" s="15"/>
      <c r="B80" s="17">
        <v>3000614</v>
      </c>
      <c r="C80" s="17" t="s">
        <v>439</v>
      </c>
      <c r="D80" s="17">
        <v>393</v>
      </c>
      <c r="E80" s="17" t="s">
        <v>463</v>
      </c>
      <c r="F80" s="17">
        <v>454</v>
      </c>
      <c r="G80" s="17" t="s">
        <v>215</v>
      </c>
      <c r="H80" s="17">
        <v>454</v>
      </c>
      <c r="I80" s="17" t="s">
        <v>355</v>
      </c>
      <c r="J80" s="59">
        <v>0.25570300000000001</v>
      </c>
      <c r="K80" s="60">
        <v>1.1173459999999997</v>
      </c>
      <c r="L80" s="61">
        <v>0.11488681472837925</v>
      </c>
      <c r="M80" s="60"/>
      <c r="N80" s="61"/>
    </row>
    <row r="81" spans="1:14" ht="51" x14ac:dyDescent="0.25">
      <c r="A81" s="15"/>
      <c r="B81" s="17">
        <v>3000614</v>
      </c>
      <c r="C81" s="17" t="s">
        <v>439</v>
      </c>
      <c r="D81" s="17">
        <v>393</v>
      </c>
      <c r="E81" s="17" t="s">
        <v>463</v>
      </c>
      <c r="F81" s="17">
        <v>455</v>
      </c>
      <c r="G81" s="17" t="s">
        <v>216</v>
      </c>
      <c r="H81" s="17">
        <v>455</v>
      </c>
      <c r="I81" s="17" t="s">
        <v>356</v>
      </c>
      <c r="J81" s="59">
        <v>6.7329999999999987E-2</v>
      </c>
      <c r="K81" s="60">
        <v>6.7330000000000001E-2</v>
      </c>
      <c r="L81" s="61">
        <v>2.0954250365321059E-2</v>
      </c>
      <c r="M81" s="60"/>
      <c r="N81" s="61"/>
    </row>
    <row r="82" spans="1:14" ht="51" x14ac:dyDescent="0.25">
      <c r="A82" s="15"/>
      <c r="B82" s="17">
        <v>3000614</v>
      </c>
      <c r="C82" s="17" t="s">
        <v>439</v>
      </c>
      <c r="D82" s="17">
        <v>393</v>
      </c>
      <c r="E82" s="17" t="s">
        <v>463</v>
      </c>
      <c r="F82" s="17">
        <v>456</v>
      </c>
      <c r="G82" s="17" t="s">
        <v>217</v>
      </c>
      <c r="H82" s="17">
        <v>456</v>
      </c>
      <c r="I82" s="17" t="s">
        <v>357</v>
      </c>
      <c r="J82" s="59">
        <v>4.5407999999999997E-2</v>
      </c>
      <c r="K82" s="60">
        <v>0.21220800000000001</v>
      </c>
      <c r="L82" s="61">
        <v>1.0568199759291019E-3</v>
      </c>
      <c r="M82" s="60"/>
      <c r="N82" s="61"/>
    </row>
    <row r="83" spans="1:14" ht="51" x14ac:dyDescent="0.25">
      <c r="A83" s="15"/>
      <c r="B83" s="17">
        <v>3000614</v>
      </c>
      <c r="C83" s="17" t="s">
        <v>439</v>
      </c>
      <c r="D83" s="17">
        <v>393</v>
      </c>
      <c r="E83" s="17" t="s">
        <v>463</v>
      </c>
      <c r="F83" s="17">
        <v>457</v>
      </c>
      <c r="G83" s="17" t="s">
        <v>218</v>
      </c>
      <c r="H83" s="17">
        <v>457</v>
      </c>
      <c r="I83" s="17" t="s">
        <v>358</v>
      </c>
      <c r="J83" s="59">
        <v>0.58065099999999958</v>
      </c>
      <c r="K83" s="60">
        <v>0.73068099999999958</v>
      </c>
      <c r="L83" s="61">
        <v>0.3295282545441296</v>
      </c>
      <c r="M83" s="60"/>
      <c r="N83" s="61"/>
    </row>
    <row r="84" spans="1:14" ht="51" x14ac:dyDescent="0.25">
      <c r="A84" s="15"/>
      <c r="B84" s="17">
        <v>3000614</v>
      </c>
      <c r="C84" s="17" t="s">
        <v>439</v>
      </c>
      <c r="D84" s="17">
        <v>393</v>
      </c>
      <c r="E84" s="17" t="s">
        <v>463</v>
      </c>
      <c r="F84" s="17">
        <v>458</v>
      </c>
      <c r="G84" s="17" t="s">
        <v>219</v>
      </c>
      <c r="H84" s="17">
        <v>458</v>
      </c>
      <c r="I84" s="17" t="s">
        <v>359</v>
      </c>
      <c r="J84" s="59">
        <v>0.63644599999999962</v>
      </c>
      <c r="K84" s="60">
        <v>1.7297269999999998</v>
      </c>
      <c r="L84" s="61">
        <v>0.31224774129805155</v>
      </c>
      <c r="M84" s="60"/>
      <c r="N84" s="61"/>
    </row>
    <row r="85" spans="1:14" ht="51" x14ac:dyDescent="0.25">
      <c r="A85" s="15"/>
      <c r="B85" s="17">
        <v>3000614</v>
      </c>
      <c r="C85" s="17" t="s">
        <v>439</v>
      </c>
      <c r="D85" s="17">
        <v>393</v>
      </c>
      <c r="E85" s="17" t="s">
        <v>463</v>
      </c>
      <c r="F85" s="17">
        <v>459</v>
      </c>
      <c r="G85" s="17" t="s">
        <v>220</v>
      </c>
      <c r="H85" s="17">
        <v>459</v>
      </c>
      <c r="I85" s="17" t="s">
        <v>360</v>
      </c>
      <c r="J85" s="59">
        <v>1.5069859999999995</v>
      </c>
      <c r="K85" s="60">
        <v>1.5206809999999997</v>
      </c>
      <c r="L85" s="61">
        <v>0.77752821090689395</v>
      </c>
      <c r="M85" s="60"/>
      <c r="N85" s="61"/>
    </row>
    <row r="86" spans="1:14" ht="51" x14ac:dyDescent="0.25">
      <c r="A86" s="15"/>
      <c r="B86" s="17">
        <v>3000614</v>
      </c>
      <c r="C86" s="17" t="s">
        <v>439</v>
      </c>
      <c r="D86" s="17">
        <v>393</v>
      </c>
      <c r="E86" s="17" t="s">
        <v>463</v>
      </c>
      <c r="F86" s="17">
        <v>460</v>
      </c>
      <c r="G86" s="17" t="s">
        <v>221</v>
      </c>
      <c r="H86" s="17">
        <v>460</v>
      </c>
      <c r="I86" s="17" t="s">
        <v>361</v>
      </c>
      <c r="J86" s="59">
        <v>0.13412400000000002</v>
      </c>
      <c r="K86" s="60">
        <v>0.15912400000000002</v>
      </c>
      <c r="L86" s="61">
        <v>3.5690908174728975E-2</v>
      </c>
      <c r="M86" s="60"/>
      <c r="N86" s="61"/>
    </row>
    <row r="87" spans="1:14" ht="51" x14ac:dyDescent="0.25">
      <c r="A87" s="15"/>
      <c r="B87" s="17">
        <v>3000614</v>
      </c>
      <c r="C87" s="17" t="s">
        <v>439</v>
      </c>
      <c r="D87" s="17">
        <v>393</v>
      </c>
      <c r="E87" s="17" t="s">
        <v>463</v>
      </c>
      <c r="F87" s="17">
        <v>461</v>
      </c>
      <c r="G87" s="17" t="s">
        <v>222</v>
      </c>
      <c r="H87" s="17">
        <v>461</v>
      </c>
      <c r="I87" s="17" t="s">
        <v>362</v>
      </c>
      <c r="J87" s="59">
        <v>0.57085200000000003</v>
      </c>
      <c r="K87" s="60">
        <v>0.57085200000000003</v>
      </c>
      <c r="L87" s="61">
        <v>0.25632296607363969</v>
      </c>
      <c r="M87" s="60"/>
      <c r="N87" s="61"/>
    </row>
    <row r="88" spans="1:14" ht="51" x14ac:dyDescent="0.25">
      <c r="A88" s="15"/>
      <c r="B88" s="17">
        <v>3000614</v>
      </c>
      <c r="C88" s="17" t="s">
        <v>439</v>
      </c>
      <c r="D88" s="17">
        <v>393</v>
      </c>
      <c r="E88" s="17" t="s">
        <v>463</v>
      </c>
      <c r="F88" s="17">
        <v>462</v>
      </c>
      <c r="G88" s="17" t="s">
        <v>223</v>
      </c>
      <c r="H88" s="17">
        <v>462</v>
      </c>
      <c r="I88" s="17" t="s">
        <v>363</v>
      </c>
      <c r="J88" s="59">
        <v>0.23826199999999997</v>
      </c>
      <c r="K88" s="60">
        <v>0.25337900000000002</v>
      </c>
      <c r="L88" s="61">
        <v>0.14999912882922217</v>
      </c>
      <c r="M88" s="60"/>
      <c r="N88" s="61"/>
    </row>
    <row r="89" spans="1:14" ht="51" x14ac:dyDescent="0.25">
      <c r="A89" s="15"/>
      <c r="B89" s="17">
        <v>3000614</v>
      </c>
      <c r="C89" s="17" t="s">
        <v>439</v>
      </c>
      <c r="D89" s="17">
        <v>393</v>
      </c>
      <c r="E89" s="17" t="s">
        <v>463</v>
      </c>
      <c r="F89" s="17">
        <v>463</v>
      </c>
      <c r="G89" s="17" t="s">
        <v>224</v>
      </c>
      <c r="H89" s="17">
        <v>463</v>
      </c>
      <c r="I89" s="17" t="s">
        <v>364</v>
      </c>
      <c r="J89" s="59">
        <v>0.86946200000000007</v>
      </c>
      <c r="K89" s="60">
        <v>0.8848109999999999</v>
      </c>
      <c r="L89" s="61">
        <v>0.43346040450160217</v>
      </c>
      <c r="M89" s="60"/>
      <c r="N89" s="61"/>
    </row>
    <row r="90" spans="1:14" ht="51" x14ac:dyDescent="0.25">
      <c r="A90" s="15"/>
      <c r="B90" s="17">
        <v>3000614</v>
      </c>
      <c r="C90" s="17" t="s">
        <v>439</v>
      </c>
      <c r="D90" s="17">
        <v>393</v>
      </c>
      <c r="E90" s="17" t="s">
        <v>463</v>
      </c>
      <c r="F90" s="17">
        <v>464</v>
      </c>
      <c r="G90" s="17" t="s">
        <v>225</v>
      </c>
      <c r="H90" s="17">
        <v>464</v>
      </c>
      <c r="I90" s="17" t="s">
        <v>365</v>
      </c>
      <c r="J90" s="59">
        <v>1.0569020000000002</v>
      </c>
      <c r="K90" s="60">
        <v>1.4213350000000005</v>
      </c>
      <c r="L90" s="61">
        <v>0.63373553017299855</v>
      </c>
      <c r="M90" s="60"/>
      <c r="N90" s="61"/>
    </row>
    <row r="91" spans="1:14" ht="51" x14ac:dyDescent="0.25">
      <c r="A91" s="15"/>
      <c r="B91" s="17">
        <v>3000616</v>
      </c>
      <c r="C91" s="17" t="s">
        <v>441</v>
      </c>
      <c r="D91" s="17">
        <v>394</v>
      </c>
      <c r="E91" s="17" t="s">
        <v>462</v>
      </c>
      <c r="F91" s="17">
        <v>11</v>
      </c>
      <c r="G91" s="17" t="s">
        <v>106</v>
      </c>
      <c r="H91" s="17">
        <v>11</v>
      </c>
      <c r="I91" s="17" t="s">
        <v>336</v>
      </c>
      <c r="J91" s="59">
        <v>0</v>
      </c>
      <c r="K91" s="60">
        <v>0.17109099999999999</v>
      </c>
      <c r="L91" s="61">
        <v>3.1858500056841876E-2</v>
      </c>
      <c r="M91" s="60"/>
      <c r="N91" s="61"/>
    </row>
    <row r="92" spans="1:14" ht="89.25" x14ac:dyDescent="0.25">
      <c r="A92" s="15"/>
      <c r="B92" s="17">
        <v>3000616</v>
      </c>
      <c r="C92" s="17" t="s">
        <v>441</v>
      </c>
      <c r="D92" s="17">
        <v>394</v>
      </c>
      <c r="E92" s="17" t="s">
        <v>462</v>
      </c>
      <c r="F92" s="17">
        <v>11</v>
      </c>
      <c r="G92" s="17" t="s">
        <v>106</v>
      </c>
      <c r="H92" s="17">
        <v>124</v>
      </c>
      <c r="I92" s="17" t="s">
        <v>337</v>
      </c>
      <c r="J92" s="59">
        <v>8.4689999999999991E-3</v>
      </c>
      <c r="K92" s="60">
        <v>8.4689999999999991E-3</v>
      </c>
      <c r="L92" s="61">
        <v>0</v>
      </c>
      <c r="M92" s="60"/>
      <c r="N92" s="61"/>
    </row>
    <row r="93" spans="1:14" ht="76.5" x14ac:dyDescent="0.25">
      <c r="A93" s="15"/>
      <c r="B93" s="17">
        <v>3000616</v>
      </c>
      <c r="C93" s="17" t="s">
        <v>441</v>
      </c>
      <c r="D93" s="17">
        <v>394</v>
      </c>
      <c r="E93" s="17" t="s">
        <v>462</v>
      </c>
      <c r="F93" s="17">
        <v>136</v>
      </c>
      <c r="G93" s="17" t="s">
        <v>140</v>
      </c>
      <c r="H93" s="17">
        <v>136</v>
      </c>
      <c r="I93" s="17" t="s">
        <v>480</v>
      </c>
      <c r="J93" s="59">
        <v>1.8279E-2</v>
      </c>
      <c r="K93" s="60">
        <v>1.8279E-2</v>
      </c>
      <c r="L93" s="61">
        <v>1.854000031016767E-3</v>
      </c>
      <c r="M93" s="60"/>
      <c r="N93" s="61"/>
    </row>
    <row r="94" spans="1:14" ht="63.75" x14ac:dyDescent="0.25">
      <c r="A94" s="15"/>
      <c r="B94" s="17">
        <v>3000616</v>
      </c>
      <c r="C94" s="17" t="s">
        <v>441</v>
      </c>
      <c r="D94" s="17">
        <v>394</v>
      </c>
      <c r="E94" s="17" t="s">
        <v>462</v>
      </c>
      <c r="F94" s="17">
        <v>137</v>
      </c>
      <c r="G94" s="17" t="s">
        <v>141</v>
      </c>
      <c r="H94" s="17">
        <v>137</v>
      </c>
      <c r="I94" s="17" t="s">
        <v>340</v>
      </c>
      <c r="J94" s="59">
        <v>5.367667</v>
      </c>
      <c r="K94" s="60">
        <v>6.1264849999999997</v>
      </c>
      <c r="L94" s="61">
        <v>3.1981394930868419</v>
      </c>
      <c r="M94" s="60"/>
      <c r="N94" s="61"/>
    </row>
    <row r="95" spans="1:14" ht="51" x14ac:dyDescent="0.25">
      <c r="A95" s="15"/>
      <c r="B95" s="17">
        <v>3000616</v>
      </c>
      <c r="C95" s="17" t="s">
        <v>441</v>
      </c>
      <c r="D95" s="17">
        <v>394</v>
      </c>
      <c r="E95" s="17" t="s">
        <v>462</v>
      </c>
      <c r="F95" s="17">
        <v>440</v>
      </c>
      <c r="G95" s="17" t="s">
        <v>201</v>
      </c>
      <c r="H95" s="17">
        <v>440</v>
      </c>
      <c r="I95" s="17" t="s">
        <v>341</v>
      </c>
      <c r="J95" s="59">
        <v>2.1796000000000003E-2</v>
      </c>
      <c r="K95" s="60">
        <v>1.5795999999999998E-2</v>
      </c>
      <c r="L95" s="61">
        <v>1.9240200344938785E-3</v>
      </c>
      <c r="M95" s="60"/>
      <c r="N95" s="61"/>
    </row>
    <row r="96" spans="1:14" ht="51" x14ac:dyDescent="0.25">
      <c r="A96" s="15"/>
      <c r="B96" s="17">
        <v>3000616</v>
      </c>
      <c r="C96" s="17" t="s">
        <v>441</v>
      </c>
      <c r="D96" s="17">
        <v>394</v>
      </c>
      <c r="E96" s="17" t="s">
        <v>462</v>
      </c>
      <c r="F96" s="17">
        <v>441</v>
      </c>
      <c r="G96" s="17" t="s">
        <v>202</v>
      </c>
      <c r="H96" s="17">
        <v>441</v>
      </c>
      <c r="I96" s="17" t="s">
        <v>342</v>
      </c>
      <c r="J96" s="59">
        <v>0.22714099999999998</v>
      </c>
      <c r="K96" s="60">
        <v>0.216391</v>
      </c>
      <c r="L96" s="61">
        <v>0.13208070953260176</v>
      </c>
      <c r="M96" s="60"/>
      <c r="N96" s="61"/>
    </row>
    <row r="97" spans="1:14" ht="51" x14ac:dyDescent="0.25">
      <c r="A97" s="15"/>
      <c r="B97" s="17">
        <v>3000616</v>
      </c>
      <c r="C97" s="17" t="s">
        <v>441</v>
      </c>
      <c r="D97" s="17">
        <v>394</v>
      </c>
      <c r="E97" s="17" t="s">
        <v>462</v>
      </c>
      <c r="F97" s="17">
        <v>442</v>
      </c>
      <c r="G97" s="17" t="s">
        <v>203</v>
      </c>
      <c r="H97" s="17">
        <v>442</v>
      </c>
      <c r="I97" s="17" t="s">
        <v>343</v>
      </c>
      <c r="J97" s="59">
        <v>0.13170500000000002</v>
      </c>
      <c r="K97" s="60">
        <v>0.28225700000000004</v>
      </c>
      <c r="L97" s="61">
        <v>0.1107144180132309</v>
      </c>
      <c r="M97" s="60"/>
      <c r="N97" s="61"/>
    </row>
    <row r="98" spans="1:14" ht="51" x14ac:dyDescent="0.25">
      <c r="A98" s="15"/>
      <c r="B98" s="17">
        <v>3000616</v>
      </c>
      <c r="C98" s="17" t="s">
        <v>441</v>
      </c>
      <c r="D98" s="17">
        <v>394</v>
      </c>
      <c r="E98" s="17" t="s">
        <v>462</v>
      </c>
      <c r="F98" s="17">
        <v>443</v>
      </c>
      <c r="G98" s="17" t="s">
        <v>204</v>
      </c>
      <c r="H98" s="17">
        <v>443</v>
      </c>
      <c r="I98" s="17" t="s">
        <v>344</v>
      </c>
      <c r="J98" s="59">
        <v>0.25260200000000005</v>
      </c>
      <c r="K98" s="60">
        <v>0.27127300000000004</v>
      </c>
      <c r="L98" s="61">
        <v>0.13235584748326801</v>
      </c>
      <c r="M98" s="60"/>
      <c r="N98" s="61"/>
    </row>
    <row r="99" spans="1:14" ht="51" x14ac:dyDescent="0.25">
      <c r="A99" s="15"/>
      <c r="B99" s="17">
        <v>3000616</v>
      </c>
      <c r="C99" s="17" t="s">
        <v>441</v>
      </c>
      <c r="D99" s="17">
        <v>394</v>
      </c>
      <c r="E99" s="17" t="s">
        <v>462</v>
      </c>
      <c r="F99" s="17">
        <v>444</v>
      </c>
      <c r="G99" s="17" t="s">
        <v>205</v>
      </c>
      <c r="H99" s="17">
        <v>444</v>
      </c>
      <c r="I99" s="17" t="s">
        <v>345</v>
      </c>
      <c r="J99" s="59">
        <v>0.37694100000000003</v>
      </c>
      <c r="K99" s="60">
        <v>0.41910900000000001</v>
      </c>
      <c r="L99" s="61">
        <v>0.22234097443288192</v>
      </c>
      <c r="M99" s="60"/>
      <c r="N99" s="61"/>
    </row>
    <row r="100" spans="1:14" ht="51" x14ac:dyDescent="0.25">
      <c r="A100" s="15"/>
      <c r="B100" s="17">
        <v>3000616</v>
      </c>
      <c r="C100" s="17" t="s">
        <v>441</v>
      </c>
      <c r="D100" s="17">
        <v>394</v>
      </c>
      <c r="E100" s="17" t="s">
        <v>462</v>
      </c>
      <c r="F100" s="17">
        <v>445</v>
      </c>
      <c r="G100" s="17" t="s">
        <v>206</v>
      </c>
      <c r="H100" s="17">
        <v>445</v>
      </c>
      <c r="I100" s="17" t="s">
        <v>346</v>
      </c>
      <c r="J100" s="59">
        <v>0.97025899999999998</v>
      </c>
      <c r="K100" s="60">
        <v>1.0665</v>
      </c>
      <c r="L100" s="61">
        <v>0.57872153862263076</v>
      </c>
      <c r="M100" s="60"/>
      <c r="N100" s="61"/>
    </row>
    <row r="101" spans="1:14" ht="51" x14ac:dyDescent="0.25">
      <c r="A101" s="15"/>
      <c r="B101" s="17">
        <v>3000616</v>
      </c>
      <c r="C101" s="17" t="s">
        <v>441</v>
      </c>
      <c r="D101" s="17">
        <v>394</v>
      </c>
      <c r="E101" s="17" t="s">
        <v>462</v>
      </c>
      <c r="F101" s="17">
        <v>446</v>
      </c>
      <c r="G101" s="17" t="s">
        <v>207</v>
      </c>
      <c r="H101" s="17">
        <v>446</v>
      </c>
      <c r="I101" s="17" t="s">
        <v>347</v>
      </c>
      <c r="J101" s="59">
        <v>0.16753000000000004</v>
      </c>
      <c r="K101" s="60">
        <v>0.43050899999999992</v>
      </c>
      <c r="L101" s="61">
        <v>0.18970116765558487</v>
      </c>
      <c r="M101" s="60"/>
      <c r="N101" s="61"/>
    </row>
    <row r="102" spans="1:14" ht="51" x14ac:dyDescent="0.25">
      <c r="A102" s="15"/>
      <c r="B102" s="17">
        <v>3000616</v>
      </c>
      <c r="C102" s="17" t="s">
        <v>441</v>
      </c>
      <c r="D102" s="17">
        <v>394</v>
      </c>
      <c r="E102" s="17" t="s">
        <v>462</v>
      </c>
      <c r="F102" s="17">
        <v>447</v>
      </c>
      <c r="G102" s="17" t="s">
        <v>208</v>
      </c>
      <c r="H102" s="17">
        <v>447</v>
      </c>
      <c r="I102" s="17" t="s">
        <v>348</v>
      </c>
      <c r="J102" s="59">
        <v>4.2763000000000009E-2</v>
      </c>
      <c r="K102" s="60">
        <v>7.9322000000000017E-2</v>
      </c>
      <c r="L102" s="61">
        <v>4.2886791954515502E-2</v>
      </c>
      <c r="M102" s="60"/>
      <c r="N102" s="61"/>
    </row>
    <row r="103" spans="1:14" ht="51" x14ac:dyDescent="0.25">
      <c r="A103" s="15"/>
      <c r="B103" s="17">
        <v>3000616</v>
      </c>
      <c r="C103" s="17" t="s">
        <v>441</v>
      </c>
      <c r="D103" s="17">
        <v>394</v>
      </c>
      <c r="E103" s="17" t="s">
        <v>462</v>
      </c>
      <c r="F103" s="17">
        <v>448</v>
      </c>
      <c r="G103" s="17" t="s">
        <v>209</v>
      </c>
      <c r="H103" s="17">
        <v>448</v>
      </c>
      <c r="I103" s="17" t="s">
        <v>349</v>
      </c>
      <c r="J103" s="59">
        <v>2E-3</v>
      </c>
      <c r="K103" s="60">
        <v>2E-3</v>
      </c>
      <c r="L103" s="61">
        <v>1.9669700413942337E-3</v>
      </c>
      <c r="M103" s="60"/>
      <c r="N103" s="61"/>
    </row>
    <row r="104" spans="1:14" ht="51" x14ac:dyDescent="0.25">
      <c r="A104" s="15"/>
      <c r="B104" s="17">
        <v>3000616</v>
      </c>
      <c r="C104" s="17" t="s">
        <v>441</v>
      </c>
      <c r="D104" s="17">
        <v>394</v>
      </c>
      <c r="E104" s="17" t="s">
        <v>462</v>
      </c>
      <c r="F104" s="17">
        <v>449</v>
      </c>
      <c r="G104" s="17" t="s">
        <v>210</v>
      </c>
      <c r="H104" s="17">
        <v>449</v>
      </c>
      <c r="I104" s="17" t="s">
        <v>350</v>
      </c>
      <c r="J104" s="59">
        <v>0.66089599999999982</v>
      </c>
      <c r="K104" s="60">
        <v>0.67557200000000006</v>
      </c>
      <c r="L104" s="61">
        <v>0.28041366409161128</v>
      </c>
      <c r="M104" s="60"/>
      <c r="N104" s="61"/>
    </row>
    <row r="105" spans="1:14" ht="51" x14ac:dyDescent="0.25">
      <c r="A105" s="15"/>
      <c r="B105" s="17">
        <v>3000616</v>
      </c>
      <c r="C105" s="17" t="s">
        <v>441</v>
      </c>
      <c r="D105" s="17">
        <v>394</v>
      </c>
      <c r="E105" s="17" t="s">
        <v>462</v>
      </c>
      <c r="F105" s="17">
        <v>450</v>
      </c>
      <c r="G105" s="17" t="s">
        <v>211</v>
      </c>
      <c r="H105" s="17">
        <v>450</v>
      </c>
      <c r="I105" s="17" t="s">
        <v>351</v>
      </c>
      <c r="J105" s="59">
        <v>8.0819000000000002E-2</v>
      </c>
      <c r="K105" s="60">
        <v>8.1903000000000004E-2</v>
      </c>
      <c r="L105" s="61">
        <v>5.5593071738258004E-2</v>
      </c>
      <c r="M105" s="60"/>
      <c r="N105" s="61"/>
    </row>
    <row r="106" spans="1:14" ht="51" x14ac:dyDescent="0.25">
      <c r="A106" s="15"/>
      <c r="B106" s="17">
        <v>3000616</v>
      </c>
      <c r="C106" s="17" t="s">
        <v>441</v>
      </c>
      <c r="D106" s="17">
        <v>394</v>
      </c>
      <c r="E106" s="17" t="s">
        <v>462</v>
      </c>
      <c r="F106" s="17">
        <v>451</v>
      </c>
      <c r="G106" s="17" t="s">
        <v>212</v>
      </c>
      <c r="H106" s="17">
        <v>451</v>
      </c>
      <c r="I106" s="17" t="s">
        <v>352</v>
      </c>
      <c r="J106" s="59">
        <v>8.4024999999999989E-2</v>
      </c>
      <c r="K106" s="60">
        <v>8.4024999999999989E-2</v>
      </c>
      <c r="L106" s="61">
        <v>4.0339800238143653E-2</v>
      </c>
      <c r="M106" s="60"/>
      <c r="N106" s="61"/>
    </row>
    <row r="107" spans="1:14" ht="51" x14ac:dyDescent="0.25">
      <c r="A107" s="15"/>
      <c r="B107" s="17">
        <v>3000616</v>
      </c>
      <c r="C107" s="17" t="s">
        <v>441</v>
      </c>
      <c r="D107" s="17">
        <v>394</v>
      </c>
      <c r="E107" s="17" t="s">
        <v>462</v>
      </c>
      <c r="F107" s="17">
        <v>452</v>
      </c>
      <c r="G107" s="17" t="s">
        <v>213</v>
      </c>
      <c r="H107" s="17">
        <v>452</v>
      </c>
      <c r="I107" s="17" t="s">
        <v>353</v>
      </c>
      <c r="J107" s="59">
        <v>0.82567400000000002</v>
      </c>
      <c r="K107" s="60">
        <v>0.844634</v>
      </c>
      <c r="L107" s="61">
        <v>0.36767568366485648</v>
      </c>
      <c r="M107" s="60"/>
      <c r="N107" s="61"/>
    </row>
    <row r="108" spans="1:14" ht="51" x14ac:dyDescent="0.25">
      <c r="A108" s="15"/>
      <c r="B108" s="17">
        <v>3000616</v>
      </c>
      <c r="C108" s="17" t="s">
        <v>441</v>
      </c>
      <c r="D108" s="17">
        <v>394</v>
      </c>
      <c r="E108" s="17" t="s">
        <v>462</v>
      </c>
      <c r="F108" s="17">
        <v>453</v>
      </c>
      <c r="G108" s="17" t="s">
        <v>214</v>
      </c>
      <c r="H108" s="17">
        <v>453</v>
      </c>
      <c r="I108" s="17" t="s">
        <v>354</v>
      </c>
      <c r="J108" s="59">
        <v>0.43211100000000002</v>
      </c>
      <c r="K108" s="60">
        <v>0.39181399999999994</v>
      </c>
      <c r="L108" s="61">
        <v>0.24783833070250694</v>
      </c>
      <c r="M108" s="60"/>
      <c r="N108" s="61"/>
    </row>
    <row r="109" spans="1:14" ht="51" x14ac:dyDescent="0.25">
      <c r="A109" s="15"/>
      <c r="B109" s="17">
        <v>3000616</v>
      </c>
      <c r="C109" s="17" t="s">
        <v>441</v>
      </c>
      <c r="D109" s="17">
        <v>394</v>
      </c>
      <c r="E109" s="17" t="s">
        <v>462</v>
      </c>
      <c r="F109" s="17">
        <v>454</v>
      </c>
      <c r="G109" s="17" t="s">
        <v>215</v>
      </c>
      <c r="H109" s="17">
        <v>454</v>
      </c>
      <c r="I109" s="17" t="s">
        <v>355</v>
      </c>
      <c r="J109" s="59">
        <v>7.5716000000000006E-2</v>
      </c>
      <c r="K109" s="60">
        <v>9.2643000000000003E-2</v>
      </c>
      <c r="L109" s="61">
        <v>4.4298418768448755E-2</v>
      </c>
      <c r="M109" s="60"/>
      <c r="N109" s="61"/>
    </row>
    <row r="110" spans="1:14" ht="51" x14ac:dyDescent="0.25">
      <c r="A110" s="15"/>
      <c r="B110" s="17">
        <v>3000616</v>
      </c>
      <c r="C110" s="17" t="s">
        <v>441</v>
      </c>
      <c r="D110" s="17">
        <v>394</v>
      </c>
      <c r="E110" s="17" t="s">
        <v>462</v>
      </c>
      <c r="F110" s="17">
        <v>455</v>
      </c>
      <c r="G110" s="17" t="s">
        <v>216</v>
      </c>
      <c r="H110" s="17">
        <v>455</v>
      </c>
      <c r="I110" s="17" t="s">
        <v>356</v>
      </c>
      <c r="J110" s="59">
        <v>6.3739999999999995E-3</v>
      </c>
      <c r="K110" s="60">
        <v>6.3740000000000003E-3</v>
      </c>
      <c r="L110" s="61">
        <v>0</v>
      </c>
      <c r="M110" s="60"/>
      <c r="N110" s="61"/>
    </row>
    <row r="111" spans="1:14" ht="51" x14ac:dyDescent="0.25">
      <c r="A111" s="15"/>
      <c r="B111" s="17">
        <v>3000616</v>
      </c>
      <c r="C111" s="17" t="s">
        <v>441</v>
      </c>
      <c r="D111" s="17">
        <v>394</v>
      </c>
      <c r="E111" s="17" t="s">
        <v>462</v>
      </c>
      <c r="F111" s="17">
        <v>456</v>
      </c>
      <c r="G111" s="17" t="s">
        <v>217</v>
      </c>
      <c r="H111" s="17">
        <v>456</v>
      </c>
      <c r="I111" s="17" t="s">
        <v>357</v>
      </c>
      <c r="J111" s="59">
        <v>1.5E-3</v>
      </c>
      <c r="K111" s="60">
        <v>1.4999999999999998E-3</v>
      </c>
      <c r="L111" s="61">
        <v>2.7926999609917402E-4</v>
      </c>
      <c r="M111" s="60"/>
      <c r="N111" s="61"/>
    </row>
    <row r="112" spans="1:14" ht="51" x14ac:dyDescent="0.25">
      <c r="A112" s="15"/>
      <c r="B112" s="17">
        <v>3000616</v>
      </c>
      <c r="C112" s="17" t="s">
        <v>441</v>
      </c>
      <c r="D112" s="17">
        <v>394</v>
      </c>
      <c r="E112" s="17" t="s">
        <v>462</v>
      </c>
      <c r="F112" s="17">
        <v>457</v>
      </c>
      <c r="G112" s="17" t="s">
        <v>218</v>
      </c>
      <c r="H112" s="17">
        <v>457</v>
      </c>
      <c r="I112" s="17" t="s">
        <v>358</v>
      </c>
      <c r="J112" s="59">
        <v>1.9200000000000002E-2</v>
      </c>
      <c r="K112" s="60">
        <v>1.9200000000000002E-2</v>
      </c>
      <c r="L112" s="61">
        <v>1.4602720271795988E-2</v>
      </c>
      <c r="M112" s="60"/>
      <c r="N112" s="61"/>
    </row>
    <row r="113" spans="1:14" ht="51" x14ac:dyDescent="0.25">
      <c r="A113" s="15"/>
      <c r="B113" s="17">
        <v>3000616</v>
      </c>
      <c r="C113" s="17" t="s">
        <v>441</v>
      </c>
      <c r="D113" s="17">
        <v>394</v>
      </c>
      <c r="E113" s="17" t="s">
        <v>462</v>
      </c>
      <c r="F113" s="17">
        <v>458</v>
      </c>
      <c r="G113" s="17" t="s">
        <v>219</v>
      </c>
      <c r="H113" s="17">
        <v>458</v>
      </c>
      <c r="I113" s="17" t="s">
        <v>359</v>
      </c>
      <c r="J113" s="59">
        <v>0.25934600000000002</v>
      </c>
      <c r="K113" s="60">
        <v>0.27889800000000003</v>
      </c>
      <c r="L113" s="61">
        <v>0.10798508972220588</v>
      </c>
      <c r="M113" s="60"/>
      <c r="N113" s="61"/>
    </row>
    <row r="114" spans="1:14" ht="51" x14ac:dyDescent="0.25">
      <c r="A114" s="15"/>
      <c r="B114" s="17">
        <v>3000616</v>
      </c>
      <c r="C114" s="17" t="s">
        <v>441</v>
      </c>
      <c r="D114" s="17">
        <v>394</v>
      </c>
      <c r="E114" s="17" t="s">
        <v>462</v>
      </c>
      <c r="F114" s="17">
        <v>459</v>
      </c>
      <c r="G114" s="17" t="s">
        <v>220</v>
      </c>
      <c r="H114" s="17">
        <v>459</v>
      </c>
      <c r="I114" s="17" t="s">
        <v>360</v>
      </c>
      <c r="J114" s="59">
        <v>0.38730399999999993</v>
      </c>
      <c r="K114" s="60">
        <v>0.46230399999999988</v>
      </c>
      <c r="L114" s="61">
        <v>0.25699101775535382</v>
      </c>
      <c r="M114" s="60"/>
      <c r="N114" s="61"/>
    </row>
    <row r="115" spans="1:14" ht="51" x14ac:dyDescent="0.25">
      <c r="A115" s="15"/>
      <c r="B115" s="17">
        <v>3000616</v>
      </c>
      <c r="C115" s="17" t="s">
        <v>441</v>
      </c>
      <c r="D115" s="17">
        <v>394</v>
      </c>
      <c r="E115" s="17" t="s">
        <v>462</v>
      </c>
      <c r="F115" s="17">
        <v>460</v>
      </c>
      <c r="G115" s="17" t="s">
        <v>221</v>
      </c>
      <c r="H115" s="17">
        <v>460</v>
      </c>
      <c r="I115" s="17" t="s">
        <v>361</v>
      </c>
      <c r="J115" s="59">
        <v>3.3000000000000002E-2</v>
      </c>
      <c r="K115" s="60">
        <v>3.3000000000000002E-2</v>
      </c>
      <c r="L115" s="61">
        <v>0</v>
      </c>
      <c r="M115" s="60"/>
      <c r="N115" s="61"/>
    </row>
    <row r="116" spans="1:14" ht="51" x14ac:dyDescent="0.25">
      <c r="A116" s="15"/>
      <c r="B116" s="17">
        <v>3000616</v>
      </c>
      <c r="C116" s="17" t="s">
        <v>441</v>
      </c>
      <c r="D116" s="17">
        <v>394</v>
      </c>
      <c r="E116" s="17" t="s">
        <v>462</v>
      </c>
      <c r="F116" s="17">
        <v>461</v>
      </c>
      <c r="G116" s="17" t="s">
        <v>222</v>
      </c>
      <c r="H116" s="17">
        <v>461</v>
      </c>
      <c r="I116" s="17" t="s">
        <v>362</v>
      </c>
      <c r="J116" s="59">
        <v>0.8434640000000001</v>
      </c>
      <c r="K116" s="60">
        <v>0.8434640000000001</v>
      </c>
      <c r="L116" s="61">
        <v>0.30406064796261489</v>
      </c>
      <c r="M116" s="60"/>
      <c r="N116" s="61"/>
    </row>
    <row r="117" spans="1:14" ht="51" x14ac:dyDescent="0.25">
      <c r="A117" s="15"/>
      <c r="B117" s="17">
        <v>3000616</v>
      </c>
      <c r="C117" s="17" t="s">
        <v>441</v>
      </c>
      <c r="D117" s="17">
        <v>394</v>
      </c>
      <c r="E117" s="17" t="s">
        <v>462</v>
      </c>
      <c r="F117" s="17">
        <v>462</v>
      </c>
      <c r="G117" s="17" t="s">
        <v>223</v>
      </c>
      <c r="H117" s="17">
        <v>462</v>
      </c>
      <c r="I117" s="17" t="s">
        <v>363</v>
      </c>
      <c r="J117" s="59">
        <v>1.8572000000000002E-2</v>
      </c>
      <c r="K117" s="60">
        <v>1.8572000000000002E-2</v>
      </c>
      <c r="L117" s="61">
        <v>1.4067000185605139E-2</v>
      </c>
      <c r="M117" s="60"/>
      <c r="N117" s="61"/>
    </row>
    <row r="118" spans="1:14" ht="51" x14ac:dyDescent="0.25">
      <c r="A118" s="15"/>
      <c r="B118" s="17">
        <v>3000616</v>
      </c>
      <c r="C118" s="17" t="s">
        <v>441</v>
      </c>
      <c r="D118" s="17">
        <v>394</v>
      </c>
      <c r="E118" s="17" t="s">
        <v>462</v>
      </c>
      <c r="F118" s="17">
        <v>463</v>
      </c>
      <c r="G118" s="17" t="s">
        <v>224</v>
      </c>
      <c r="H118" s="17">
        <v>463</v>
      </c>
      <c r="I118" s="17" t="s">
        <v>364</v>
      </c>
      <c r="J118" s="59">
        <v>0.3262230000000001</v>
      </c>
      <c r="K118" s="60">
        <v>0.34552900000000009</v>
      </c>
      <c r="L118" s="61">
        <v>0.17049704153760104</v>
      </c>
      <c r="M118" s="60"/>
      <c r="N118" s="61"/>
    </row>
    <row r="119" spans="1:14" ht="51" x14ac:dyDescent="0.25">
      <c r="A119" s="15"/>
      <c r="B119" s="17">
        <v>3000616</v>
      </c>
      <c r="C119" s="17" t="s">
        <v>441</v>
      </c>
      <c r="D119" s="17">
        <v>394</v>
      </c>
      <c r="E119" s="17" t="s">
        <v>462</v>
      </c>
      <c r="F119" s="17">
        <v>464</v>
      </c>
      <c r="G119" s="17" t="s">
        <v>225</v>
      </c>
      <c r="H119" s="17">
        <v>464</v>
      </c>
      <c r="I119" s="17" t="s">
        <v>365</v>
      </c>
      <c r="J119" s="59">
        <v>0.14060400000000001</v>
      </c>
      <c r="K119" s="60">
        <v>9.0847999999999998E-2</v>
      </c>
      <c r="L119" s="61">
        <v>4.2401998507557437E-2</v>
      </c>
      <c r="M119" s="60"/>
      <c r="N119" s="61"/>
    </row>
    <row r="120" spans="1:14" ht="51" x14ac:dyDescent="0.25">
      <c r="A120" s="15"/>
      <c r="B120" s="17">
        <v>3000672</v>
      </c>
      <c r="C120" s="17" t="s">
        <v>443</v>
      </c>
      <c r="D120" s="17">
        <v>394</v>
      </c>
      <c r="E120" s="17" t="s">
        <v>462</v>
      </c>
      <c r="F120" s="17">
        <v>11</v>
      </c>
      <c r="G120" s="17" t="s">
        <v>106</v>
      </c>
      <c r="H120" s="17">
        <v>11</v>
      </c>
      <c r="I120" s="17" t="s">
        <v>336</v>
      </c>
      <c r="J120" s="59">
        <v>0</v>
      </c>
      <c r="K120" s="60">
        <v>1.7310110000000001</v>
      </c>
      <c r="L120" s="61">
        <v>1.2452950162114576</v>
      </c>
      <c r="M120" s="60"/>
      <c r="N120" s="61"/>
    </row>
    <row r="121" spans="1:14" ht="89.25" x14ac:dyDescent="0.25">
      <c r="A121" s="15"/>
      <c r="B121" s="17">
        <v>3000672</v>
      </c>
      <c r="C121" s="17" t="s">
        <v>443</v>
      </c>
      <c r="D121" s="17">
        <v>394</v>
      </c>
      <c r="E121" s="17" t="s">
        <v>462</v>
      </c>
      <c r="F121" s="17">
        <v>11</v>
      </c>
      <c r="G121" s="17" t="s">
        <v>106</v>
      </c>
      <c r="H121" s="17">
        <v>124</v>
      </c>
      <c r="I121" s="17" t="s">
        <v>337</v>
      </c>
      <c r="J121" s="59">
        <v>9.1300000000000026</v>
      </c>
      <c r="K121" s="60">
        <v>9.1300000000000061</v>
      </c>
      <c r="L121" s="61">
        <v>3.4418162304064026</v>
      </c>
      <c r="M121" s="60"/>
      <c r="N121" s="61"/>
    </row>
    <row r="122" spans="1:14" ht="63.75" x14ac:dyDescent="0.25">
      <c r="A122" s="15"/>
      <c r="B122" s="17">
        <v>3000672</v>
      </c>
      <c r="C122" s="17" t="s">
        <v>443</v>
      </c>
      <c r="D122" s="17">
        <v>394</v>
      </c>
      <c r="E122" s="17" t="s">
        <v>462</v>
      </c>
      <c r="F122" s="17">
        <v>137</v>
      </c>
      <c r="G122" s="17" t="s">
        <v>141</v>
      </c>
      <c r="H122" s="17">
        <v>137</v>
      </c>
      <c r="I122" s="17" t="s">
        <v>340</v>
      </c>
      <c r="J122" s="59">
        <v>2.4181569999999986</v>
      </c>
      <c r="K122" s="60">
        <v>3.7771749999999997</v>
      </c>
      <c r="L122" s="61">
        <v>1.3585696643856977</v>
      </c>
      <c r="M122" s="60"/>
      <c r="N122" s="61"/>
    </row>
    <row r="123" spans="1:14" ht="51" x14ac:dyDescent="0.25">
      <c r="A123" s="15"/>
      <c r="B123" s="17">
        <v>3000672</v>
      </c>
      <c r="C123" s="17" t="s">
        <v>443</v>
      </c>
      <c r="D123" s="17">
        <v>394</v>
      </c>
      <c r="E123" s="17" t="s">
        <v>462</v>
      </c>
      <c r="F123" s="17">
        <v>440</v>
      </c>
      <c r="G123" s="17" t="s">
        <v>201</v>
      </c>
      <c r="H123" s="17">
        <v>440</v>
      </c>
      <c r="I123" s="17" t="s">
        <v>341</v>
      </c>
      <c r="J123" s="59">
        <v>3.9038000000000003E-2</v>
      </c>
      <c r="K123" s="60">
        <v>3.903800000000001E-2</v>
      </c>
      <c r="L123" s="61">
        <v>9.6659995033405721E-3</v>
      </c>
      <c r="M123" s="60"/>
      <c r="N123" s="61"/>
    </row>
    <row r="124" spans="1:14" ht="51" x14ac:dyDescent="0.25">
      <c r="A124" s="15"/>
      <c r="B124" s="17">
        <v>3000672</v>
      </c>
      <c r="C124" s="17" t="s">
        <v>443</v>
      </c>
      <c r="D124" s="17">
        <v>394</v>
      </c>
      <c r="E124" s="17" t="s">
        <v>462</v>
      </c>
      <c r="F124" s="17">
        <v>441</v>
      </c>
      <c r="G124" s="17" t="s">
        <v>202</v>
      </c>
      <c r="H124" s="17">
        <v>441</v>
      </c>
      <c r="I124" s="17" t="s">
        <v>342</v>
      </c>
      <c r="J124" s="59">
        <v>2.7312999999999997E-2</v>
      </c>
      <c r="K124" s="60">
        <v>2.8050999999999996E-2</v>
      </c>
      <c r="L124" s="61">
        <v>9.6272995886010904E-3</v>
      </c>
      <c r="M124" s="60"/>
      <c r="N124" s="61"/>
    </row>
    <row r="125" spans="1:14" ht="51" x14ac:dyDescent="0.25">
      <c r="A125" s="15"/>
      <c r="B125" s="17">
        <v>3000672</v>
      </c>
      <c r="C125" s="17" t="s">
        <v>443</v>
      </c>
      <c r="D125" s="17">
        <v>394</v>
      </c>
      <c r="E125" s="17" t="s">
        <v>462</v>
      </c>
      <c r="F125" s="17">
        <v>442</v>
      </c>
      <c r="G125" s="17" t="s">
        <v>203</v>
      </c>
      <c r="H125" s="17">
        <v>442</v>
      </c>
      <c r="I125" s="17" t="s">
        <v>343</v>
      </c>
      <c r="J125" s="59">
        <v>2.6067000000000003E-2</v>
      </c>
      <c r="K125" s="60">
        <v>2.6067000000000003E-2</v>
      </c>
      <c r="L125" s="61">
        <v>9.2508003435796127E-3</v>
      </c>
      <c r="M125" s="60"/>
      <c r="N125" s="61"/>
    </row>
    <row r="126" spans="1:14" ht="51" x14ac:dyDescent="0.25">
      <c r="A126" s="15"/>
      <c r="B126" s="17">
        <v>3000672</v>
      </c>
      <c r="C126" s="17" t="s">
        <v>443</v>
      </c>
      <c r="D126" s="17">
        <v>394</v>
      </c>
      <c r="E126" s="17" t="s">
        <v>462</v>
      </c>
      <c r="F126" s="17">
        <v>443</v>
      </c>
      <c r="G126" s="17" t="s">
        <v>204</v>
      </c>
      <c r="H126" s="17">
        <v>443</v>
      </c>
      <c r="I126" s="17" t="s">
        <v>344</v>
      </c>
      <c r="J126" s="59">
        <v>0.59059000000000006</v>
      </c>
      <c r="K126" s="60">
        <v>0.64164900000000002</v>
      </c>
      <c r="L126" s="61">
        <v>0.32957822200842202</v>
      </c>
      <c r="M126" s="60"/>
      <c r="N126" s="61"/>
    </row>
    <row r="127" spans="1:14" ht="51" x14ac:dyDescent="0.25">
      <c r="A127" s="15"/>
      <c r="B127" s="17">
        <v>3000672</v>
      </c>
      <c r="C127" s="17" t="s">
        <v>443</v>
      </c>
      <c r="D127" s="17">
        <v>394</v>
      </c>
      <c r="E127" s="17" t="s">
        <v>462</v>
      </c>
      <c r="F127" s="17">
        <v>444</v>
      </c>
      <c r="G127" s="17" t="s">
        <v>205</v>
      </c>
      <c r="H127" s="17">
        <v>444</v>
      </c>
      <c r="I127" s="17" t="s">
        <v>345</v>
      </c>
      <c r="J127" s="59">
        <v>0.22293499999999999</v>
      </c>
      <c r="K127" s="60">
        <v>0.23188699999999995</v>
      </c>
      <c r="L127" s="61">
        <v>0.10599461902165785</v>
      </c>
      <c r="M127" s="60"/>
      <c r="N127" s="61"/>
    </row>
    <row r="128" spans="1:14" ht="51" x14ac:dyDescent="0.25">
      <c r="A128" s="15"/>
      <c r="B128" s="17">
        <v>3000672</v>
      </c>
      <c r="C128" s="17" t="s">
        <v>443</v>
      </c>
      <c r="D128" s="17">
        <v>394</v>
      </c>
      <c r="E128" s="17" t="s">
        <v>462</v>
      </c>
      <c r="F128" s="17">
        <v>445</v>
      </c>
      <c r="G128" s="17" t="s">
        <v>206</v>
      </c>
      <c r="H128" s="17">
        <v>445</v>
      </c>
      <c r="I128" s="17" t="s">
        <v>346</v>
      </c>
      <c r="J128" s="59">
        <v>0.362626</v>
      </c>
      <c r="K128" s="60">
        <v>0.72467700000000002</v>
      </c>
      <c r="L128" s="61">
        <v>0.12182571942685172</v>
      </c>
      <c r="M128" s="60"/>
      <c r="N128" s="61"/>
    </row>
    <row r="129" spans="1:14" ht="51" x14ac:dyDescent="0.25">
      <c r="A129" s="15"/>
      <c r="B129" s="17">
        <v>3000672</v>
      </c>
      <c r="C129" s="17" t="s">
        <v>443</v>
      </c>
      <c r="D129" s="17">
        <v>394</v>
      </c>
      <c r="E129" s="17" t="s">
        <v>462</v>
      </c>
      <c r="F129" s="17">
        <v>446</v>
      </c>
      <c r="G129" s="17" t="s">
        <v>207</v>
      </c>
      <c r="H129" s="17">
        <v>446</v>
      </c>
      <c r="I129" s="17" t="s">
        <v>347</v>
      </c>
      <c r="J129" s="59">
        <v>1.5090449999999997</v>
      </c>
      <c r="K129" s="60">
        <v>1.8116899999999998</v>
      </c>
      <c r="L129" s="61">
        <v>0.82115878387412522</v>
      </c>
      <c r="M129" s="60"/>
      <c r="N129" s="61"/>
    </row>
    <row r="130" spans="1:14" ht="51" x14ac:dyDescent="0.25">
      <c r="A130" s="15"/>
      <c r="B130" s="17">
        <v>3000672</v>
      </c>
      <c r="C130" s="17" t="s">
        <v>443</v>
      </c>
      <c r="D130" s="17">
        <v>394</v>
      </c>
      <c r="E130" s="17" t="s">
        <v>462</v>
      </c>
      <c r="F130" s="17">
        <v>447</v>
      </c>
      <c r="G130" s="17" t="s">
        <v>208</v>
      </c>
      <c r="H130" s="17">
        <v>447</v>
      </c>
      <c r="I130" s="17" t="s">
        <v>348</v>
      </c>
      <c r="J130" s="59">
        <v>5.8033999999999995E-2</v>
      </c>
      <c r="K130" s="60">
        <v>0.121034</v>
      </c>
      <c r="L130" s="61">
        <v>1.5270440213498659E-2</v>
      </c>
      <c r="M130" s="60"/>
      <c r="N130" s="61"/>
    </row>
    <row r="131" spans="1:14" ht="51" x14ac:dyDescent="0.25">
      <c r="A131" s="15"/>
      <c r="B131" s="17">
        <v>3000672</v>
      </c>
      <c r="C131" s="17" t="s">
        <v>443</v>
      </c>
      <c r="D131" s="17">
        <v>394</v>
      </c>
      <c r="E131" s="17" t="s">
        <v>462</v>
      </c>
      <c r="F131" s="17">
        <v>448</v>
      </c>
      <c r="G131" s="17" t="s">
        <v>209</v>
      </c>
      <c r="H131" s="17">
        <v>448</v>
      </c>
      <c r="I131" s="17" t="s">
        <v>349</v>
      </c>
      <c r="J131" s="59">
        <v>6.0727000000000017E-2</v>
      </c>
      <c r="K131" s="60">
        <v>0.19072700000000004</v>
      </c>
      <c r="L131" s="61">
        <v>9.2409799399320036E-3</v>
      </c>
      <c r="M131" s="60"/>
      <c r="N131" s="61"/>
    </row>
    <row r="132" spans="1:14" ht="51" x14ac:dyDescent="0.25">
      <c r="A132" s="15"/>
      <c r="B132" s="17">
        <v>3000672</v>
      </c>
      <c r="C132" s="17" t="s">
        <v>443</v>
      </c>
      <c r="D132" s="17">
        <v>394</v>
      </c>
      <c r="E132" s="17" t="s">
        <v>462</v>
      </c>
      <c r="F132" s="17">
        <v>449</v>
      </c>
      <c r="G132" s="17" t="s">
        <v>210</v>
      </c>
      <c r="H132" s="17">
        <v>449</v>
      </c>
      <c r="I132" s="17" t="s">
        <v>350</v>
      </c>
      <c r="J132" s="59">
        <v>0.63925100000000001</v>
      </c>
      <c r="K132" s="60">
        <v>0.71779199999999999</v>
      </c>
      <c r="L132" s="61">
        <v>0.29950692570128012</v>
      </c>
      <c r="M132" s="60"/>
      <c r="N132" s="61"/>
    </row>
    <row r="133" spans="1:14" ht="51" x14ac:dyDescent="0.25">
      <c r="A133" s="15"/>
      <c r="B133" s="17">
        <v>3000672</v>
      </c>
      <c r="C133" s="17" t="s">
        <v>443</v>
      </c>
      <c r="D133" s="17">
        <v>394</v>
      </c>
      <c r="E133" s="17" t="s">
        <v>462</v>
      </c>
      <c r="F133" s="17">
        <v>450</v>
      </c>
      <c r="G133" s="17" t="s">
        <v>211</v>
      </c>
      <c r="H133" s="17">
        <v>450</v>
      </c>
      <c r="I133" s="17" t="s">
        <v>351</v>
      </c>
      <c r="J133" s="59">
        <v>0.21253900000000003</v>
      </c>
      <c r="K133" s="60">
        <v>0.50221299999999991</v>
      </c>
      <c r="L133" s="61">
        <v>7.1392579877283424E-2</v>
      </c>
      <c r="M133" s="60"/>
      <c r="N133" s="61"/>
    </row>
    <row r="134" spans="1:14" ht="51" x14ac:dyDescent="0.25">
      <c r="A134" s="15"/>
      <c r="B134" s="17">
        <v>3000672</v>
      </c>
      <c r="C134" s="17" t="s">
        <v>443</v>
      </c>
      <c r="D134" s="17">
        <v>394</v>
      </c>
      <c r="E134" s="17" t="s">
        <v>462</v>
      </c>
      <c r="F134" s="17">
        <v>451</v>
      </c>
      <c r="G134" s="17" t="s">
        <v>212</v>
      </c>
      <c r="H134" s="17">
        <v>451</v>
      </c>
      <c r="I134" s="17" t="s">
        <v>352</v>
      </c>
      <c r="J134" s="59">
        <v>2.2816699999999996</v>
      </c>
      <c r="K134" s="60">
        <v>2.2816699999999988</v>
      </c>
      <c r="L134" s="61">
        <v>1.0007074474924593</v>
      </c>
      <c r="M134" s="60"/>
      <c r="N134" s="61"/>
    </row>
    <row r="135" spans="1:14" ht="51" x14ac:dyDescent="0.25">
      <c r="A135" s="15"/>
      <c r="B135" s="17">
        <v>3000672</v>
      </c>
      <c r="C135" s="17" t="s">
        <v>443</v>
      </c>
      <c r="D135" s="17">
        <v>394</v>
      </c>
      <c r="E135" s="17" t="s">
        <v>462</v>
      </c>
      <c r="F135" s="17">
        <v>452</v>
      </c>
      <c r="G135" s="17" t="s">
        <v>213</v>
      </c>
      <c r="H135" s="17">
        <v>452</v>
      </c>
      <c r="I135" s="17" t="s">
        <v>353</v>
      </c>
      <c r="J135" s="59">
        <v>1.5488519999999995</v>
      </c>
      <c r="K135" s="60">
        <v>1.6794939999999996</v>
      </c>
      <c r="L135" s="61">
        <v>0.88593832110927906</v>
      </c>
      <c r="M135" s="60"/>
      <c r="N135" s="61"/>
    </row>
    <row r="136" spans="1:14" ht="51" x14ac:dyDescent="0.25">
      <c r="A136" s="15"/>
      <c r="B136" s="17">
        <v>3000672</v>
      </c>
      <c r="C136" s="17" t="s">
        <v>443</v>
      </c>
      <c r="D136" s="17">
        <v>394</v>
      </c>
      <c r="E136" s="17" t="s">
        <v>462</v>
      </c>
      <c r="F136" s="17">
        <v>454</v>
      </c>
      <c r="G136" s="17" t="s">
        <v>215</v>
      </c>
      <c r="H136" s="17">
        <v>454</v>
      </c>
      <c r="I136" s="17" t="s">
        <v>355</v>
      </c>
      <c r="J136" s="59">
        <v>4.7499999999999999E-3</v>
      </c>
      <c r="K136" s="60">
        <v>4.7499999999999999E-3</v>
      </c>
      <c r="L136" s="61">
        <v>0</v>
      </c>
      <c r="M136" s="60"/>
      <c r="N136" s="61"/>
    </row>
    <row r="137" spans="1:14" ht="51" x14ac:dyDescent="0.25">
      <c r="A137" s="15"/>
      <c r="B137" s="17">
        <v>3000672</v>
      </c>
      <c r="C137" s="17" t="s">
        <v>443</v>
      </c>
      <c r="D137" s="17">
        <v>394</v>
      </c>
      <c r="E137" s="17" t="s">
        <v>462</v>
      </c>
      <c r="F137" s="17">
        <v>455</v>
      </c>
      <c r="G137" s="17" t="s">
        <v>216</v>
      </c>
      <c r="H137" s="17">
        <v>455</v>
      </c>
      <c r="I137" s="17" t="s">
        <v>356</v>
      </c>
      <c r="J137" s="59">
        <v>7.9520000000000007E-3</v>
      </c>
      <c r="K137" s="60">
        <v>7.9520000000000007E-3</v>
      </c>
      <c r="L137" s="61">
        <v>1.500000071246177E-4</v>
      </c>
      <c r="M137" s="60"/>
      <c r="N137" s="61"/>
    </row>
    <row r="138" spans="1:14" ht="51" x14ac:dyDescent="0.25">
      <c r="A138" s="15"/>
      <c r="B138" s="17">
        <v>3000672</v>
      </c>
      <c r="C138" s="17" t="s">
        <v>443</v>
      </c>
      <c r="D138" s="17">
        <v>394</v>
      </c>
      <c r="E138" s="17" t="s">
        <v>462</v>
      </c>
      <c r="F138" s="17">
        <v>456</v>
      </c>
      <c r="G138" s="17" t="s">
        <v>217</v>
      </c>
      <c r="H138" s="17">
        <v>456</v>
      </c>
      <c r="I138" s="17" t="s">
        <v>357</v>
      </c>
      <c r="J138" s="59">
        <v>0.41380699999999998</v>
      </c>
      <c r="K138" s="60">
        <v>0.42340699999999998</v>
      </c>
      <c r="L138" s="61">
        <v>0.20848822468542494</v>
      </c>
      <c r="M138" s="60"/>
      <c r="N138" s="61"/>
    </row>
    <row r="139" spans="1:14" ht="51" x14ac:dyDescent="0.25">
      <c r="A139" s="15"/>
      <c r="B139" s="17">
        <v>3000672</v>
      </c>
      <c r="C139" s="17" t="s">
        <v>443</v>
      </c>
      <c r="D139" s="17">
        <v>394</v>
      </c>
      <c r="E139" s="17" t="s">
        <v>462</v>
      </c>
      <c r="F139" s="17">
        <v>457</v>
      </c>
      <c r="G139" s="17" t="s">
        <v>218</v>
      </c>
      <c r="H139" s="17">
        <v>457</v>
      </c>
      <c r="I139" s="17" t="s">
        <v>358</v>
      </c>
      <c r="J139" s="59">
        <v>0.56735599999999986</v>
      </c>
      <c r="K139" s="60">
        <v>0.67308099999999993</v>
      </c>
      <c r="L139" s="61">
        <v>0.31260578386718407</v>
      </c>
      <c r="M139" s="60"/>
      <c r="N139" s="61"/>
    </row>
    <row r="140" spans="1:14" ht="51" x14ac:dyDescent="0.25">
      <c r="A140" s="15"/>
      <c r="B140" s="17">
        <v>3000672</v>
      </c>
      <c r="C140" s="17" t="s">
        <v>443</v>
      </c>
      <c r="D140" s="17">
        <v>394</v>
      </c>
      <c r="E140" s="17" t="s">
        <v>462</v>
      </c>
      <c r="F140" s="17">
        <v>458</v>
      </c>
      <c r="G140" s="17" t="s">
        <v>219</v>
      </c>
      <c r="H140" s="17">
        <v>458</v>
      </c>
      <c r="I140" s="17" t="s">
        <v>359</v>
      </c>
      <c r="J140" s="59">
        <v>0.20826500000000003</v>
      </c>
      <c r="K140" s="60">
        <v>0.37446099999999993</v>
      </c>
      <c r="L140" s="61">
        <v>7.8711677866522223E-2</v>
      </c>
      <c r="M140" s="60"/>
      <c r="N140" s="61"/>
    </row>
    <row r="141" spans="1:14" ht="51" x14ac:dyDescent="0.25">
      <c r="A141" s="15"/>
      <c r="B141" s="17">
        <v>3000672</v>
      </c>
      <c r="C141" s="17" t="s">
        <v>443</v>
      </c>
      <c r="D141" s="17">
        <v>394</v>
      </c>
      <c r="E141" s="17" t="s">
        <v>462</v>
      </c>
      <c r="F141" s="17">
        <v>459</v>
      </c>
      <c r="G141" s="17" t="s">
        <v>220</v>
      </c>
      <c r="H141" s="17">
        <v>459</v>
      </c>
      <c r="I141" s="17" t="s">
        <v>360</v>
      </c>
      <c r="J141" s="59">
        <v>0.17940599999999998</v>
      </c>
      <c r="K141" s="60">
        <v>0.33232</v>
      </c>
      <c r="L141" s="61">
        <v>8.9870501367840916E-2</v>
      </c>
      <c r="M141" s="60"/>
      <c r="N141" s="61"/>
    </row>
    <row r="142" spans="1:14" ht="51" x14ac:dyDescent="0.25">
      <c r="A142" s="15"/>
      <c r="B142" s="17">
        <v>3000672</v>
      </c>
      <c r="C142" s="17" t="s">
        <v>443</v>
      </c>
      <c r="D142" s="17">
        <v>394</v>
      </c>
      <c r="E142" s="17" t="s">
        <v>462</v>
      </c>
      <c r="F142" s="17">
        <v>460</v>
      </c>
      <c r="G142" s="17" t="s">
        <v>221</v>
      </c>
      <c r="H142" s="17">
        <v>460</v>
      </c>
      <c r="I142" s="17" t="s">
        <v>361</v>
      </c>
      <c r="J142" s="59">
        <v>2.1446E-2</v>
      </c>
      <c r="K142" s="60">
        <v>2.1446E-2</v>
      </c>
      <c r="L142" s="61">
        <v>3.189999915775843E-6</v>
      </c>
      <c r="M142" s="60"/>
      <c r="N142" s="61"/>
    </row>
    <row r="143" spans="1:14" ht="51" x14ac:dyDescent="0.25">
      <c r="A143" s="15"/>
      <c r="B143" s="17">
        <v>3000672</v>
      </c>
      <c r="C143" s="17" t="s">
        <v>443</v>
      </c>
      <c r="D143" s="17">
        <v>394</v>
      </c>
      <c r="E143" s="17" t="s">
        <v>462</v>
      </c>
      <c r="F143" s="17">
        <v>461</v>
      </c>
      <c r="G143" s="17" t="s">
        <v>222</v>
      </c>
      <c r="H143" s="17">
        <v>461</v>
      </c>
      <c r="I143" s="17" t="s">
        <v>362</v>
      </c>
      <c r="J143" s="59">
        <v>0</v>
      </c>
      <c r="K143" s="60">
        <v>2.3999999999999998E-3</v>
      </c>
      <c r="L143" s="61">
        <v>0</v>
      </c>
      <c r="M143" s="60"/>
      <c r="N143" s="61"/>
    </row>
    <row r="144" spans="1:14" ht="51" x14ac:dyDescent="0.25">
      <c r="A144" s="15"/>
      <c r="B144" s="17">
        <v>3000672</v>
      </c>
      <c r="C144" s="17" t="s">
        <v>443</v>
      </c>
      <c r="D144" s="17">
        <v>394</v>
      </c>
      <c r="E144" s="17" t="s">
        <v>462</v>
      </c>
      <c r="F144" s="17">
        <v>462</v>
      </c>
      <c r="G144" s="17" t="s">
        <v>223</v>
      </c>
      <c r="H144" s="17">
        <v>462</v>
      </c>
      <c r="I144" s="17" t="s">
        <v>363</v>
      </c>
      <c r="J144" s="59">
        <v>6.5999999999999991E-3</v>
      </c>
      <c r="K144" s="60">
        <v>6.5999999999999991E-3</v>
      </c>
      <c r="L144" s="61">
        <v>1.6783200262580067E-3</v>
      </c>
      <c r="M144" s="60"/>
      <c r="N144" s="61"/>
    </row>
    <row r="145" spans="1:14" ht="51" x14ac:dyDescent="0.25">
      <c r="A145" s="15"/>
      <c r="B145" s="17">
        <v>3000672</v>
      </c>
      <c r="C145" s="17" t="s">
        <v>443</v>
      </c>
      <c r="D145" s="17">
        <v>394</v>
      </c>
      <c r="E145" s="17" t="s">
        <v>462</v>
      </c>
      <c r="F145" s="17">
        <v>463</v>
      </c>
      <c r="G145" s="17" t="s">
        <v>224</v>
      </c>
      <c r="H145" s="17">
        <v>463</v>
      </c>
      <c r="I145" s="17" t="s">
        <v>364</v>
      </c>
      <c r="J145" s="59">
        <v>0.57934899999999989</v>
      </c>
      <c r="K145" s="60">
        <v>0.57996799999999993</v>
      </c>
      <c r="L145" s="61">
        <v>0.2521201455310802</v>
      </c>
      <c r="M145" s="60"/>
      <c r="N145" s="61"/>
    </row>
    <row r="146" spans="1:14" ht="51" x14ac:dyDescent="0.25">
      <c r="A146" s="15"/>
      <c r="B146" s="17">
        <v>3000672</v>
      </c>
      <c r="C146" s="17" t="s">
        <v>443</v>
      </c>
      <c r="D146" s="17">
        <v>394</v>
      </c>
      <c r="E146" s="17" t="s">
        <v>462</v>
      </c>
      <c r="F146" s="17">
        <v>464</v>
      </c>
      <c r="G146" s="17" t="s">
        <v>225</v>
      </c>
      <c r="H146" s="17">
        <v>464</v>
      </c>
      <c r="I146" s="17" t="s">
        <v>365</v>
      </c>
      <c r="J146" s="59">
        <v>2.1902269999999997</v>
      </c>
      <c r="K146" s="60">
        <v>1.7156930000000001</v>
      </c>
      <c r="L146" s="61">
        <v>0.89957427443005145</v>
      </c>
      <c r="M146" s="60"/>
      <c r="N146" s="61"/>
    </row>
    <row r="147" spans="1:14" ht="89.25" x14ac:dyDescent="0.25">
      <c r="A147" s="15"/>
      <c r="B147" s="17">
        <v>3043959</v>
      </c>
      <c r="C147" s="17" t="s">
        <v>452</v>
      </c>
      <c r="D147" s="17">
        <v>259</v>
      </c>
      <c r="E147" s="17" t="s">
        <v>292</v>
      </c>
      <c r="F147" s="17">
        <v>11</v>
      </c>
      <c r="G147" s="17" t="s">
        <v>106</v>
      </c>
      <c r="H147" s="17">
        <v>124</v>
      </c>
      <c r="I147" s="17" t="s">
        <v>337</v>
      </c>
      <c r="J147" s="59">
        <v>6.8560849999999993</v>
      </c>
      <c r="K147" s="60">
        <v>6.8560849999999993</v>
      </c>
      <c r="L147" s="61">
        <v>1.5792000219225883</v>
      </c>
      <c r="M147" s="60"/>
      <c r="N147" s="61"/>
    </row>
    <row r="148" spans="1:14" ht="51" x14ac:dyDescent="0.25">
      <c r="A148" s="15"/>
      <c r="B148" s="17">
        <v>3043959</v>
      </c>
      <c r="C148" s="17" t="s">
        <v>452</v>
      </c>
      <c r="D148" s="17">
        <v>259</v>
      </c>
      <c r="E148" s="17" t="s">
        <v>292</v>
      </c>
      <c r="F148" s="17">
        <v>131</v>
      </c>
      <c r="G148" s="17" t="s">
        <v>138</v>
      </c>
      <c r="H148" s="17">
        <v>131</v>
      </c>
      <c r="I148" s="17" t="s">
        <v>338</v>
      </c>
      <c r="J148" s="59">
        <v>1.4499350000000002</v>
      </c>
      <c r="K148" s="60">
        <v>1.4498509999999996</v>
      </c>
      <c r="L148" s="61">
        <v>0.30597847058379557</v>
      </c>
      <c r="M148" s="60"/>
      <c r="N148" s="61"/>
    </row>
    <row r="149" spans="1:14" ht="63.75" x14ac:dyDescent="0.25">
      <c r="A149" s="15"/>
      <c r="B149" s="17">
        <v>3043959</v>
      </c>
      <c r="C149" s="17" t="s">
        <v>452</v>
      </c>
      <c r="D149" s="17">
        <v>259</v>
      </c>
      <c r="E149" s="17" t="s">
        <v>292</v>
      </c>
      <c r="F149" s="17">
        <v>137</v>
      </c>
      <c r="G149" s="17" t="s">
        <v>141</v>
      </c>
      <c r="H149" s="17">
        <v>137</v>
      </c>
      <c r="I149" s="17" t="s">
        <v>340</v>
      </c>
      <c r="J149" s="59">
        <v>4.4842719999999998</v>
      </c>
      <c r="K149" s="60">
        <v>5.4765789999999983</v>
      </c>
      <c r="L149" s="61">
        <v>2.0735274981332559</v>
      </c>
      <c r="M149" s="60"/>
      <c r="N149" s="61"/>
    </row>
    <row r="150" spans="1:14" ht="51" x14ac:dyDescent="0.25">
      <c r="A150" s="15"/>
      <c r="B150" s="17">
        <v>3043959</v>
      </c>
      <c r="C150" s="17" t="s">
        <v>452</v>
      </c>
      <c r="D150" s="17">
        <v>259</v>
      </c>
      <c r="E150" s="17" t="s">
        <v>292</v>
      </c>
      <c r="F150" s="17">
        <v>440</v>
      </c>
      <c r="G150" s="17" t="s">
        <v>201</v>
      </c>
      <c r="H150" s="17">
        <v>440</v>
      </c>
      <c r="I150" s="17" t="s">
        <v>341</v>
      </c>
      <c r="J150" s="59">
        <v>0.2546480000000001</v>
      </c>
      <c r="K150" s="60">
        <v>0.25214600000000004</v>
      </c>
      <c r="L150" s="61">
        <v>0.10963133627956267</v>
      </c>
      <c r="M150" s="60"/>
      <c r="N150" s="61"/>
    </row>
    <row r="151" spans="1:14" ht="51" x14ac:dyDescent="0.25">
      <c r="A151" s="15"/>
      <c r="B151" s="17">
        <v>3043959</v>
      </c>
      <c r="C151" s="17" t="s">
        <v>452</v>
      </c>
      <c r="D151" s="17">
        <v>259</v>
      </c>
      <c r="E151" s="17" t="s">
        <v>292</v>
      </c>
      <c r="F151" s="17">
        <v>441</v>
      </c>
      <c r="G151" s="17" t="s">
        <v>202</v>
      </c>
      <c r="H151" s="17">
        <v>441</v>
      </c>
      <c r="I151" s="17" t="s">
        <v>342</v>
      </c>
      <c r="J151" s="59">
        <v>1.3845139999999989</v>
      </c>
      <c r="K151" s="60">
        <v>1.6138979999999992</v>
      </c>
      <c r="L151" s="61">
        <v>0.63042054122888658</v>
      </c>
      <c r="M151" s="60"/>
      <c r="N151" s="61"/>
    </row>
    <row r="152" spans="1:14" ht="51" x14ac:dyDescent="0.25">
      <c r="A152" s="15"/>
      <c r="B152" s="17">
        <v>3043959</v>
      </c>
      <c r="C152" s="17" t="s">
        <v>452</v>
      </c>
      <c r="D152" s="17">
        <v>259</v>
      </c>
      <c r="E152" s="17" t="s">
        <v>292</v>
      </c>
      <c r="F152" s="17">
        <v>442</v>
      </c>
      <c r="G152" s="17" t="s">
        <v>203</v>
      </c>
      <c r="H152" s="17">
        <v>442</v>
      </c>
      <c r="I152" s="17" t="s">
        <v>343</v>
      </c>
      <c r="J152" s="59">
        <v>0.17542700000000003</v>
      </c>
      <c r="K152" s="60">
        <v>0.20753300000000011</v>
      </c>
      <c r="L152" s="61">
        <v>9.9078726612788159E-2</v>
      </c>
      <c r="M152" s="60"/>
      <c r="N152" s="61"/>
    </row>
    <row r="153" spans="1:14" ht="51" x14ac:dyDescent="0.25">
      <c r="A153" s="15"/>
      <c r="B153" s="17">
        <v>3043959</v>
      </c>
      <c r="C153" s="17" t="s">
        <v>452</v>
      </c>
      <c r="D153" s="17">
        <v>259</v>
      </c>
      <c r="E153" s="17" t="s">
        <v>292</v>
      </c>
      <c r="F153" s="17">
        <v>443</v>
      </c>
      <c r="G153" s="17" t="s">
        <v>204</v>
      </c>
      <c r="H153" s="17">
        <v>443</v>
      </c>
      <c r="I153" s="17" t="s">
        <v>344</v>
      </c>
      <c r="J153" s="59">
        <v>1.5312030000000001</v>
      </c>
      <c r="K153" s="60">
        <v>1.64056</v>
      </c>
      <c r="L153" s="61">
        <v>0.71837005105771823</v>
      </c>
      <c r="M153" s="60"/>
      <c r="N153" s="61"/>
    </row>
    <row r="154" spans="1:14" ht="51" x14ac:dyDescent="0.25">
      <c r="A154" s="15"/>
      <c r="B154" s="17">
        <v>3043959</v>
      </c>
      <c r="C154" s="17" t="s">
        <v>452</v>
      </c>
      <c r="D154" s="17">
        <v>259</v>
      </c>
      <c r="E154" s="17" t="s">
        <v>292</v>
      </c>
      <c r="F154" s="17">
        <v>444</v>
      </c>
      <c r="G154" s="17" t="s">
        <v>205</v>
      </c>
      <c r="H154" s="17">
        <v>444</v>
      </c>
      <c r="I154" s="17" t="s">
        <v>345</v>
      </c>
      <c r="J154" s="59">
        <v>0.87382799999999994</v>
      </c>
      <c r="K154" s="60">
        <v>1.150495</v>
      </c>
      <c r="L154" s="61">
        <v>0.47732718559564091</v>
      </c>
      <c r="M154" s="60"/>
      <c r="N154" s="61"/>
    </row>
    <row r="155" spans="1:14" ht="51" x14ac:dyDescent="0.25">
      <c r="A155" s="15"/>
      <c r="B155" s="17">
        <v>3043959</v>
      </c>
      <c r="C155" s="17" t="s">
        <v>452</v>
      </c>
      <c r="D155" s="17">
        <v>259</v>
      </c>
      <c r="E155" s="17" t="s">
        <v>292</v>
      </c>
      <c r="F155" s="17">
        <v>445</v>
      </c>
      <c r="G155" s="17" t="s">
        <v>206</v>
      </c>
      <c r="H155" s="17">
        <v>445</v>
      </c>
      <c r="I155" s="17" t="s">
        <v>346</v>
      </c>
      <c r="J155" s="59">
        <v>1.4129569999999998</v>
      </c>
      <c r="K155" s="60">
        <v>1.5518539999999996</v>
      </c>
      <c r="L155" s="61">
        <v>0.77894209488295019</v>
      </c>
      <c r="M155" s="60"/>
      <c r="N155" s="61"/>
    </row>
    <row r="156" spans="1:14" ht="51" x14ac:dyDescent="0.25">
      <c r="A156" s="15"/>
      <c r="B156" s="17">
        <v>3043959</v>
      </c>
      <c r="C156" s="17" t="s">
        <v>452</v>
      </c>
      <c r="D156" s="17">
        <v>259</v>
      </c>
      <c r="E156" s="17" t="s">
        <v>292</v>
      </c>
      <c r="F156" s="17">
        <v>446</v>
      </c>
      <c r="G156" s="17" t="s">
        <v>207</v>
      </c>
      <c r="H156" s="17">
        <v>446</v>
      </c>
      <c r="I156" s="17" t="s">
        <v>347</v>
      </c>
      <c r="J156" s="59">
        <v>0.46112500000000001</v>
      </c>
      <c r="K156" s="60">
        <v>0.55576400000000004</v>
      </c>
      <c r="L156" s="61">
        <v>0.27332053759892005</v>
      </c>
      <c r="M156" s="60"/>
      <c r="N156" s="61"/>
    </row>
    <row r="157" spans="1:14" ht="51" x14ac:dyDescent="0.25">
      <c r="A157" s="15"/>
      <c r="B157" s="17">
        <v>3043959</v>
      </c>
      <c r="C157" s="17" t="s">
        <v>452</v>
      </c>
      <c r="D157" s="17">
        <v>259</v>
      </c>
      <c r="E157" s="17" t="s">
        <v>292</v>
      </c>
      <c r="F157" s="17">
        <v>447</v>
      </c>
      <c r="G157" s="17" t="s">
        <v>208</v>
      </c>
      <c r="H157" s="17">
        <v>447</v>
      </c>
      <c r="I157" s="17" t="s">
        <v>348</v>
      </c>
      <c r="J157" s="59">
        <v>0.40076699999999993</v>
      </c>
      <c r="K157" s="60">
        <v>0.41485000000000005</v>
      </c>
      <c r="L157" s="61">
        <v>0.20698818625533022</v>
      </c>
      <c r="M157" s="60"/>
      <c r="N157" s="61"/>
    </row>
    <row r="158" spans="1:14" ht="51" x14ac:dyDescent="0.25">
      <c r="A158" s="15"/>
      <c r="B158" s="17">
        <v>3043959</v>
      </c>
      <c r="C158" s="17" t="s">
        <v>452</v>
      </c>
      <c r="D158" s="17">
        <v>259</v>
      </c>
      <c r="E158" s="17" t="s">
        <v>292</v>
      </c>
      <c r="F158" s="17">
        <v>448</v>
      </c>
      <c r="G158" s="17" t="s">
        <v>209</v>
      </c>
      <c r="H158" s="17">
        <v>448</v>
      </c>
      <c r="I158" s="17" t="s">
        <v>349</v>
      </c>
      <c r="J158" s="59">
        <v>2.3956409999999999</v>
      </c>
      <c r="K158" s="60">
        <v>2.7253670000000008</v>
      </c>
      <c r="L158" s="61">
        <v>1.2155740272137336</v>
      </c>
      <c r="M158" s="60"/>
      <c r="N158" s="61"/>
    </row>
    <row r="159" spans="1:14" ht="51" x14ac:dyDescent="0.25">
      <c r="A159" s="15"/>
      <c r="B159" s="17">
        <v>3043959</v>
      </c>
      <c r="C159" s="17" t="s">
        <v>452</v>
      </c>
      <c r="D159" s="17">
        <v>259</v>
      </c>
      <c r="E159" s="17" t="s">
        <v>292</v>
      </c>
      <c r="F159" s="17">
        <v>449</v>
      </c>
      <c r="G159" s="17" t="s">
        <v>210</v>
      </c>
      <c r="H159" s="17">
        <v>449</v>
      </c>
      <c r="I159" s="17" t="s">
        <v>350</v>
      </c>
      <c r="J159" s="59">
        <v>1.6780749999999995</v>
      </c>
      <c r="K159" s="60">
        <v>2.2583229999999994</v>
      </c>
      <c r="L159" s="61">
        <v>1.2439463164919289</v>
      </c>
      <c r="M159" s="60"/>
      <c r="N159" s="61"/>
    </row>
    <row r="160" spans="1:14" ht="51" x14ac:dyDescent="0.25">
      <c r="A160" s="15"/>
      <c r="B160" s="17">
        <v>3043959</v>
      </c>
      <c r="C160" s="17" t="s">
        <v>452</v>
      </c>
      <c r="D160" s="17">
        <v>259</v>
      </c>
      <c r="E160" s="17" t="s">
        <v>292</v>
      </c>
      <c r="F160" s="17">
        <v>450</v>
      </c>
      <c r="G160" s="17" t="s">
        <v>211</v>
      </c>
      <c r="H160" s="17">
        <v>450</v>
      </c>
      <c r="I160" s="17" t="s">
        <v>351</v>
      </c>
      <c r="J160" s="59">
        <v>1.2912100000000004</v>
      </c>
      <c r="K160" s="60">
        <v>1.6578549999999994</v>
      </c>
      <c r="L160" s="61">
        <v>0.5711371593279182</v>
      </c>
      <c r="M160" s="60"/>
      <c r="N160" s="61"/>
    </row>
    <row r="161" spans="1:14" ht="51" x14ac:dyDescent="0.25">
      <c r="A161" s="15"/>
      <c r="B161" s="17">
        <v>3043959</v>
      </c>
      <c r="C161" s="17" t="s">
        <v>452</v>
      </c>
      <c r="D161" s="17">
        <v>259</v>
      </c>
      <c r="E161" s="17" t="s">
        <v>292</v>
      </c>
      <c r="F161" s="17">
        <v>451</v>
      </c>
      <c r="G161" s="17" t="s">
        <v>212</v>
      </c>
      <c r="H161" s="17">
        <v>451</v>
      </c>
      <c r="I161" s="17" t="s">
        <v>352</v>
      </c>
      <c r="J161" s="59">
        <v>1.2671289999999999</v>
      </c>
      <c r="K161" s="60">
        <v>1.5636519999999996</v>
      </c>
      <c r="L161" s="61">
        <v>0.55317503964397474</v>
      </c>
      <c r="M161" s="60"/>
      <c r="N161" s="61"/>
    </row>
    <row r="162" spans="1:14" ht="51" x14ac:dyDescent="0.25">
      <c r="A162" s="15"/>
      <c r="B162" s="17">
        <v>3043959</v>
      </c>
      <c r="C162" s="17" t="s">
        <v>452</v>
      </c>
      <c r="D162" s="17">
        <v>259</v>
      </c>
      <c r="E162" s="17" t="s">
        <v>292</v>
      </c>
      <c r="F162" s="17">
        <v>452</v>
      </c>
      <c r="G162" s="17" t="s">
        <v>213</v>
      </c>
      <c r="H162" s="17">
        <v>452</v>
      </c>
      <c r="I162" s="17" t="s">
        <v>353</v>
      </c>
      <c r="J162" s="59">
        <v>1.757898</v>
      </c>
      <c r="K162" s="60">
        <v>1.822098</v>
      </c>
      <c r="L162" s="61">
        <v>1.0013323329039849</v>
      </c>
      <c r="M162" s="60"/>
      <c r="N162" s="61"/>
    </row>
    <row r="163" spans="1:14" ht="51" x14ac:dyDescent="0.25">
      <c r="A163" s="15"/>
      <c r="B163" s="17">
        <v>3043959</v>
      </c>
      <c r="C163" s="17" t="s">
        <v>452</v>
      </c>
      <c r="D163" s="17">
        <v>259</v>
      </c>
      <c r="E163" s="17" t="s">
        <v>292</v>
      </c>
      <c r="F163" s="17">
        <v>453</v>
      </c>
      <c r="G163" s="17" t="s">
        <v>214</v>
      </c>
      <c r="H163" s="17">
        <v>453</v>
      </c>
      <c r="I163" s="17" t="s">
        <v>354</v>
      </c>
      <c r="J163" s="59">
        <v>1.8437220000000001</v>
      </c>
      <c r="K163" s="60">
        <v>1.8181900000000002</v>
      </c>
      <c r="L163" s="61">
        <v>0.92024121720169205</v>
      </c>
      <c r="M163" s="60"/>
      <c r="N163" s="61"/>
    </row>
    <row r="164" spans="1:14" ht="51" x14ac:dyDescent="0.25">
      <c r="A164" s="15"/>
      <c r="B164" s="17">
        <v>3043959</v>
      </c>
      <c r="C164" s="17" t="s">
        <v>452</v>
      </c>
      <c r="D164" s="17">
        <v>259</v>
      </c>
      <c r="E164" s="17" t="s">
        <v>292</v>
      </c>
      <c r="F164" s="17">
        <v>454</v>
      </c>
      <c r="G164" s="17" t="s">
        <v>215</v>
      </c>
      <c r="H164" s="17">
        <v>454</v>
      </c>
      <c r="I164" s="17" t="s">
        <v>355</v>
      </c>
      <c r="J164" s="59">
        <v>0.55059999999999998</v>
      </c>
      <c r="K164" s="60">
        <v>0.6640060000000001</v>
      </c>
      <c r="L164" s="61">
        <v>0.29121098181349225</v>
      </c>
      <c r="M164" s="60"/>
      <c r="N164" s="61"/>
    </row>
    <row r="165" spans="1:14" ht="51" x14ac:dyDescent="0.25">
      <c r="A165" s="15"/>
      <c r="B165" s="17">
        <v>3043959</v>
      </c>
      <c r="C165" s="17" t="s">
        <v>452</v>
      </c>
      <c r="D165" s="17">
        <v>259</v>
      </c>
      <c r="E165" s="17" t="s">
        <v>292</v>
      </c>
      <c r="F165" s="17">
        <v>455</v>
      </c>
      <c r="G165" s="17" t="s">
        <v>216</v>
      </c>
      <c r="H165" s="17">
        <v>455</v>
      </c>
      <c r="I165" s="17" t="s">
        <v>356</v>
      </c>
      <c r="J165" s="59">
        <v>0.161583</v>
      </c>
      <c r="K165" s="60">
        <v>0.13828399999999999</v>
      </c>
      <c r="L165" s="61">
        <v>5.5058330646716058E-2</v>
      </c>
      <c r="M165" s="60"/>
      <c r="N165" s="61"/>
    </row>
    <row r="166" spans="1:14" ht="51" x14ac:dyDescent="0.25">
      <c r="A166" s="15"/>
      <c r="B166" s="17">
        <v>3043959</v>
      </c>
      <c r="C166" s="17" t="s">
        <v>452</v>
      </c>
      <c r="D166" s="17">
        <v>259</v>
      </c>
      <c r="E166" s="17" t="s">
        <v>292</v>
      </c>
      <c r="F166" s="17">
        <v>456</v>
      </c>
      <c r="G166" s="17" t="s">
        <v>217</v>
      </c>
      <c r="H166" s="17">
        <v>456</v>
      </c>
      <c r="I166" s="17" t="s">
        <v>357</v>
      </c>
      <c r="J166" s="59">
        <v>0.46840599999999999</v>
      </c>
      <c r="K166" s="60">
        <v>0.47133300000000006</v>
      </c>
      <c r="L166" s="61">
        <v>0.17479418413131498</v>
      </c>
      <c r="M166" s="60"/>
      <c r="N166" s="61"/>
    </row>
    <row r="167" spans="1:14" ht="51" x14ac:dyDescent="0.25">
      <c r="A167" s="15"/>
      <c r="B167" s="17">
        <v>3043959</v>
      </c>
      <c r="C167" s="17" t="s">
        <v>452</v>
      </c>
      <c r="D167" s="17">
        <v>259</v>
      </c>
      <c r="E167" s="17" t="s">
        <v>292</v>
      </c>
      <c r="F167" s="17">
        <v>457</v>
      </c>
      <c r="G167" s="17" t="s">
        <v>218</v>
      </c>
      <c r="H167" s="17">
        <v>457</v>
      </c>
      <c r="I167" s="17" t="s">
        <v>358</v>
      </c>
      <c r="J167" s="59">
        <v>0.94129900000000011</v>
      </c>
      <c r="K167" s="60">
        <v>0.90929899999999997</v>
      </c>
      <c r="L167" s="61">
        <v>0.36626550654182211</v>
      </c>
      <c r="M167" s="60"/>
      <c r="N167" s="61"/>
    </row>
    <row r="168" spans="1:14" ht="51" x14ac:dyDescent="0.25">
      <c r="A168" s="15"/>
      <c r="B168" s="17">
        <v>3043959</v>
      </c>
      <c r="C168" s="17" t="s">
        <v>452</v>
      </c>
      <c r="D168" s="17">
        <v>259</v>
      </c>
      <c r="E168" s="17" t="s">
        <v>292</v>
      </c>
      <c r="F168" s="17">
        <v>458</v>
      </c>
      <c r="G168" s="17" t="s">
        <v>219</v>
      </c>
      <c r="H168" s="17">
        <v>458</v>
      </c>
      <c r="I168" s="17" t="s">
        <v>359</v>
      </c>
      <c r="J168" s="59">
        <v>1.4662059999999997</v>
      </c>
      <c r="K168" s="60">
        <v>1.6335439999999992</v>
      </c>
      <c r="L168" s="61">
        <v>0.69438265411008615</v>
      </c>
      <c r="M168" s="60"/>
      <c r="N168" s="61"/>
    </row>
    <row r="169" spans="1:14" ht="51" x14ac:dyDescent="0.25">
      <c r="A169" s="15"/>
      <c r="B169" s="17">
        <v>3043959</v>
      </c>
      <c r="C169" s="17" t="s">
        <v>452</v>
      </c>
      <c r="D169" s="17">
        <v>259</v>
      </c>
      <c r="E169" s="17" t="s">
        <v>292</v>
      </c>
      <c r="F169" s="17">
        <v>459</v>
      </c>
      <c r="G169" s="17" t="s">
        <v>220</v>
      </c>
      <c r="H169" s="17">
        <v>459</v>
      </c>
      <c r="I169" s="17" t="s">
        <v>360</v>
      </c>
      <c r="J169" s="59">
        <v>0.81315499999999985</v>
      </c>
      <c r="K169" s="60">
        <v>0.85940800000000017</v>
      </c>
      <c r="L169" s="61">
        <v>0.37570343285915442</v>
      </c>
      <c r="M169" s="60"/>
      <c r="N169" s="61"/>
    </row>
    <row r="170" spans="1:14" ht="51" x14ac:dyDescent="0.25">
      <c r="A170" s="15"/>
      <c r="B170" s="17">
        <v>3043959</v>
      </c>
      <c r="C170" s="17" t="s">
        <v>452</v>
      </c>
      <c r="D170" s="17">
        <v>259</v>
      </c>
      <c r="E170" s="17" t="s">
        <v>292</v>
      </c>
      <c r="F170" s="17">
        <v>460</v>
      </c>
      <c r="G170" s="17" t="s">
        <v>221</v>
      </c>
      <c r="H170" s="17">
        <v>460</v>
      </c>
      <c r="I170" s="17" t="s">
        <v>361</v>
      </c>
      <c r="J170" s="59">
        <v>0.29880499999999999</v>
      </c>
      <c r="K170" s="60">
        <v>0.29880499999999999</v>
      </c>
      <c r="L170" s="61">
        <v>0.14455653973800509</v>
      </c>
      <c r="M170" s="60"/>
      <c r="N170" s="61"/>
    </row>
    <row r="171" spans="1:14" ht="51" x14ac:dyDescent="0.25">
      <c r="A171" s="15"/>
      <c r="B171" s="17">
        <v>3043959</v>
      </c>
      <c r="C171" s="17" t="s">
        <v>452</v>
      </c>
      <c r="D171" s="17">
        <v>259</v>
      </c>
      <c r="E171" s="17" t="s">
        <v>292</v>
      </c>
      <c r="F171" s="17">
        <v>461</v>
      </c>
      <c r="G171" s="17" t="s">
        <v>222</v>
      </c>
      <c r="H171" s="17">
        <v>461</v>
      </c>
      <c r="I171" s="17" t="s">
        <v>362</v>
      </c>
      <c r="J171" s="59">
        <v>0.14084200000000002</v>
      </c>
      <c r="K171" s="60">
        <v>0.14084200000000002</v>
      </c>
      <c r="L171" s="61">
        <v>4.4343312038108706E-2</v>
      </c>
      <c r="M171" s="60"/>
      <c r="N171" s="61"/>
    </row>
    <row r="172" spans="1:14" ht="51" x14ac:dyDescent="0.25">
      <c r="A172" s="15"/>
      <c r="B172" s="17">
        <v>3043959</v>
      </c>
      <c r="C172" s="17" t="s">
        <v>452</v>
      </c>
      <c r="D172" s="17">
        <v>259</v>
      </c>
      <c r="E172" s="17" t="s">
        <v>292</v>
      </c>
      <c r="F172" s="17">
        <v>462</v>
      </c>
      <c r="G172" s="17" t="s">
        <v>223</v>
      </c>
      <c r="H172" s="17">
        <v>462</v>
      </c>
      <c r="I172" s="17" t="s">
        <v>363</v>
      </c>
      <c r="J172" s="59">
        <v>0.566604</v>
      </c>
      <c r="K172" s="60">
        <v>0.62160399999999993</v>
      </c>
      <c r="L172" s="61">
        <v>0.33870623679831624</v>
      </c>
      <c r="M172" s="60"/>
      <c r="N172" s="61"/>
    </row>
    <row r="173" spans="1:14" ht="51" x14ac:dyDescent="0.25">
      <c r="A173" s="15"/>
      <c r="B173" s="17">
        <v>3043959</v>
      </c>
      <c r="C173" s="17" t="s">
        <v>452</v>
      </c>
      <c r="D173" s="17">
        <v>259</v>
      </c>
      <c r="E173" s="17" t="s">
        <v>292</v>
      </c>
      <c r="F173" s="17">
        <v>463</v>
      </c>
      <c r="G173" s="17" t="s">
        <v>224</v>
      </c>
      <c r="H173" s="17">
        <v>463</v>
      </c>
      <c r="I173" s="17" t="s">
        <v>364</v>
      </c>
      <c r="J173" s="59">
        <v>1.4231389999999982</v>
      </c>
      <c r="K173" s="60">
        <v>1.466993999999999</v>
      </c>
      <c r="L173" s="61">
        <v>0.73378379446876352</v>
      </c>
      <c r="M173" s="60"/>
      <c r="N173" s="61"/>
    </row>
    <row r="174" spans="1:14" ht="51" x14ac:dyDescent="0.25">
      <c r="A174" s="15"/>
      <c r="B174" s="17">
        <v>3043959</v>
      </c>
      <c r="C174" s="17" t="s">
        <v>452</v>
      </c>
      <c r="D174" s="17">
        <v>259</v>
      </c>
      <c r="E174" s="17" t="s">
        <v>292</v>
      </c>
      <c r="F174" s="17">
        <v>464</v>
      </c>
      <c r="G174" s="17" t="s">
        <v>225</v>
      </c>
      <c r="H174" s="17">
        <v>464</v>
      </c>
      <c r="I174" s="17" t="s">
        <v>365</v>
      </c>
      <c r="J174" s="59">
        <v>0.97490200000000005</v>
      </c>
      <c r="K174" s="60">
        <v>0.91937099999999994</v>
      </c>
      <c r="L174" s="61">
        <v>0.41904396523023024</v>
      </c>
      <c r="M174" s="60"/>
      <c r="N174" s="61"/>
    </row>
    <row r="175" spans="1:14" ht="51" x14ac:dyDescent="0.25">
      <c r="A175" s="15"/>
      <c r="B175" s="17">
        <v>3043961</v>
      </c>
      <c r="C175" s="17" t="s">
        <v>454</v>
      </c>
      <c r="D175" s="17">
        <v>394</v>
      </c>
      <c r="E175" s="17" t="s">
        <v>462</v>
      </c>
      <c r="F175" s="17">
        <v>11</v>
      </c>
      <c r="G175" s="17" t="s">
        <v>106</v>
      </c>
      <c r="H175" s="17">
        <v>11</v>
      </c>
      <c r="I175" s="17" t="s">
        <v>336</v>
      </c>
      <c r="J175" s="59">
        <v>0</v>
      </c>
      <c r="K175" s="60">
        <v>0.25018400000000002</v>
      </c>
      <c r="L175" s="61">
        <v>0</v>
      </c>
      <c r="M175" s="60"/>
      <c r="N175" s="61"/>
    </row>
    <row r="176" spans="1:14" ht="89.25" x14ac:dyDescent="0.25">
      <c r="A176" s="15"/>
      <c r="B176" s="17">
        <v>3043961</v>
      </c>
      <c r="C176" s="17" t="s">
        <v>454</v>
      </c>
      <c r="D176" s="17">
        <v>394</v>
      </c>
      <c r="E176" s="17" t="s">
        <v>462</v>
      </c>
      <c r="F176" s="17">
        <v>11</v>
      </c>
      <c r="G176" s="17" t="s">
        <v>106</v>
      </c>
      <c r="H176" s="17">
        <v>124</v>
      </c>
      <c r="I176" s="17" t="s">
        <v>337</v>
      </c>
      <c r="J176" s="59">
        <v>3.3059319999999994</v>
      </c>
      <c r="K176" s="60">
        <v>3.3059319999999994</v>
      </c>
      <c r="L176" s="61">
        <v>1.1562000102130696</v>
      </c>
      <c r="M176" s="60"/>
      <c r="N176" s="61"/>
    </row>
    <row r="177" spans="1:14" ht="51" x14ac:dyDescent="0.25">
      <c r="A177" s="15"/>
      <c r="B177" s="17">
        <v>3043961</v>
      </c>
      <c r="C177" s="17" t="s">
        <v>454</v>
      </c>
      <c r="D177" s="17">
        <v>394</v>
      </c>
      <c r="E177" s="17" t="s">
        <v>462</v>
      </c>
      <c r="F177" s="17">
        <v>131</v>
      </c>
      <c r="G177" s="17" t="s">
        <v>138</v>
      </c>
      <c r="H177" s="17">
        <v>131</v>
      </c>
      <c r="I177" s="17" t="s">
        <v>338</v>
      </c>
      <c r="J177" s="59">
        <v>0.02</v>
      </c>
      <c r="K177" s="60">
        <v>0.02</v>
      </c>
      <c r="L177" s="61">
        <v>0</v>
      </c>
      <c r="M177" s="60"/>
      <c r="N177" s="61"/>
    </row>
    <row r="178" spans="1:14" ht="76.5" x14ac:dyDescent="0.25">
      <c r="A178" s="15"/>
      <c r="B178" s="17">
        <v>3043961</v>
      </c>
      <c r="C178" s="17" t="s">
        <v>454</v>
      </c>
      <c r="D178" s="17">
        <v>394</v>
      </c>
      <c r="E178" s="17" t="s">
        <v>462</v>
      </c>
      <c r="F178" s="17">
        <v>136</v>
      </c>
      <c r="G178" s="17" t="s">
        <v>140</v>
      </c>
      <c r="H178" s="17">
        <v>136</v>
      </c>
      <c r="I178" s="17" t="s">
        <v>480</v>
      </c>
      <c r="J178" s="59">
        <v>6.0000000000000001E-3</v>
      </c>
      <c r="K178" s="60">
        <v>1.455E-2</v>
      </c>
      <c r="L178" s="61">
        <v>1.1500000429805368E-2</v>
      </c>
      <c r="M178" s="60"/>
      <c r="N178" s="61"/>
    </row>
    <row r="179" spans="1:14" ht="63.75" x14ac:dyDescent="0.25">
      <c r="A179" s="15"/>
      <c r="B179" s="17">
        <v>3043961</v>
      </c>
      <c r="C179" s="17" t="s">
        <v>454</v>
      </c>
      <c r="D179" s="17">
        <v>394</v>
      </c>
      <c r="E179" s="17" t="s">
        <v>462</v>
      </c>
      <c r="F179" s="17">
        <v>137</v>
      </c>
      <c r="G179" s="17" t="s">
        <v>141</v>
      </c>
      <c r="H179" s="17">
        <v>137</v>
      </c>
      <c r="I179" s="17" t="s">
        <v>340</v>
      </c>
      <c r="J179" s="59">
        <v>5.7273479999999974</v>
      </c>
      <c r="K179" s="60">
        <v>6.3227479999999989</v>
      </c>
      <c r="L179" s="61">
        <v>3.7981070121929577</v>
      </c>
      <c r="M179" s="60"/>
      <c r="N179" s="61"/>
    </row>
    <row r="180" spans="1:14" ht="51" x14ac:dyDescent="0.25">
      <c r="A180" s="15"/>
      <c r="B180" s="17">
        <v>3043961</v>
      </c>
      <c r="C180" s="17" t="s">
        <v>454</v>
      </c>
      <c r="D180" s="17">
        <v>394</v>
      </c>
      <c r="E180" s="17" t="s">
        <v>462</v>
      </c>
      <c r="F180" s="17">
        <v>440</v>
      </c>
      <c r="G180" s="17" t="s">
        <v>201</v>
      </c>
      <c r="H180" s="17">
        <v>440</v>
      </c>
      <c r="I180" s="17" t="s">
        <v>341</v>
      </c>
      <c r="J180" s="59">
        <v>0.18591100000000002</v>
      </c>
      <c r="K180" s="60">
        <v>0.18914500000000001</v>
      </c>
      <c r="L180" s="61">
        <v>7.0073975308332592E-2</v>
      </c>
      <c r="M180" s="60"/>
      <c r="N180" s="61"/>
    </row>
    <row r="181" spans="1:14" ht="51" x14ac:dyDescent="0.25">
      <c r="A181" s="15"/>
      <c r="B181" s="17">
        <v>3043961</v>
      </c>
      <c r="C181" s="17" t="s">
        <v>454</v>
      </c>
      <c r="D181" s="17">
        <v>394</v>
      </c>
      <c r="E181" s="17" t="s">
        <v>462</v>
      </c>
      <c r="F181" s="17">
        <v>441</v>
      </c>
      <c r="G181" s="17" t="s">
        <v>202</v>
      </c>
      <c r="H181" s="17">
        <v>441</v>
      </c>
      <c r="I181" s="17" t="s">
        <v>342</v>
      </c>
      <c r="J181" s="59">
        <v>0.15063599999999999</v>
      </c>
      <c r="K181" s="60">
        <v>0.18759700000000001</v>
      </c>
      <c r="L181" s="61">
        <v>8.8528527092421427E-2</v>
      </c>
      <c r="M181" s="60"/>
      <c r="N181" s="61"/>
    </row>
    <row r="182" spans="1:14" ht="51" x14ac:dyDescent="0.25">
      <c r="A182" s="15"/>
      <c r="B182" s="17">
        <v>3043961</v>
      </c>
      <c r="C182" s="17" t="s">
        <v>454</v>
      </c>
      <c r="D182" s="17">
        <v>394</v>
      </c>
      <c r="E182" s="17" t="s">
        <v>462</v>
      </c>
      <c r="F182" s="17">
        <v>442</v>
      </c>
      <c r="G182" s="17" t="s">
        <v>203</v>
      </c>
      <c r="H182" s="17">
        <v>442</v>
      </c>
      <c r="I182" s="17" t="s">
        <v>343</v>
      </c>
      <c r="J182" s="59">
        <v>0.14447499999999999</v>
      </c>
      <c r="K182" s="60">
        <v>0.14447499999999999</v>
      </c>
      <c r="L182" s="61">
        <v>0.13494338758755475</v>
      </c>
      <c r="M182" s="60"/>
      <c r="N182" s="61"/>
    </row>
    <row r="183" spans="1:14" ht="51" x14ac:dyDescent="0.25">
      <c r="A183" s="15"/>
      <c r="B183" s="17">
        <v>3043961</v>
      </c>
      <c r="C183" s="17" t="s">
        <v>454</v>
      </c>
      <c r="D183" s="17">
        <v>394</v>
      </c>
      <c r="E183" s="17" t="s">
        <v>462</v>
      </c>
      <c r="F183" s="17">
        <v>443</v>
      </c>
      <c r="G183" s="17" t="s">
        <v>204</v>
      </c>
      <c r="H183" s="17">
        <v>443</v>
      </c>
      <c r="I183" s="17" t="s">
        <v>344</v>
      </c>
      <c r="J183" s="59">
        <v>0.71476699999999993</v>
      </c>
      <c r="K183" s="60">
        <v>0.81224199999999991</v>
      </c>
      <c r="L183" s="61">
        <v>0.38729879749007523</v>
      </c>
      <c r="M183" s="60"/>
      <c r="N183" s="61"/>
    </row>
    <row r="184" spans="1:14" ht="51" x14ac:dyDescent="0.25">
      <c r="A184" s="15"/>
      <c r="B184" s="17">
        <v>3043961</v>
      </c>
      <c r="C184" s="17" t="s">
        <v>454</v>
      </c>
      <c r="D184" s="17">
        <v>394</v>
      </c>
      <c r="E184" s="17" t="s">
        <v>462</v>
      </c>
      <c r="F184" s="17">
        <v>444</v>
      </c>
      <c r="G184" s="17" t="s">
        <v>205</v>
      </c>
      <c r="H184" s="17">
        <v>444</v>
      </c>
      <c r="I184" s="17" t="s">
        <v>345</v>
      </c>
      <c r="J184" s="59">
        <v>0.23167799999999997</v>
      </c>
      <c r="K184" s="60">
        <v>0.26503800000000005</v>
      </c>
      <c r="L184" s="61">
        <v>0.13031054381281137</v>
      </c>
      <c r="M184" s="60"/>
      <c r="N184" s="61"/>
    </row>
    <row r="185" spans="1:14" ht="51" x14ac:dyDescent="0.25">
      <c r="A185" s="15"/>
      <c r="B185" s="17">
        <v>3043961</v>
      </c>
      <c r="C185" s="17" t="s">
        <v>454</v>
      </c>
      <c r="D185" s="17">
        <v>394</v>
      </c>
      <c r="E185" s="17" t="s">
        <v>462</v>
      </c>
      <c r="F185" s="17">
        <v>445</v>
      </c>
      <c r="G185" s="17" t="s">
        <v>206</v>
      </c>
      <c r="H185" s="17">
        <v>445</v>
      </c>
      <c r="I185" s="17" t="s">
        <v>346</v>
      </c>
      <c r="J185" s="59">
        <v>0.8311320000000002</v>
      </c>
      <c r="K185" s="60">
        <v>0.94408300000000023</v>
      </c>
      <c r="L185" s="61">
        <v>0.48377558022912126</v>
      </c>
      <c r="M185" s="60"/>
      <c r="N185" s="61"/>
    </row>
    <row r="186" spans="1:14" ht="51" x14ac:dyDescent="0.25">
      <c r="A186" s="15"/>
      <c r="B186" s="17">
        <v>3043961</v>
      </c>
      <c r="C186" s="17" t="s">
        <v>454</v>
      </c>
      <c r="D186" s="17">
        <v>394</v>
      </c>
      <c r="E186" s="17" t="s">
        <v>462</v>
      </c>
      <c r="F186" s="17">
        <v>446</v>
      </c>
      <c r="G186" s="17" t="s">
        <v>207</v>
      </c>
      <c r="H186" s="17">
        <v>446</v>
      </c>
      <c r="I186" s="17" t="s">
        <v>347</v>
      </c>
      <c r="J186" s="59">
        <v>0.17865300000000001</v>
      </c>
      <c r="K186" s="60">
        <v>0.17865300000000001</v>
      </c>
      <c r="L186" s="61">
        <v>0.12370197650307091</v>
      </c>
      <c r="M186" s="60"/>
      <c r="N186" s="61"/>
    </row>
    <row r="187" spans="1:14" ht="51" x14ac:dyDescent="0.25">
      <c r="A187" s="15"/>
      <c r="B187" s="17">
        <v>3043961</v>
      </c>
      <c r="C187" s="17" t="s">
        <v>454</v>
      </c>
      <c r="D187" s="17">
        <v>394</v>
      </c>
      <c r="E187" s="17" t="s">
        <v>462</v>
      </c>
      <c r="F187" s="17">
        <v>447</v>
      </c>
      <c r="G187" s="17" t="s">
        <v>208</v>
      </c>
      <c r="H187" s="17">
        <v>447</v>
      </c>
      <c r="I187" s="17" t="s">
        <v>348</v>
      </c>
      <c r="J187" s="59">
        <v>1.5E-3</v>
      </c>
      <c r="K187" s="60">
        <v>1.5E-3</v>
      </c>
      <c r="L187" s="61">
        <v>0</v>
      </c>
      <c r="M187" s="60"/>
      <c r="N187" s="61"/>
    </row>
    <row r="188" spans="1:14" ht="51" x14ac:dyDescent="0.25">
      <c r="A188" s="15"/>
      <c r="B188" s="17">
        <v>3043961</v>
      </c>
      <c r="C188" s="17" t="s">
        <v>454</v>
      </c>
      <c r="D188" s="17">
        <v>394</v>
      </c>
      <c r="E188" s="17" t="s">
        <v>462</v>
      </c>
      <c r="F188" s="17">
        <v>448</v>
      </c>
      <c r="G188" s="17" t="s">
        <v>209</v>
      </c>
      <c r="H188" s="17">
        <v>448</v>
      </c>
      <c r="I188" s="17" t="s">
        <v>349</v>
      </c>
      <c r="J188" s="59">
        <v>5.6763000000000001E-2</v>
      </c>
      <c r="K188" s="60">
        <v>5.6763000000000001E-2</v>
      </c>
      <c r="L188" s="61">
        <v>2.020941190130543E-2</v>
      </c>
      <c r="M188" s="60"/>
      <c r="N188" s="61"/>
    </row>
    <row r="189" spans="1:14" ht="51" x14ac:dyDescent="0.25">
      <c r="A189" s="15"/>
      <c r="B189" s="17">
        <v>3043961</v>
      </c>
      <c r="C189" s="17" t="s">
        <v>454</v>
      </c>
      <c r="D189" s="17">
        <v>394</v>
      </c>
      <c r="E189" s="17" t="s">
        <v>462</v>
      </c>
      <c r="F189" s="17">
        <v>449</v>
      </c>
      <c r="G189" s="17" t="s">
        <v>210</v>
      </c>
      <c r="H189" s="17">
        <v>449</v>
      </c>
      <c r="I189" s="17" t="s">
        <v>350</v>
      </c>
      <c r="J189" s="59">
        <v>0.13206500000000002</v>
      </c>
      <c r="K189" s="60">
        <v>0.15506500000000001</v>
      </c>
      <c r="L189" s="61">
        <v>6.7406447240500711E-2</v>
      </c>
      <c r="M189" s="60"/>
      <c r="N189" s="61"/>
    </row>
    <row r="190" spans="1:14" ht="51" x14ac:dyDescent="0.25">
      <c r="A190" s="15"/>
      <c r="B190" s="17">
        <v>3043961</v>
      </c>
      <c r="C190" s="17" t="s">
        <v>454</v>
      </c>
      <c r="D190" s="17">
        <v>394</v>
      </c>
      <c r="E190" s="17" t="s">
        <v>462</v>
      </c>
      <c r="F190" s="17">
        <v>450</v>
      </c>
      <c r="G190" s="17" t="s">
        <v>211</v>
      </c>
      <c r="H190" s="17">
        <v>450</v>
      </c>
      <c r="I190" s="17" t="s">
        <v>351</v>
      </c>
      <c r="J190" s="59">
        <v>0.136907</v>
      </c>
      <c r="K190" s="60">
        <v>0.26061400000000001</v>
      </c>
      <c r="L190" s="61">
        <v>1.3662249788467307E-2</v>
      </c>
      <c r="M190" s="60"/>
      <c r="N190" s="61"/>
    </row>
    <row r="191" spans="1:14" ht="51" x14ac:dyDescent="0.25">
      <c r="A191" s="15"/>
      <c r="B191" s="17">
        <v>3043961</v>
      </c>
      <c r="C191" s="17" t="s">
        <v>454</v>
      </c>
      <c r="D191" s="17">
        <v>394</v>
      </c>
      <c r="E191" s="17" t="s">
        <v>462</v>
      </c>
      <c r="F191" s="17">
        <v>451</v>
      </c>
      <c r="G191" s="17" t="s">
        <v>212</v>
      </c>
      <c r="H191" s="17">
        <v>451</v>
      </c>
      <c r="I191" s="17" t="s">
        <v>352</v>
      </c>
      <c r="J191" s="59">
        <v>2.3869469999999997</v>
      </c>
      <c r="K191" s="60">
        <v>2.3869469999999997</v>
      </c>
      <c r="L191" s="61">
        <v>1.1104576888683368</v>
      </c>
      <c r="M191" s="60"/>
      <c r="N191" s="61"/>
    </row>
    <row r="192" spans="1:14" ht="51" x14ac:dyDescent="0.25">
      <c r="A192" s="15"/>
      <c r="B192" s="17">
        <v>3043961</v>
      </c>
      <c r="C192" s="17" t="s">
        <v>454</v>
      </c>
      <c r="D192" s="17">
        <v>394</v>
      </c>
      <c r="E192" s="17" t="s">
        <v>462</v>
      </c>
      <c r="F192" s="17">
        <v>452</v>
      </c>
      <c r="G192" s="17" t="s">
        <v>213</v>
      </c>
      <c r="H192" s="17">
        <v>452</v>
      </c>
      <c r="I192" s="17" t="s">
        <v>353</v>
      </c>
      <c r="J192" s="59">
        <v>2.7935830000000004</v>
      </c>
      <c r="K192" s="60">
        <v>2.8594630000000003</v>
      </c>
      <c r="L192" s="61">
        <v>1.2524987951328512</v>
      </c>
      <c r="M192" s="60"/>
      <c r="N192" s="61"/>
    </row>
    <row r="193" spans="1:14" ht="51" x14ac:dyDescent="0.25">
      <c r="A193" s="15"/>
      <c r="B193" s="17">
        <v>3043961</v>
      </c>
      <c r="C193" s="17" t="s">
        <v>454</v>
      </c>
      <c r="D193" s="17">
        <v>394</v>
      </c>
      <c r="E193" s="17" t="s">
        <v>462</v>
      </c>
      <c r="F193" s="17">
        <v>453</v>
      </c>
      <c r="G193" s="17" t="s">
        <v>214</v>
      </c>
      <c r="H193" s="17">
        <v>453</v>
      </c>
      <c r="I193" s="17" t="s">
        <v>354</v>
      </c>
      <c r="J193" s="59">
        <v>1.9912570000000005</v>
      </c>
      <c r="K193" s="60">
        <v>2.0801520000000009</v>
      </c>
      <c r="L193" s="61">
        <v>0.95783303237112705</v>
      </c>
      <c r="M193" s="60"/>
      <c r="N193" s="61"/>
    </row>
    <row r="194" spans="1:14" ht="51" x14ac:dyDescent="0.25">
      <c r="A194" s="15"/>
      <c r="B194" s="17">
        <v>3043961</v>
      </c>
      <c r="C194" s="17" t="s">
        <v>454</v>
      </c>
      <c r="D194" s="17">
        <v>394</v>
      </c>
      <c r="E194" s="17" t="s">
        <v>462</v>
      </c>
      <c r="F194" s="17">
        <v>454</v>
      </c>
      <c r="G194" s="17" t="s">
        <v>215</v>
      </c>
      <c r="H194" s="17">
        <v>454</v>
      </c>
      <c r="I194" s="17" t="s">
        <v>355</v>
      </c>
      <c r="J194" s="59">
        <v>0.22744800000000004</v>
      </c>
      <c r="K194" s="60">
        <v>0.24365799999999999</v>
      </c>
      <c r="L194" s="61">
        <v>0.11576457903720438</v>
      </c>
      <c r="M194" s="60"/>
      <c r="N194" s="61"/>
    </row>
    <row r="195" spans="1:14" ht="51" x14ac:dyDescent="0.25">
      <c r="A195" s="15"/>
      <c r="B195" s="17">
        <v>3043961</v>
      </c>
      <c r="C195" s="17" t="s">
        <v>454</v>
      </c>
      <c r="D195" s="17">
        <v>394</v>
      </c>
      <c r="E195" s="17" t="s">
        <v>462</v>
      </c>
      <c r="F195" s="17">
        <v>455</v>
      </c>
      <c r="G195" s="17" t="s">
        <v>216</v>
      </c>
      <c r="H195" s="17">
        <v>455</v>
      </c>
      <c r="I195" s="17" t="s">
        <v>356</v>
      </c>
      <c r="J195" s="59">
        <v>4.6582999999999999E-2</v>
      </c>
      <c r="K195" s="60">
        <v>4.7452000000000001E-2</v>
      </c>
      <c r="L195" s="61">
        <v>1.7808170508942567E-2</v>
      </c>
      <c r="M195" s="60"/>
      <c r="N195" s="61"/>
    </row>
    <row r="196" spans="1:14" ht="51" x14ac:dyDescent="0.25">
      <c r="A196" s="15"/>
      <c r="B196" s="17">
        <v>3043961</v>
      </c>
      <c r="C196" s="17" t="s">
        <v>454</v>
      </c>
      <c r="D196" s="17">
        <v>394</v>
      </c>
      <c r="E196" s="17" t="s">
        <v>462</v>
      </c>
      <c r="F196" s="17">
        <v>456</v>
      </c>
      <c r="G196" s="17" t="s">
        <v>217</v>
      </c>
      <c r="H196" s="17">
        <v>456</v>
      </c>
      <c r="I196" s="17" t="s">
        <v>357</v>
      </c>
      <c r="J196" s="59">
        <v>6.5000000000000006E-3</v>
      </c>
      <c r="K196" s="60">
        <v>6.5000000000000006E-3</v>
      </c>
      <c r="L196" s="61">
        <v>2.6435999316163361E-3</v>
      </c>
      <c r="M196" s="60"/>
      <c r="N196" s="61"/>
    </row>
    <row r="197" spans="1:14" ht="51" x14ac:dyDescent="0.25">
      <c r="A197" s="15"/>
      <c r="B197" s="17">
        <v>3043961</v>
      </c>
      <c r="C197" s="17" t="s">
        <v>454</v>
      </c>
      <c r="D197" s="17">
        <v>394</v>
      </c>
      <c r="E197" s="17" t="s">
        <v>462</v>
      </c>
      <c r="F197" s="17">
        <v>457</v>
      </c>
      <c r="G197" s="17" t="s">
        <v>218</v>
      </c>
      <c r="H197" s="17">
        <v>457</v>
      </c>
      <c r="I197" s="17" t="s">
        <v>358</v>
      </c>
      <c r="J197" s="59">
        <v>6.9367589999999995</v>
      </c>
      <c r="K197" s="60">
        <v>7.2167169999999992</v>
      </c>
      <c r="L197" s="61">
        <v>5.3471251665050659</v>
      </c>
      <c r="M197" s="60"/>
      <c r="N197" s="61"/>
    </row>
    <row r="198" spans="1:14" ht="51" x14ac:dyDescent="0.25">
      <c r="A198" s="15"/>
      <c r="B198" s="17">
        <v>3043961</v>
      </c>
      <c r="C198" s="17" t="s">
        <v>454</v>
      </c>
      <c r="D198" s="17">
        <v>394</v>
      </c>
      <c r="E198" s="17" t="s">
        <v>462</v>
      </c>
      <c r="F198" s="17">
        <v>458</v>
      </c>
      <c r="G198" s="17" t="s">
        <v>219</v>
      </c>
      <c r="H198" s="17">
        <v>458</v>
      </c>
      <c r="I198" s="17" t="s">
        <v>359</v>
      </c>
      <c r="J198" s="59">
        <v>0.74401100000000009</v>
      </c>
      <c r="K198" s="60">
        <v>0.79330700000000021</v>
      </c>
      <c r="L198" s="61">
        <v>0.38713435930549167</v>
      </c>
      <c r="M198" s="60"/>
      <c r="N198" s="61"/>
    </row>
    <row r="199" spans="1:14" ht="51" x14ac:dyDescent="0.25">
      <c r="A199" s="15"/>
      <c r="B199" s="17">
        <v>3043961</v>
      </c>
      <c r="C199" s="17" t="s">
        <v>454</v>
      </c>
      <c r="D199" s="17">
        <v>394</v>
      </c>
      <c r="E199" s="17" t="s">
        <v>462</v>
      </c>
      <c r="F199" s="17">
        <v>459</v>
      </c>
      <c r="G199" s="17" t="s">
        <v>220</v>
      </c>
      <c r="H199" s="17">
        <v>459</v>
      </c>
      <c r="I199" s="17" t="s">
        <v>360</v>
      </c>
      <c r="J199" s="59">
        <v>0.18514399999999995</v>
      </c>
      <c r="K199" s="60">
        <v>0.18514399999999998</v>
      </c>
      <c r="L199" s="61">
        <v>0.10480620883754455</v>
      </c>
      <c r="M199" s="60"/>
      <c r="N199" s="61"/>
    </row>
    <row r="200" spans="1:14" ht="51" x14ac:dyDescent="0.25">
      <c r="A200" s="15"/>
      <c r="B200" s="17">
        <v>3043961</v>
      </c>
      <c r="C200" s="17" t="s">
        <v>454</v>
      </c>
      <c r="D200" s="17">
        <v>394</v>
      </c>
      <c r="E200" s="17" t="s">
        <v>462</v>
      </c>
      <c r="F200" s="17">
        <v>460</v>
      </c>
      <c r="G200" s="17" t="s">
        <v>221</v>
      </c>
      <c r="H200" s="17">
        <v>460</v>
      </c>
      <c r="I200" s="17" t="s">
        <v>361</v>
      </c>
      <c r="J200" s="59">
        <v>9.910200000000001E-2</v>
      </c>
      <c r="K200" s="60">
        <v>9.9101999999999996E-2</v>
      </c>
      <c r="L200" s="61">
        <v>1.7723589400702622E-2</v>
      </c>
      <c r="M200" s="60"/>
      <c r="N200" s="61"/>
    </row>
    <row r="201" spans="1:14" ht="51" x14ac:dyDescent="0.25">
      <c r="A201" s="15"/>
      <c r="B201" s="17">
        <v>3043961</v>
      </c>
      <c r="C201" s="17" t="s">
        <v>454</v>
      </c>
      <c r="D201" s="17">
        <v>394</v>
      </c>
      <c r="E201" s="17" t="s">
        <v>462</v>
      </c>
      <c r="F201" s="17">
        <v>461</v>
      </c>
      <c r="G201" s="17" t="s">
        <v>222</v>
      </c>
      <c r="H201" s="17">
        <v>461</v>
      </c>
      <c r="I201" s="17" t="s">
        <v>362</v>
      </c>
      <c r="J201" s="59">
        <v>3.8000000000000006E-2</v>
      </c>
      <c r="K201" s="60">
        <v>3.8000000000000006E-2</v>
      </c>
      <c r="L201" s="61">
        <v>2.133871044497937E-2</v>
      </c>
      <c r="M201" s="60"/>
      <c r="N201" s="61"/>
    </row>
    <row r="202" spans="1:14" ht="51" x14ac:dyDescent="0.25">
      <c r="A202" s="15"/>
      <c r="B202" s="17">
        <v>3043961</v>
      </c>
      <c r="C202" s="17" t="s">
        <v>454</v>
      </c>
      <c r="D202" s="17">
        <v>394</v>
      </c>
      <c r="E202" s="17" t="s">
        <v>462</v>
      </c>
      <c r="F202" s="17">
        <v>462</v>
      </c>
      <c r="G202" s="17" t="s">
        <v>223</v>
      </c>
      <c r="H202" s="17">
        <v>462</v>
      </c>
      <c r="I202" s="17" t="s">
        <v>363</v>
      </c>
      <c r="J202" s="59">
        <v>0.89006299999999994</v>
      </c>
      <c r="K202" s="60">
        <v>0.89506299999999983</v>
      </c>
      <c r="L202" s="61">
        <v>0.43023387706489302</v>
      </c>
      <c r="M202" s="60"/>
      <c r="N202" s="61"/>
    </row>
    <row r="203" spans="1:14" ht="51" x14ac:dyDescent="0.25">
      <c r="A203" s="15"/>
      <c r="B203" s="17">
        <v>3043961</v>
      </c>
      <c r="C203" s="17" t="s">
        <v>454</v>
      </c>
      <c r="D203" s="17">
        <v>394</v>
      </c>
      <c r="E203" s="17" t="s">
        <v>462</v>
      </c>
      <c r="F203" s="17">
        <v>463</v>
      </c>
      <c r="G203" s="17" t="s">
        <v>224</v>
      </c>
      <c r="H203" s="17">
        <v>463</v>
      </c>
      <c r="I203" s="17" t="s">
        <v>364</v>
      </c>
      <c r="J203" s="59">
        <v>0.44545000000000001</v>
      </c>
      <c r="K203" s="60">
        <v>0.47780599999999995</v>
      </c>
      <c r="L203" s="61">
        <v>0.24574453217792325</v>
      </c>
      <c r="M203" s="60"/>
      <c r="N203" s="61"/>
    </row>
    <row r="204" spans="1:14" ht="51" x14ac:dyDescent="0.25">
      <c r="A204" s="15"/>
      <c r="B204" s="17">
        <v>3043961</v>
      </c>
      <c r="C204" s="17" t="s">
        <v>454</v>
      </c>
      <c r="D204" s="17">
        <v>394</v>
      </c>
      <c r="E204" s="17" t="s">
        <v>462</v>
      </c>
      <c r="F204" s="17">
        <v>464</v>
      </c>
      <c r="G204" s="17" t="s">
        <v>225</v>
      </c>
      <c r="H204" s="17">
        <v>464</v>
      </c>
      <c r="I204" s="17" t="s">
        <v>365</v>
      </c>
      <c r="J204" s="59">
        <v>0.38659100000000002</v>
      </c>
      <c r="K204" s="60">
        <v>0.36950700000000003</v>
      </c>
      <c r="L204" s="61">
        <v>0.19248469031299464</v>
      </c>
      <c r="M204" s="60"/>
      <c r="N204" s="61"/>
    </row>
    <row r="205" spans="1:14" ht="89.25" x14ac:dyDescent="0.25">
      <c r="A205" s="15"/>
      <c r="B205" s="17">
        <v>3043968</v>
      </c>
      <c r="C205" s="17" t="s">
        <v>455</v>
      </c>
      <c r="D205" s="17">
        <v>87</v>
      </c>
      <c r="E205" s="17" t="s">
        <v>461</v>
      </c>
      <c r="F205" s="17">
        <v>11</v>
      </c>
      <c r="G205" s="17" t="s">
        <v>106</v>
      </c>
      <c r="H205" s="17">
        <v>124</v>
      </c>
      <c r="I205" s="17" t="s">
        <v>337</v>
      </c>
      <c r="J205" s="59">
        <v>1.9794330000000007</v>
      </c>
      <c r="K205" s="60">
        <v>1.9794330000000004</v>
      </c>
      <c r="L205" s="61">
        <v>1.7425644482718781</v>
      </c>
      <c r="M205" s="60"/>
      <c r="N205" s="61"/>
    </row>
    <row r="206" spans="1:14" ht="76.5" x14ac:dyDescent="0.25">
      <c r="A206" s="15"/>
      <c r="B206" s="17">
        <v>3043968</v>
      </c>
      <c r="C206" s="17" t="s">
        <v>455</v>
      </c>
      <c r="D206" s="17">
        <v>87</v>
      </c>
      <c r="E206" s="17" t="s">
        <v>461</v>
      </c>
      <c r="F206" s="17">
        <v>136</v>
      </c>
      <c r="G206" s="17" t="s">
        <v>140</v>
      </c>
      <c r="H206" s="17">
        <v>136</v>
      </c>
      <c r="I206" s="17" t="s">
        <v>480</v>
      </c>
      <c r="J206" s="59">
        <v>0.01</v>
      </c>
      <c r="K206" s="60">
        <v>0.01</v>
      </c>
      <c r="L206" s="61">
        <v>5.2213998860679567E-3</v>
      </c>
      <c r="M206" s="60"/>
      <c r="N206" s="61"/>
    </row>
    <row r="207" spans="1:14" ht="63.75" x14ac:dyDescent="0.25">
      <c r="A207" s="15"/>
      <c r="B207" s="17">
        <v>3043968</v>
      </c>
      <c r="C207" s="17" t="s">
        <v>455</v>
      </c>
      <c r="D207" s="17">
        <v>87</v>
      </c>
      <c r="E207" s="17" t="s">
        <v>461</v>
      </c>
      <c r="F207" s="17">
        <v>137</v>
      </c>
      <c r="G207" s="17" t="s">
        <v>141</v>
      </c>
      <c r="H207" s="17">
        <v>137</v>
      </c>
      <c r="I207" s="17" t="s">
        <v>340</v>
      </c>
      <c r="J207" s="59">
        <v>5.6562739999999989</v>
      </c>
      <c r="K207" s="60">
        <v>6.1839939999999975</v>
      </c>
      <c r="L207" s="61">
        <v>3.5328434025993829</v>
      </c>
      <c r="M207" s="60"/>
      <c r="N207" s="61"/>
    </row>
    <row r="208" spans="1:14" ht="51" x14ac:dyDescent="0.25">
      <c r="A208" s="15"/>
      <c r="B208" s="17">
        <v>3043968</v>
      </c>
      <c r="C208" s="17" t="s">
        <v>455</v>
      </c>
      <c r="D208" s="17">
        <v>87</v>
      </c>
      <c r="E208" s="17" t="s">
        <v>461</v>
      </c>
      <c r="F208" s="17">
        <v>440</v>
      </c>
      <c r="G208" s="17" t="s">
        <v>201</v>
      </c>
      <c r="H208" s="17">
        <v>440</v>
      </c>
      <c r="I208" s="17" t="s">
        <v>341</v>
      </c>
      <c r="J208" s="59">
        <v>0.16950700000000002</v>
      </c>
      <c r="K208" s="60">
        <v>0.17394200000000004</v>
      </c>
      <c r="L208" s="61">
        <v>8.6656832660082728E-2</v>
      </c>
      <c r="M208" s="60"/>
      <c r="N208" s="61"/>
    </row>
    <row r="209" spans="1:14" ht="51" x14ac:dyDescent="0.25">
      <c r="A209" s="15"/>
      <c r="B209" s="17">
        <v>3043968</v>
      </c>
      <c r="C209" s="17" t="s">
        <v>455</v>
      </c>
      <c r="D209" s="17">
        <v>87</v>
      </c>
      <c r="E209" s="17" t="s">
        <v>461</v>
      </c>
      <c r="F209" s="17">
        <v>441</v>
      </c>
      <c r="G209" s="17" t="s">
        <v>202</v>
      </c>
      <c r="H209" s="17">
        <v>441</v>
      </c>
      <c r="I209" s="17" t="s">
        <v>342</v>
      </c>
      <c r="J209" s="59">
        <v>0.207979</v>
      </c>
      <c r="K209" s="60">
        <v>1.3388040000000001</v>
      </c>
      <c r="L209" s="61">
        <v>0.20852879931771895</v>
      </c>
      <c r="M209" s="60"/>
      <c r="N209" s="61"/>
    </row>
    <row r="210" spans="1:14" ht="51" x14ac:dyDescent="0.25">
      <c r="A210" s="15"/>
      <c r="B210" s="17">
        <v>3043968</v>
      </c>
      <c r="C210" s="17" t="s">
        <v>455</v>
      </c>
      <c r="D210" s="17">
        <v>87</v>
      </c>
      <c r="E210" s="17" t="s">
        <v>461</v>
      </c>
      <c r="F210" s="17">
        <v>442</v>
      </c>
      <c r="G210" s="17" t="s">
        <v>203</v>
      </c>
      <c r="H210" s="17">
        <v>442</v>
      </c>
      <c r="I210" s="17" t="s">
        <v>343</v>
      </c>
      <c r="J210" s="59">
        <v>0.17612300000000003</v>
      </c>
      <c r="K210" s="60">
        <v>0.23034300000000002</v>
      </c>
      <c r="L210" s="61">
        <v>0.15809015871491283</v>
      </c>
      <c r="M210" s="60"/>
      <c r="N210" s="61"/>
    </row>
    <row r="211" spans="1:14" ht="51" x14ac:dyDescent="0.25">
      <c r="A211" s="15"/>
      <c r="B211" s="17">
        <v>3043968</v>
      </c>
      <c r="C211" s="17" t="s">
        <v>455</v>
      </c>
      <c r="D211" s="17">
        <v>87</v>
      </c>
      <c r="E211" s="17" t="s">
        <v>461</v>
      </c>
      <c r="F211" s="17">
        <v>443</v>
      </c>
      <c r="G211" s="17" t="s">
        <v>204</v>
      </c>
      <c r="H211" s="17">
        <v>443</v>
      </c>
      <c r="I211" s="17" t="s">
        <v>344</v>
      </c>
      <c r="J211" s="59">
        <v>0.56822400000000017</v>
      </c>
      <c r="K211" s="60">
        <v>1.3620009999999996</v>
      </c>
      <c r="L211" s="61">
        <v>0.31911585073976312</v>
      </c>
      <c r="M211" s="60"/>
      <c r="N211" s="61"/>
    </row>
    <row r="212" spans="1:14" ht="51" x14ac:dyDescent="0.25">
      <c r="A212" s="15"/>
      <c r="B212" s="17">
        <v>3043968</v>
      </c>
      <c r="C212" s="17" t="s">
        <v>455</v>
      </c>
      <c r="D212" s="17">
        <v>87</v>
      </c>
      <c r="E212" s="17" t="s">
        <v>461</v>
      </c>
      <c r="F212" s="17">
        <v>444</v>
      </c>
      <c r="G212" s="17" t="s">
        <v>205</v>
      </c>
      <c r="H212" s="17">
        <v>444</v>
      </c>
      <c r="I212" s="17" t="s">
        <v>345</v>
      </c>
      <c r="J212" s="59">
        <v>0.67479500000000003</v>
      </c>
      <c r="K212" s="60">
        <v>1.9688579999999998</v>
      </c>
      <c r="L212" s="61">
        <v>0.35214452732907375</v>
      </c>
      <c r="M212" s="60"/>
      <c r="N212" s="61"/>
    </row>
    <row r="213" spans="1:14" ht="51" x14ac:dyDescent="0.25">
      <c r="A213" s="15"/>
      <c r="B213" s="17">
        <v>3043968</v>
      </c>
      <c r="C213" s="17" t="s">
        <v>455</v>
      </c>
      <c r="D213" s="17">
        <v>87</v>
      </c>
      <c r="E213" s="17" t="s">
        <v>461</v>
      </c>
      <c r="F213" s="17">
        <v>445</v>
      </c>
      <c r="G213" s="17" t="s">
        <v>206</v>
      </c>
      <c r="H213" s="17">
        <v>445</v>
      </c>
      <c r="I213" s="17" t="s">
        <v>346</v>
      </c>
      <c r="J213" s="59">
        <v>0.56986400000000004</v>
      </c>
      <c r="K213" s="60">
        <v>0.723244</v>
      </c>
      <c r="L213" s="61">
        <v>0.36113336720154621</v>
      </c>
      <c r="M213" s="60"/>
      <c r="N213" s="61"/>
    </row>
    <row r="214" spans="1:14" ht="51" x14ac:dyDescent="0.25">
      <c r="A214" s="15"/>
      <c r="B214" s="17">
        <v>3043968</v>
      </c>
      <c r="C214" s="17" t="s">
        <v>455</v>
      </c>
      <c r="D214" s="17">
        <v>87</v>
      </c>
      <c r="E214" s="17" t="s">
        <v>461</v>
      </c>
      <c r="F214" s="17">
        <v>446</v>
      </c>
      <c r="G214" s="17" t="s">
        <v>207</v>
      </c>
      <c r="H214" s="17">
        <v>446</v>
      </c>
      <c r="I214" s="17" t="s">
        <v>347</v>
      </c>
      <c r="J214" s="59">
        <v>0.23518400000000003</v>
      </c>
      <c r="K214" s="60">
        <v>0.37246000000000007</v>
      </c>
      <c r="L214" s="61">
        <v>0.12689648975356249</v>
      </c>
      <c r="M214" s="60"/>
      <c r="N214" s="61"/>
    </row>
    <row r="215" spans="1:14" ht="51" x14ac:dyDescent="0.25">
      <c r="A215" s="15"/>
      <c r="B215" s="17">
        <v>3043968</v>
      </c>
      <c r="C215" s="17" t="s">
        <v>455</v>
      </c>
      <c r="D215" s="17">
        <v>87</v>
      </c>
      <c r="E215" s="17" t="s">
        <v>461</v>
      </c>
      <c r="F215" s="17">
        <v>447</v>
      </c>
      <c r="G215" s="17" t="s">
        <v>208</v>
      </c>
      <c r="H215" s="17">
        <v>447</v>
      </c>
      <c r="I215" s="17" t="s">
        <v>348</v>
      </c>
      <c r="J215" s="59">
        <v>0.16731099999999999</v>
      </c>
      <c r="K215" s="60">
        <v>2.8423279999999997</v>
      </c>
      <c r="L215" s="61">
        <v>0.19130715143364796</v>
      </c>
      <c r="M215" s="60"/>
      <c r="N215" s="61"/>
    </row>
    <row r="216" spans="1:14" ht="51" x14ac:dyDescent="0.25">
      <c r="A216" s="15"/>
      <c r="B216" s="17">
        <v>3043968</v>
      </c>
      <c r="C216" s="17" t="s">
        <v>455</v>
      </c>
      <c r="D216" s="17">
        <v>87</v>
      </c>
      <c r="E216" s="17" t="s">
        <v>461</v>
      </c>
      <c r="F216" s="17">
        <v>448</v>
      </c>
      <c r="G216" s="17" t="s">
        <v>209</v>
      </c>
      <c r="H216" s="17">
        <v>448</v>
      </c>
      <c r="I216" s="17" t="s">
        <v>349</v>
      </c>
      <c r="J216" s="59">
        <v>1.7245000000000003E-2</v>
      </c>
      <c r="K216" s="60">
        <v>0.26909700000000003</v>
      </c>
      <c r="L216" s="61">
        <v>0.14946437089929532</v>
      </c>
      <c r="M216" s="60"/>
      <c r="N216" s="61"/>
    </row>
    <row r="217" spans="1:14" ht="51" x14ac:dyDescent="0.25">
      <c r="A217" s="15"/>
      <c r="B217" s="17">
        <v>3043968</v>
      </c>
      <c r="C217" s="17" t="s">
        <v>455</v>
      </c>
      <c r="D217" s="17">
        <v>87</v>
      </c>
      <c r="E217" s="17" t="s">
        <v>461</v>
      </c>
      <c r="F217" s="17">
        <v>449</v>
      </c>
      <c r="G217" s="17" t="s">
        <v>210</v>
      </c>
      <c r="H217" s="17">
        <v>449</v>
      </c>
      <c r="I217" s="17" t="s">
        <v>350</v>
      </c>
      <c r="J217" s="59">
        <v>0.619668</v>
      </c>
      <c r="K217" s="60">
        <v>0.78458600000000012</v>
      </c>
      <c r="L217" s="61">
        <v>0.28180390494526364</v>
      </c>
      <c r="M217" s="60"/>
      <c r="N217" s="61"/>
    </row>
    <row r="218" spans="1:14" ht="51" x14ac:dyDescent="0.25">
      <c r="A218" s="15"/>
      <c r="B218" s="17">
        <v>3043968</v>
      </c>
      <c r="C218" s="17" t="s">
        <v>455</v>
      </c>
      <c r="D218" s="17">
        <v>87</v>
      </c>
      <c r="E218" s="17" t="s">
        <v>461</v>
      </c>
      <c r="F218" s="17">
        <v>450</v>
      </c>
      <c r="G218" s="17" t="s">
        <v>211</v>
      </c>
      <c r="H218" s="17">
        <v>450</v>
      </c>
      <c r="I218" s="17" t="s">
        <v>351</v>
      </c>
      <c r="J218" s="59">
        <v>0.281719</v>
      </c>
      <c r="K218" s="60">
        <v>0.6182700000000001</v>
      </c>
      <c r="L218" s="61">
        <v>0.13435038941679522</v>
      </c>
      <c r="M218" s="60"/>
      <c r="N218" s="61"/>
    </row>
    <row r="219" spans="1:14" ht="51" x14ac:dyDescent="0.25">
      <c r="A219" s="15"/>
      <c r="B219" s="17">
        <v>3043968</v>
      </c>
      <c r="C219" s="17" t="s">
        <v>455</v>
      </c>
      <c r="D219" s="17">
        <v>87</v>
      </c>
      <c r="E219" s="17" t="s">
        <v>461</v>
      </c>
      <c r="F219" s="17">
        <v>451</v>
      </c>
      <c r="G219" s="17" t="s">
        <v>212</v>
      </c>
      <c r="H219" s="17">
        <v>451</v>
      </c>
      <c r="I219" s="17" t="s">
        <v>352</v>
      </c>
      <c r="J219" s="59">
        <v>0.76785599999999987</v>
      </c>
      <c r="K219" s="60">
        <v>0.96167299999999978</v>
      </c>
      <c r="L219" s="61">
        <v>0.4053587134112604</v>
      </c>
      <c r="M219" s="60"/>
      <c r="N219" s="61"/>
    </row>
    <row r="220" spans="1:14" ht="51" x14ac:dyDescent="0.25">
      <c r="A220" s="15"/>
      <c r="B220" s="17">
        <v>3043968</v>
      </c>
      <c r="C220" s="17" t="s">
        <v>455</v>
      </c>
      <c r="D220" s="17">
        <v>87</v>
      </c>
      <c r="E220" s="17" t="s">
        <v>461</v>
      </c>
      <c r="F220" s="17">
        <v>452</v>
      </c>
      <c r="G220" s="17" t="s">
        <v>213</v>
      </c>
      <c r="H220" s="17">
        <v>452</v>
      </c>
      <c r="I220" s="17" t="s">
        <v>353</v>
      </c>
      <c r="J220" s="59">
        <v>1.9283060000000001</v>
      </c>
      <c r="K220" s="60">
        <v>2.045245</v>
      </c>
      <c r="L220" s="61">
        <v>0.79608838970307261</v>
      </c>
      <c r="M220" s="60"/>
      <c r="N220" s="61"/>
    </row>
    <row r="221" spans="1:14" ht="51" x14ac:dyDescent="0.25">
      <c r="A221" s="15"/>
      <c r="B221" s="17">
        <v>3043968</v>
      </c>
      <c r="C221" s="17" t="s">
        <v>455</v>
      </c>
      <c r="D221" s="17">
        <v>87</v>
      </c>
      <c r="E221" s="17" t="s">
        <v>461</v>
      </c>
      <c r="F221" s="17">
        <v>453</v>
      </c>
      <c r="G221" s="17" t="s">
        <v>214</v>
      </c>
      <c r="H221" s="17">
        <v>453</v>
      </c>
      <c r="I221" s="17" t="s">
        <v>354</v>
      </c>
      <c r="J221" s="59">
        <v>0.90680900000000009</v>
      </c>
      <c r="K221" s="60">
        <v>0.76517499999999994</v>
      </c>
      <c r="L221" s="61">
        <v>0.25767416081725969</v>
      </c>
      <c r="M221" s="60"/>
      <c r="N221" s="61"/>
    </row>
    <row r="222" spans="1:14" ht="51" x14ac:dyDescent="0.25">
      <c r="A222" s="15"/>
      <c r="B222" s="17">
        <v>3043968</v>
      </c>
      <c r="C222" s="17" t="s">
        <v>455</v>
      </c>
      <c r="D222" s="17">
        <v>87</v>
      </c>
      <c r="E222" s="17" t="s">
        <v>461</v>
      </c>
      <c r="F222" s="17">
        <v>454</v>
      </c>
      <c r="G222" s="17" t="s">
        <v>215</v>
      </c>
      <c r="H222" s="17">
        <v>454</v>
      </c>
      <c r="I222" s="17" t="s">
        <v>355</v>
      </c>
      <c r="J222" s="59">
        <v>0.18983799999999998</v>
      </c>
      <c r="K222" s="60">
        <v>0.18983799999999998</v>
      </c>
      <c r="L222" s="61">
        <v>9.1412200061313342E-2</v>
      </c>
      <c r="M222" s="60"/>
      <c r="N222" s="61"/>
    </row>
    <row r="223" spans="1:14" ht="51" x14ac:dyDescent="0.25">
      <c r="A223" s="15"/>
      <c r="B223" s="17">
        <v>3043968</v>
      </c>
      <c r="C223" s="17" t="s">
        <v>455</v>
      </c>
      <c r="D223" s="17">
        <v>87</v>
      </c>
      <c r="E223" s="17" t="s">
        <v>461</v>
      </c>
      <c r="F223" s="17">
        <v>455</v>
      </c>
      <c r="G223" s="17" t="s">
        <v>216</v>
      </c>
      <c r="H223" s="17">
        <v>455</v>
      </c>
      <c r="I223" s="17" t="s">
        <v>356</v>
      </c>
      <c r="J223" s="59">
        <v>1.0761909999999999</v>
      </c>
      <c r="K223" s="60">
        <v>1.0771219999999999</v>
      </c>
      <c r="L223" s="61">
        <v>0.15629599495150615</v>
      </c>
      <c r="M223" s="60"/>
      <c r="N223" s="61"/>
    </row>
    <row r="224" spans="1:14" ht="51" x14ac:dyDescent="0.25">
      <c r="A224" s="15"/>
      <c r="B224" s="17">
        <v>3043968</v>
      </c>
      <c r="C224" s="17" t="s">
        <v>455</v>
      </c>
      <c r="D224" s="17">
        <v>87</v>
      </c>
      <c r="E224" s="17" t="s">
        <v>461</v>
      </c>
      <c r="F224" s="17">
        <v>456</v>
      </c>
      <c r="G224" s="17" t="s">
        <v>217</v>
      </c>
      <c r="H224" s="17">
        <v>456</v>
      </c>
      <c r="I224" s="17" t="s">
        <v>357</v>
      </c>
      <c r="J224" s="59">
        <v>6.0000000000000001E-3</v>
      </c>
      <c r="K224" s="60">
        <v>7.1350000000000007E-3</v>
      </c>
      <c r="L224" s="61">
        <v>1.7940800171345472E-3</v>
      </c>
      <c r="M224" s="60"/>
      <c r="N224" s="61"/>
    </row>
    <row r="225" spans="1:14" ht="51" x14ac:dyDescent="0.25">
      <c r="A225" s="15"/>
      <c r="B225" s="17">
        <v>3043968</v>
      </c>
      <c r="C225" s="17" t="s">
        <v>455</v>
      </c>
      <c r="D225" s="17">
        <v>87</v>
      </c>
      <c r="E225" s="17" t="s">
        <v>461</v>
      </c>
      <c r="F225" s="17">
        <v>457</v>
      </c>
      <c r="G225" s="17" t="s">
        <v>218</v>
      </c>
      <c r="H225" s="17">
        <v>457</v>
      </c>
      <c r="I225" s="17" t="s">
        <v>358</v>
      </c>
      <c r="J225" s="59">
        <v>0.101295</v>
      </c>
      <c r="K225" s="60">
        <v>0.16484399999999999</v>
      </c>
      <c r="L225" s="61">
        <v>9.7138319505575055E-2</v>
      </c>
      <c r="M225" s="60"/>
      <c r="N225" s="61"/>
    </row>
    <row r="226" spans="1:14" ht="51" x14ac:dyDescent="0.25">
      <c r="A226" s="15"/>
      <c r="B226" s="17">
        <v>3043968</v>
      </c>
      <c r="C226" s="17" t="s">
        <v>455</v>
      </c>
      <c r="D226" s="17">
        <v>87</v>
      </c>
      <c r="E226" s="17" t="s">
        <v>461</v>
      </c>
      <c r="F226" s="17">
        <v>458</v>
      </c>
      <c r="G226" s="17" t="s">
        <v>219</v>
      </c>
      <c r="H226" s="17">
        <v>458</v>
      </c>
      <c r="I226" s="17" t="s">
        <v>359</v>
      </c>
      <c r="J226" s="59">
        <v>0.24913200000000002</v>
      </c>
      <c r="K226" s="60">
        <v>0.30470700000000001</v>
      </c>
      <c r="L226" s="61">
        <v>0.11619854064883839</v>
      </c>
      <c r="M226" s="60"/>
      <c r="N226" s="61"/>
    </row>
    <row r="227" spans="1:14" ht="51" x14ac:dyDescent="0.25">
      <c r="A227" s="15"/>
      <c r="B227" s="17">
        <v>3043968</v>
      </c>
      <c r="C227" s="17" t="s">
        <v>455</v>
      </c>
      <c r="D227" s="17">
        <v>87</v>
      </c>
      <c r="E227" s="17" t="s">
        <v>461</v>
      </c>
      <c r="F227" s="17">
        <v>459</v>
      </c>
      <c r="G227" s="17" t="s">
        <v>220</v>
      </c>
      <c r="H227" s="17">
        <v>459</v>
      </c>
      <c r="I227" s="17" t="s">
        <v>360</v>
      </c>
      <c r="J227" s="59">
        <v>0.42134099999999997</v>
      </c>
      <c r="K227" s="60">
        <v>0.44727899999999993</v>
      </c>
      <c r="L227" s="61">
        <v>0.19957274613261689</v>
      </c>
      <c r="M227" s="60"/>
      <c r="N227" s="61"/>
    </row>
    <row r="228" spans="1:14" ht="51" x14ac:dyDescent="0.25">
      <c r="A228" s="15"/>
      <c r="B228" s="17">
        <v>3043968</v>
      </c>
      <c r="C228" s="17" t="s">
        <v>455</v>
      </c>
      <c r="D228" s="17">
        <v>87</v>
      </c>
      <c r="E228" s="17" t="s">
        <v>461</v>
      </c>
      <c r="F228" s="17">
        <v>460</v>
      </c>
      <c r="G228" s="17" t="s">
        <v>221</v>
      </c>
      <c r="H228" s="17">
        <v>460</v>
      </c>
      <c r="I228" s="17" t="s">
        <v>361</v>
      </c>
      <c r="J228" s="59">
        <v>1.4999999999999999E-2</v>
      </c>
      <c r="K228" s="60">
        <v>1.4999999999999999E-2</v>
      </c>
      <c r="L228" s="61">
        <v>2.4998800363391638E-3</v>
      </c>
      <c r="M228" s="60"/>
      <c r="N228" s="61"/>
    </row>
    <row r="229" spans="1:14" ht="51" x14ac:dyDescent="0.25">
      <c r="A229" s="15"/>
      <c r="B229" s="17">
        <v>3043968</v>
      </c>
      <c r="C229" s="17" t="s">
        <v>455</v>
      </c>
      <c r="D229" s="17">
        <v>87</v>
      </c>
      <c r="E229" s="17" t="s">
        <v>461</v>
      </c>
      <c r="F229" s="17">
        <v>461</v>
      </c>
      <c r="G229" s="17" t="s">
        <v>222</v>
      </c>
      <c r="H229" s="17">
        <v>461</v>
      </c>
      <c r="I229" s="17" t="s">
        <v>362</v>
      </c>
      <c r="J229" s="59">
        <v>0.76014099999999996</v>
      </c>
      <c r="K229" s="60">
        <v>0.76014099999999996</v>
      </c>
      <c r="L229" s="61">
        <v>0.29941464425064623</v>
      </c>
      <c r="M229" s="60"/>
      <c r="N229" s="61"/>
    </row>
    <row r="230" spans="1:14" ht="51" x14ac:dyDescent="0.25">
      <c r="A230" s="15"/>
      <c r="B230" s="17">
        <v>3043968</v>
      </c>
      <c r="C230" s="17" t="s">
        <v>455</v>
      </c>
      <c r="D230" s="17">
        <v>87</v>
      </c>
      <c r="E230" s="17" t="s">
        <v>461</v>
      </c>
      <c r="F230" s="17">
        <v>462</v>
      </c>
      <c r="G230" s="17" t="s">
        <v>223</v>
      </c>
      <c r="H230" s="17">
        <v>462</v>
      </c>
      <c r="I230" s="17" t="s">
        <v>363</v>
      </c>
      <c r="J230" s="59">
        <v>9.9429000000000003E-2</v>
      </c>
      <c r="K230" s="60">
        <v>0.112637</v>
      </c>
      <c r="L230" s="61">
        <v>6.5037098684115335E-2</v>
      </c>
      <c r="M230" s="60"/>
      <c r="N230" s="61"/>
    </row>
    <row r="231" spans="1:14" ht="51" x14ac:dyDescent="0.25">
      <c r="A231" s="15"/>
      <c r="B231" s="17">
        <v>3043968</v>
      </c>
      <c r="C231" s="17" t="s">
        <v>455</v>
      </c>
      <c r="D231" s="17">
        <v>87</v>
      </c>
      <c r="E231" s="17" t="s">
        <v>461</v>
      </c>
      <c r="F231" s="17">
        <v>463</v>
      </c>
      <c r="G231" s="17" t="s">
        <v>224</v>
      </c>
      <c r="H231" s="17">
        <v>463</v>
      </c>
      <c r="I231" s="17" t="s">
        <v>364</v>
      </c>
      <c r="J231" s="59">
        <v>1.084077</v>
      </c>
      <c r="K231" s="60">
        <v>1.062352</v>
      </c>
      <c r="L231" s="61">
        <v>0.53573731421784032</v>
      </c>
      <c r="M231" s="60"/>
      <c r="N231" s="61"/>
    </row>
    <row r="232" spans="1:14" ht="51" x14ac:dyDescent="0.25">
      <c r="A232" s="15"/>
      <c r="B232" s="17">
        <v>3043968</v>
      </c>
      <c r="C232" s="17" t="s">
        <v>455</v>
      </c>
      <c r="D232" s="17">
        <v>87</v>
      </c>
      <c r="E232" s="17" t="s">
        <v>461</v>
      </c>
      <c r="F232" s="17">
        <v>464</v>
      </c>
      <c r="G232" s="17" t="s">
        <v>225</v>
      </c>
      <c r="H232" s="17">
        <v>464</v>
      </c>
      <c r="I232" s="17" t="s">
        <v>365</v>
      </c>
      <c r="J232" s="59">
        <v>0.922539</v>
      </c>
      <c r="K232" s="60">
        <v>2.4024700000000001</v>
      </c>
      <c r="L232" s="61">
        <v>0.80164814347517677</v>
      </c>
      <c r="M232" s="60"/>
      <c r="N232" s="61"/>
    </row>
    <row r="233" spans="1:14" ht="51" x14ac:dyDescent="0.25">
      <c r="A233" s="15"/>
      <c r="B233" s="17">
        <v>3043969</v>
      </c>
      <c r="C233" s="17" t="s">
        <v>456</v>
      </c>
      <c r="D233" s="17">
        <v>87</v>
      </c>
      <c r="E233" s="17" t="s">
        <v>461</v>
      </c>
      <c r="F233" s="17">
        <v>11</v>
      </c>
      <c r="G233" s="17" t="s">
        <v>106</v>
      </c>
      <c r="H233" s="17">
        <v>11</v>
      </c>
      <c r="I233" s="17" t="s">
        <v>336</v>
      </c>
      <c r="J233" s="59">
        <v>0</v>
      </c>
      <c r="K233" s="60">
        <v>1.8700000000000001E-2</v>
      </c>
      <c r="L233" s="61">
        <v>5.3080001816852018E-3</v>
      </c>
      <c r="M233" s="60"/>
      <c r="N233" s="61"/>
    </row>
    <row r="234" spans="1:14" ht="89.25" x14ac:dyDescent="0.25">
      <c r="A234" s="15"/>
      <c r="B234" s="17">
        <v>3043969</v>
      </c>
      <c r="C234" s="17" t="s">
        <v>456</v>
      </c>
      <c r="D234" s="17">
        <v>87</v>
      </c>
      <c r="E234" s="17" t="s">
        <v>461</v>
      </c>
      <c r="F234" s="17">
        <v>11</v>
      </c>
      <c r="G234" s="17" t="s">
        <v>106</v>
      </c>
      <c r="H234" s="17">
        <v>124</v>
      </c>
      <c r="I234" s="17" t="s">
        <v>337</v>
      </c>
      <c r="J234" s="59">
        <v>36.294377000000011</v>
      </c>
      <c r="K234" s="60">
        <v>36.599373000000007</v>
      </c>
      <c r="L234" s="61">
        <v>18.434355872566812</v>
      </c>
      <c r="M234" s="60"/>
      <c r="N234" s="61"/>
    </row>
    <row r="235" spans="1:14" ht="51" x14ac:dyDescent="0.25">
      <c r="A235" s="15"/>
      <c r="B235" s="17">
        <v>3043969</v>
      </c>
      <c r="C235" s="17" t="s">
        <v>456</v>
      </c>
      <c r="D235" s="17">
        <v>87</v>
      </c>
      <c r="E235" s="17" t="s">
        <v>461</v>
      </c>
      <c r="F235" s="17">
        <v>131</v>
      </c>
      <c r="G235" s="17" t="s">
        <v>138</v>
      </c>
      <c r="H235" s="17">
        <v>131</v>
      </c>
      <c r="I235" s="17" t="s">
        <v>338</v>
      </c>
      <c r="J235" s="59">
        <v>16.292135999999999</v>
      </c>
      <c r="K235" s="60">
        <v>16.279358999999999</v>
      </c>
      <c r="L235" s="61">
        <v>12.550394946636516</v>
      </c>
      <c r="M235" s="60"/>
      <c r="N235" s="61"/>
    </row>
    <row r="236" spans="1:14" ht="51" x14ac:dyDescent="0.25">
      <c r="A236" s="15"/>
      <c r="B236" s="17">
        <v>3043969</v>
      </c>
      <c r="C236" s="17" t="s">
        <v>456</v>
      </c>
      <c r="D236" s="17">
        <v>87</v>
      </c>
      <c r="E236" s="17" t="s">
        <v>461</v>
      </c>
      <c r="F236" s="17">
        <v>135</v>
      </c>
      <c r="G236" s="17" t="s">
        <v>139</v>
      </c>
      <c r="H236" s="17">
        <v>135</v>
      </c>
      <c r="I236" s="17" t="s">
        <v>339</v>
      </c>
      <c r="J236" s="59">
        <v>19.962209999999999</v>
      </c>
      <c r="K236" s="60">
        <v>19.962209999999999</v>
      </c>
      <c r="L236" s="61">
        <v>12.843700786991576</v>
      </c>
      <c r="M236" s="60"/>
      <c r="N236" s="61"/>
    </row>
    <row r="237" spans="1:14" ht="76.5" x14ac:dyDescent="0.25">
      <c r="A237" s="15"/>
      <c r="B237" s="17">
        <v>3043969</v>
      </c>
      <c r="C237" s="17" t="s">
        <v>456</v>
      </c>
      <c r="D237" s="17">
        <v>87</v>
      </c>
      <c r="E237" s="17" t="s">
        <v>461</v>
      </c>
      <c r="F237" s="17">
        <v>136</v>
      </c>
      <c r="G237" s="17" t="s">
        <v>140</v>
      </c>
      <c r="H237" s="17">
        <v>136</v>
      </c>
      <c r="I237" s="17" t="s">
        <v>480</v>
      </c>
      <c r="J237" s="59">
        <v>1.1721000000000001E-2</v>
      </c>
      <c r="K237" s="60">
        <v>1.1721000000000001E-2</v>
      </c>
      <c r="L237" s="61">
        <v>6.0000002849847078E-4</v>
      </c>
      <c r="M237" s="60"/>
      <c r="N237" s="61"/>
    </row>
    <row r="238" spans="1:14" ht="63.75" x14ac:dyDescent="0.25">
      <c r="A238" s="15"/>
      <c r="B238" s="17">
        <v>3043969</v>
      </c>
      <c r="C238" s="17" t="s">
        <v>456</v>
      </c>
      <c r="D238" s="17">
        <v>87</v>
      </c>
      <c r="E238" s="17" t="s">
        <v>461</v>
      </c>
      <c r="F238" s="17">
        <v>137</v>
      </c>
      <c r="G238" s="17" t="s">
        <v>141</v>
      </c>
      <c r="H238" s="17">
        <v>137</v>
      </c>
      <c r="I238" s="17" t="s">
        <v>340</v>
      </c>
      <c r="J238" s="59">
        <v>5.6974049999999972</v>
      </c>
      <c r="K238" s="60">
        <v>7.6302410000000007</v>
      </c>
      <c r="L238" s="61">
        <v>3.1892468462098122</v>
      </c>
      <c r="M238" s="60"/>
      <c r="N238" s="61"/>
    </row>
    <row r="239" spans="1:14" ht="51" x14ac:dyDescent="0.25">
      <c r="A239" s="15"/>
      <c r="B239" s="17">
        <v>3043969</v>
      </c>
      <c r="C239" s="17" t="s">
        <v>456</v>
      </c>
      <c r="D239" s="17">
        <v>87</v>
      </c>
      <c r="E239" s="17" t="s">
        <v>461</v>
      </c>
      <c r="F239" s="17">
        <v>440</v>
      </c>
      <c r="G239" s="17" t="s">
        <v>201</v>
      </c>
      <c r="H239" s="17">
        <v>440</v>
      </c>
      <c r="I239" s="17" t="s">
        <v>341</v>
      </c>
      <c r="J239" s="59">
        <v>0.408466</v>
      </c>
      <c r="K239" s="60">
        <v>0.91190899999999997</v>
      </c>
      <c r="L239" s="61">
        <v>0.16327814014221076</v>
      </c>
      <c r="M239" s="60"/>
      <c r="N239" s="61"/>
    </row>
    <row r="240" spans="1:14" ht="51" x14ac:dyDescent="0.25">
      <c r="A240" s="15"/>
      <c r="B240" s="17">
        <v>3043969</v>
      </c>
      <c r="C240" s="17" t="s">
        <v>456</v>
      </c>
      <c r="D240" s="17">
        <v>87</v>
      </c>
      <c r="E240" s="17" t="s">
        <v>461</v>
      </c>
      <c r="F240" s="17">
        <v>441</v>
      </c>
      <c r="G240" s="17" t="s">
        <v>202</v>
      </c>
      <c r="H240" s="17">
        <v>441</v>
      </c>
      <c r="I240" s="17" t="s">
        <v>342</v>
      </c>
      <c r="J240" s="59">
        <v>4.4031999999999995E-2</v>
      </c>
      <c r="K240" s="60">
        <v>0.58984600000000009</v>
      </c>
      <c r="L240" s="61">
        <v>1.2623699614778161E-2</v>
      </c>
      <c r="M240" s="60"/>
      <c r="N240" s="61"/>
    </row>
    <row r="241" spans="1:14" ht="51" x14ac:dyDescent="0.25">
      <c r="A241" s="15"/>
      <c r="B241" s="17">
        <v>3043969</v>
      </c>
      <c r="C241" s="17" t="s">
        <v>456</v>
      </c>
      <c r="D241" s="17">
        <v>87</v>
      </c>
      <c r="E241" s="17" t="s">
        <v>461</v>
      </c>
      <c r="F241" s="17">
        <v>442</v>
      </c>
      <c r="G241" s="17" t="s">
        <v>203</v>
      </c>
      <c r="H241" s="17">
        <v>442</v>
      </c>
      <c r="I241" s="17" t="s">
        <v>343</v>
      </c>
      <c r="J241" s="59">
        <v>0.25034500000000004</v>
      </c>
      <c r="K241" s="60">
        <v>0.52761599999999997</v>
      </c>
      <c r="L241" s="61">
        <v>0.10762156324926764</v>
      </c>
      <c r="M241" s="60"/>
      <c r="N241" s="61"/>
    </row>
    <row r="242" spans="1:14" ht="51" x14ac:dyDescent="0.25">
      <c r="A242" s="15"/>
      <c r="B242" s="17">
        <v>3043969</v>
      </c>
      <c r="C242" s="17" t="s">
        <v>456</v>
      </c>
      <c r="D242" s="17">
        <v>87</v>
      </c>
      <c r="E242" s="17" t="s">
        <v>461</v>
      </c>
      <c r="F242" s="17">
        <v>443</v>
      </c>
      <c r="G242" s="17" t="s">
        <v>204</v>
      </c>
      <c r="H242" s="17">
        <v>443</v>
      </c>
      <c r="I242" s="17" t="s">
        <v>344</v>
      </c>
      <c r="J242" s="59">
        <v>0.46224500000000007</v>
      </c>
      <c r="K242" s="60">
        <v>0.58379100000000006</v>
      </c>
      <c r="L242" s="61">
        <v>0.26711954662459902</v>
      </c>
      <c r="M242" s="60"/>
      <c r="N242" s="61"/>
    </row>
    <row r="243" spans="1:14" ht="51" x14ac:dyDescent="0.25">
      <c r="A243" s="15"/>
      <c r="B243" s="17">
        <v>3043969</v>
      </c>
      <c r="C243" s="17" t="s">
        <v>456</v>
      </c>
      <c r="D243" s="17">
        <v>87</v>
      </c>
      <c r="E243" s="17" t="s">
        <v>461</v>
      </c>
      <c r="F243" s="17">
        <v>444</v>
      </c>
      <c r="G243" s="17" t="s">
        <v>205</v>
      </c>
      <c r="H243" s="17">
        <v>444</v>
      </c>
      <c r="I243" s="17" t="s">
        <v>345</v>
      </c>
      <c r="J243" s="59">
        <v>0.01</v>
      </c>
      <c r="K243" s="60">
        <v>0.39072800000000002</v>
      </c>
      <c r="L243" s="61">
        <v>9.8999999463558197E-3</v>
      </c>
      <c r="M243" s="60"/>
      <c r="N243" s="61"/>
    </row>
    <row r="244" spans="1:14" ht="51" x14ac:dyDescent="0.25">
      <c r="A244" s="15"/>
      <c r="B244" s="17">
        <v>3043969</v>
      </c>
      <c r="C244" s="17" t="s">
        <v>456</v>
      </c>
      <c r="D244" s="17">
        <v>87</v>
      </c>
      <c r="E244" s="17" t="s">
        <v>461</v>
      </c>
      <c r="F244" s="17">
        <v>445</v>
      </c>
      <c r="G244" s="17" t="s">
        <v>206</v>
      </c>
      <c r="H244" s="17">
        <v>445</v>
      </c>
      <c r="I244" s="17" t="s">
        <v>346</v>
      </c>
      <c r="J244" s="59">
        <v>0.52135500000000001</v>
      </c>
      <c r="K244" s="60">
        <v>1.0046280000000001</v>
      </c>
      <c r="L244" s="61">
        <v>0.3568960167322075</v>
      </c>
      <c r="M244" s="60"/>
      <c r="N244" s="61"/>
    </row>
    <row r="245" spans="1:14" ht="51" x14ac:dyDescent="0.25">
      <c r="A245" s="15"/>
      <c r="B245" s="17">
        <v>3043969</v>
      </c>
      <c r="C245" s="17" t="s">
        <v>456</v>
      </c>
      <c r="D245" s="17">
        <v>87</v>
      </c>
      <c r="E245" s="17" t="s">
        <v>461</v>
      </c>
      <c r="F245" s="17">
        <v>446</v>
      </c>
      <c r="G245" s="17" t="s">
        <v>207</v>
      </c>
      <c r="H245" s="17">
        <v>446</v>
      </c>
      <c r="I245" s="17" t="s">
        <v>347</v>
      </c>
      <c r="J245" s="59">
        <v>0.24500000000000002</v>
      </c>
      <c r="K245" s="60">
        <v>1.0562499999999999</v>
      </c>
      <c r="L245" s="61">
        <v>0.11941952045890503</v>
      </c>
      <c r="M245" s="60"/>
      <c r="N245" s="61"/>
    </row>
    <row r="246" spans="1:14" ht="51" x14ac:dyDescent="0.25">
      <c r="A246" s="15"/>
      <c r="B246" s="17">
        <v>3043969</v>
      </c>
      <c r="C246" s="17" t="s">
        <v>456</v>
      </c>
      <c r="D246" s="17">
        <v>87</v>
      </c>
      <c r="E246" s="17" t="s">
        <v>461</v>
      </c>
      <c r="F246" s="17">
        <v>447</v>
      </c>
      <c r="G246" s="17" t="s">
        <v>208</v>
      </c>
      <c r="H246" s="17">
        <v>447</v>
      </c>
      <c r="I246" s="17" t="s">
        <v>348</v>
      </c>
      <c r="J246" s="59">
        <v>2.9349E-2</v>
      </c>
      <c r="K246" s="60">
        <v>0.21436500000000003</v>
      </c>
      <c r="L246" s="61">
        <v>4.90560089237988E-2</v>
      </c>
      <c r="M246" s="60"/>
      <c r="N246" s="61"/>
    </row>
    <row r="247" spans="1:14" ht="51" x14ac:dyDescent="0.25">
      <c r="A247" s="15"/>
      <c r="B247" s="17">
        <v>3043969</v>
      </c>
      <c r="C247" s="17" t="s">
        <v>456</v>
      </c>
      <c r="D247" s="17">
        <v>87</v>
      </c>
      <c r="E247" s="17" t="s">
        <v>461</v>
      </c>
      <c r="F247" s="17">
        <v>448</v>
      </c>
      <c r="G247" s="17" t="s">
        <v>209</v>
      </c>
      <c r="H247" s="17">
        <v>448</v>
      </c>
      <c r="I247" s="17" t="s">
        <v>349</v>
      </c>
      <c r="J247" s="59">
        <v>3.2079999999999999E-3</v>
      </c>
      <c r="K247" s="60">
        <v>0.72923000000000004</v>
      </c>
      <c r="L247" s="61">
        <v>9.989499936637003E-3</v>
      </c>
      <c r="M247" s="60"/>
      <c r="N247" s="61"/>
    </row>
    <row r="248" spans="1:14" ht="51" x14ac:dyDescent="0.25">
      <c r="A248" s="15"/>
      <c r="B248" s="17">
        <v>3043969</v>
      </c>
      <c r="C248" s="17" t="s">
        <v>456</v>
      </c>
      <c r="D248" s="17">
        <v>87</v>
      </c>
      <c r="E248" s="17" t="s">
        <v>461</v>
      </c>
      <c r="F248" s="17">
        <v>449</v>
      </c>
      <c r="G248" s="17" t="s">
        <v>210</v>
      </c>
      <c r="H248" s="17">
        <v>449</v>
      </c>
      <c r="I248" s="17" t="s">
        <v>350</v>
      </c>
      <c r="J248" s="59">
        <v>0.126058</v>
      </c>
      <c r="K248" s="60">
        <v>0.48500000000000015</v>
      </c>
      <c r="L248" s="61">
        <v>0.13926137739326805</v>
      </c>
      <c r="M248" s="60"/>
      <c r="N248" s="61"/>
    </row>
    <row r="249" spans="1:14" ht="51" x14ac:dyDescent="0.25">
      <c r="A249" s="15"/>
      <c r="B249" s="17">
        <v>3043969</v>
      </c>
      <c r="C249" s="17" t="s">
        <v>456</v>
      </c>
      <c r="D249" s="17">
        <v>87</v>
      </c>
      <c r="E249" s="17" t="s">
        <v>461</v>
      </c>
      <c r="F249" s="17">
        <v>450</v>
      </c>
      <c r="G249" s="17" t="s">
        <v>211</v>
      </c>
      <c r="H249" s="17">
        <v>450</v>
      </c>
      <c r="I249" s="17" t="s">
        <v>351</v>
      </c>
      <c r="J249" s="59">
        <v>8.2999000000000017E-2</v>
      </c>
      <c r="K249" s="60">
        <v>0.74682999999999999</v>
      </c>
      <c r="L249" s="61">
        <v>9.6900698581521283E-3</v>
      </c>
      <c r="M249" s="60"/>
      <c r="N249" s="61"/>
    </row>
    <row r="250" spans="1:14" ht="51" x14ac:dyDescent="0.25">
      <c r="A250" s="15"/>
      <c r="B250" s="17">
        <v>3043969</v>
      </c>
      <c r="C250" s="17" t="s">
        <v>456</v>
      </c>
      <c r="D250" s="17">
        <v>87</v>
      </c>
      <c r="E250" s="17" t="s">
        <v>461</v>
      </c>
      <c r="F250" s="17">
        <v>451</v>
      </c>
      <c r="G250" s="17" t="s">
        <v>212</v>
      </c>
      <c r="H250" s="17">
        <v>451</v>
      </c>
      <c r="I250" s="17" t="s">
        <v>352</v>
      </c>
      <c r="J250" s="59">
        <v>0.86376699999999995</v>
      </c>
      <c r="K250" s="60">
        <v>1.2937669999999997</v>
      </c>
      <c r="L250" s="61">
        <v>0.41170707216951996</v>
      </c>
      <c r="M250" s="60"/>
      <c r="N250" s="61"/>
    </row>
    <row r="251" spans="1:14" ht="51" x14ac:dyDescent="0.25">
      <c r="A251" s="15"/>
      <c r="B251" s="17">
        <v>3043969</v>
      </c>
      <c r="C251" s="17" t="s">
        <v>456</v>
      </c>
      <c r="D251" s="17">
        <v>87</v>
      </c>
      <c r="E251" s="17" t="s">
        <v>461</v>
      </c>
      <c r="F251" s="17">
        <v>452</v>
      </c>
      <c r="G251" s="17" t="s">
        <v>213</v>
      </c>
      <c r="H251" s="17">
        <v>452</v>
      </c>
      <c r="I251" s="17" t="s">
        <v>353</v>
      </c>
      <c r="J251" s="59">
        <v>1.6665990000000004</v>
      </c>
      <c r="K251" s="60">
        <v>2.6466220000000003</v>
      </c>
      <c r="L251" s="61">
        <v>0.92490888823522255</v>
      </c>
      <c r="M251" s="60"/>
      <c r="N251" s="61"/>
    </row>
    <row r="252" spans="1:14" ht="51" x14ac:dyDescent="0.25">
      <c r="A252" s="15"/>
      <c r="B252" s="17">
        <v>3043969</v>
      </c>
      <c r="C252" s="17" t="s">
        <v>456</v>
      </c>
      <c r="D252" s="17">
        <v>87</v>
      </c>
      <c r="E252" s="17" t="s">
        <v>461</v>
      </c>
      <c r="F252" s="17">
        <v>453</v>
      </c>
      <c r="G252" s="17" t="s">
        <v>214</v>
      </c>
      <c r="H252" s="17">
        <v>453</v>
      </c>
      <c r="I252" s="17" t="s">
        <v>354</v>
      </c>
      <c r="J252" s="59">
        <v>1.2222459999999999</v>
      </c>
      <c r="K252" s="60">
        <v>1.8111819999999994</v>
      </c>
      <c r="L252" s="61">
        <v>0.64298346082796343</v>
      </c>
      <c r="M252" s="60"/>
      <c r="N252" s="61"/>
    </row>
    <row r="253" spans="1:14" ht="51" x14ac:dyDescent="0.25">
      <c r="A253" s="15"/>
      <c r="B253" s="17">
        <v>3043969</v>
      </c>
      <c r="C253" s="17" t="s">
        <v>456</v>
      </c>
      <c r="D253" s="17">
        <v>87</v>
      </c>
      <c r="E253" s="17" t="s">
        <v>461</v>
      </c>
      <c r="F253" s="17">
        <v>454</v>
      </c>
      <c r="G253" s="17" t="s">
        <v>215</v>
      </c>
      <c r="H253" s="17">
        <v>454</v>
      </c>
      <c r="I253" s="17" t="s">
        <v>355</v>
      </c>
      <c r="J253" s="59">
        <v>0.14252500000000001</v>
      </c>
      <c r="K253" s="60">
        <v>0.44750999999999996</v>
      </c>
      <c r="L253" s="61">
        <v>6.758600112516433E-2</v>
      </c>
      <c r="M253" s="60"/>
      <c r="N253" s="61"/>
    </row>
    <row r="254" spans="1:14" ht="51" x14ac:dyDescent="0.25">
      <c r="A254" s="15"/>
      <c r="B254" s="17">
        <v>3043969</v>
      </c>
      <c r="C254" s="17" t="s">
        <v>456</v>
      </c>
      <c r="D254" s="17">
        <v>87</v>
      </c>
      <c r="E254" s="17" t="s">
        <v>461</v>
      </c>
      <c r="F254" s="17">
        <v>455</v>
      </c>
      <c r="G254" s="17" t="s">
        <v>216</v>
      </c>
      <c r="H254" s="17">
        <v>455</v>
      </c>
      <c r="I254" s="17" t="s">
        <v>356</v>
      </c>
      <c r="J254" s="59">
        <v>4.6114000000000002E-2</v>
      </c>
      <c r="K254" s="60">
        <v>0.104708</v>
      </c>
      <c r="L254" s="61">
        <v>2.2730720491381362E-2</v>
      </c>
      <c r="M254" s="60"/>
      <c r="N254" s="61"/>
    </row>
    <row r="255" spans="1:14" ht="51" x14ac:dyDescent="0.25">
      <c r="A255" s="15"/>
      <c r="B255" s="17">
        <v>3043969</v>
      </c>
      <c r="C255" s="17" t="s">
        <v>456</v>
      </c>
      <c r="D255" s="17">
        <v>87</v>
      </c>
      <c r="E255" s="17" t="s">
        <v>461</v>
      </c>
      <c r="F255" s="17">
        <v>456</v>
      </c>
      <c r="G255" s="17" t="s">
        <v>217</v>
      </c>
      <c r="H255" s="17">
        <v>456</v>
      </c>
      <c r="I255" s="17" t="s">
        <v>357</v>
      </c>
      <c r="J255" s="59">
        <v>9.4999999999999998E-3</v>
      </c>
      <c r="K255" s="60">
        <v>3.4500000000000003E-2</v>
      </c>
      <c r="L255" s="61">
        <v>7.8109599417075515E-3</v>
      </c>
      <c r="M255" s="60"/>
      <c r="N255" s="61"/>
    </row>
    <row r="256" spans="1:14" ht="51" x14ac:dyDescent="0.25">
      <c r="A256" s="15"/>
      <c r="B256" s="17">
        <v>3043969</v>
      </c>
      <c r="C256" s="17" t="s">
        <v>456</v>
      </c>
      <c r="D256" s="17">
        <v>87</v>
      </c>
      <c r="E256" s="17" t="s">
        <v>461</v>
      </c>
      <c r="F256" s="17">
        <v>457</v>
      </c>
      <c r="G256" s="17" t="s">
        <v>218</v>
      </c>
      <c r="H256" s="17">
        <v>457</v>
      </c>
      <c r="I256" s="17" t="s">
        <v>358</v>
      </c>
      <c r="J256" s="59">
        <v>0.22764199999999996</v>
      </c>
      <c r="K256" s="60">
        <v>0.78387200000000012</v>
      </c>
      <c r="L256" s="61">
        <v>0.53391428307804745</v>
      </c>
      <c r="M256" s="60"/>
      <c r="N256" s="61"/>
    </row>
    <row r="257" spans="1:14" ht="51" x14ac:dyDescent="0.25">
      <c r="A257" s="15"/>
      <c r="B257" s="17">
        <v>3043969</v>
      </c>
      <c r="C257" s="17" t="s">
        <v>456</v>
      </c>
      <c r="D257" s="17">
        <v>87</v>
      </c>
      <c r="E257" s="17" t="s">
        <v>461</v>
      </c>
      <c r="F257" s="17">
        <v>458</v>
      </c>
      <c r="G257" s="17" t="s">
        <v>219</v>
      </c>
      <c r="H257" s="17">
        <v>458</v>
      </c>
      <c r="I257" s="17" t="s">
        <v>359</v>
      </c>
      <c r="J257" s="59">
        <v>0.17349399999999995</v>
      </c>
      <c r="K257" s="60">
        <v>0.31333399999999995</v>
      </c>
      <c r="L257" s="61">
        <v>8.5696199057565536E-2</v>
      </c>
      <c r="M257" s="60"/>
      <c r="N257" s="61"/>
    </row>
    <row r="258" spans="1:14" ht="51" x14ac:dyDescent="0.25">
      <c r="A258" s="15"/>
      <c r="B258" s="17">
        <v>3043969</v>
      </c>
      <c r="C258" s="17" t="s">
        <v>456</v>
      </c>
      <c r="D258" s="17">
        <v>87</v>
      </c>
      <c r="E258" s="17" t="s">
        <v>461</v>
      </c>
      <c r="F258" s="17">
        <v>459</v>
      </c>
      <c r="G258" s="17" t="s">
        <v>220</v>
      </c>
      <c r="H258" s="17">
        <v>459</v>
      </c>
      <c r="I258" s="17" t="s">
        <v>360</v>
      </c>
      <c r="J258" s="59">
        <v>0.23013200000000003</v>
      </c>
      <c r="K258" s="60">
        <v>1.120538</v>
      </c>
      <c r="L258" s="61">
        <v>0.21798881117774727</v>
      </c>
      <c r="M258" s="60"/>
      <c r="N258" s="61"/>
    </row>
    <row r="259" spans="1:14" ht="51" x14ac:dyDescent="0.25">
      <c r="A259" s="15"/>
      <c r="B259" s="17">
        <v>3043969</v>
      </c>
      <c r="C259" s="17" t="s">
        <v>456</v>
      </c>
      <c r="D259" s="17">
        <v>87</v>
      </c>
      <c r="E259" s="17" t="s">
        <v>461</v>
      </c>
      <c r="F259" s="17">
        <v>460</v>
      </c>
      <c r="G259" s="17" t="s">
        <v>221</v>
      </c>
      <c r="H259" s="17">
        <v>460</v>
      </c>
      <c r="I259" s="17" t="s">
        <v>361</v>
      </c>
      <c r="J259" s="59">
        <v>0.1431</v>
      </c>
      <c r="K259" s="60">
        <v>0.38191399999999998</v>
      </c>
      <c r="L259" s="61">
        <v>7.8096097886373173E-3</v>
      </c>
      <c r="M259" s="60"/>
      <c r="N259" s="61"/>
    </row>
    <row r="260" spans="1:14" ht="51" x14ac:dyDescent="0.25">
      <c r="A260" s="15"/>
      <c r="B260" s="17">
        <v>3043969</v>
      </c>
      <c r="C260" s="17" t="s">
        <v>456</v>
      </c>
      <c r="D260" s="17">
        <v>87</v>
      </c>
      <c r="E260" s="17" t="s">
        <v>461</v>
      </c>
      <c r="F260" s="17">
        <v>461</v>
      </c>
      <c r="G260" s="17" t="s">
        <v>222</v>
      </c>
      <c r="H260" s="17">
        <v>461</v>
      </c>
      <c r="I260" s="17" t="s">
        <v>362</v>
      </c>
      <c r="J260" s="59">
        <v>1.2808310000000001</v>
      </c>
      <c r="K260" s="60">
        <v>1.7290810000000001</v>
      </c>
      <c r="L260" s="61">
        <v>0.64372501941397786</v>
      </c>
      <c r="M260" s="60"/>
      <c r="N260" s="61"/>
    </row>
    <row r="261" spans="1:14" ht="51" x14ac:dyDescent="0.25">
      <c r="A261" s="15"/>
      <c r="B261" s="17">
        <v>3043969</v>
      </c>
      <c r="C261" s="17" t="s">
        <v>456</v>
      </c>
      <c r="D261" s="17">
        <v>87</v>
      </c>
      <c r="E261" s="17" t="s">
        <v>461</v>
      </c>
      <c r="F261" s="17">
        <v>462</v>
      </c>
      <c r="G261" s="17" t="s">
        <v>223</v>
      </c>
      <c r="H261" s="17">
        <v>462</v>
      </c>
      <c r="I261" s="17" t="s">
        <v>363</v>
      </c>
      <c r="J261" s="59">
        <v>3.6771999999999999E-2</v>
      </c>
      <c r="K261" s="60">
        <v>0.87442399999999987</v>
      </c>
      <c r="L261" s="61">
        <v>0.14038740948308259</v>
      </c>
      <c r="M261" s="60"/>
      <c r="N261" s="61"/>
    </row>
    <row r="262" spans="1:14" ht="51" x14ac:dyDescent="0.25">
      <c r="A262" s="15"/>
      <c r="B262" s="17">
        <v>3043969</v>
      </c>
      <c r="C262" s="17" t="s">
        <v>456</v>
      </c>
      <c r="D262" s="17">
        <v>87</v>
      </c>
      <c r="E262" s="17" t="s">
        <v>461</v>
      </c>
      <c r="F262" s="17">
        <v>463</v>
      </c>
      <c r="G262" s="17" t="s">
        <v>224</v>
      </c>
      <c r="H262" s="17">
        <v>463</v>
      </c>
      <c r="I262" s="17" t="s">
        <v>364</v>
      </c>
      <c r="J262" s="59">
        <v>0.83044200000000001</v>
      </c>
      <c r="K262" s="60">
        <v>1.7313259999999997</v>
      </c>
      <c r="L262" s="61">
        <v>0.88566631211506319</v>
      </c>
      <c r="M262" s="60"/>
      <c r="N262" s="61"/>
    </row>
    <row r="263" spans="1:14" ht="51" x14ac:dyDescent="0.25">
      <c r="A263" s="15"/>
      <c r="B263" s="17">
        <v>3043969</v>
      </c>
      <c r="C263" s="17" t="s">
        <v>456</v>
      </c>
      <c r="D263" s="17">
        <v>87</v>
      </c>
      <c r="E263" s="17" t="s">
        <v>461</v>
      </c>
      <c r="F263" s="17">
        <v>464</v>
      </c>
      <c r="G263" s="17" t="s">
        <v>225</v>
      </c>
      <c r="H263" s="17">
        <v>464</v>
      </c>
      <c r="I263" s="17" t="s">
        <v>365</v>
      </c>
      <c r="J263" s="59">
        <v>0.63923500000000011</v>
      </c>
      <c r="K263" s="60">
        <v>0.80777999999999994</v>
      </c>
      <c r="L263" s="61">
        <v>0.56781371426768601</v>
      </c>
      <c r="M263" s="60"/>
      <c r="N263" s="61"/>
    </row>
    <row r="264" spans="1:14" ht="89.25" x14ac:dyDescent="0.25">
      <c r="A264" s="15"/>
      <c r="B264" s="17">
        <v>3043971</v>
      </c>
      <c r="C264" s="17" t="s">
        <v>458</v>
      </c>
      <c r="D264" s="17">
        <v>207</v>
      </c>
      <c r="E264" s="17" t="s">
        <v>402</v>
      </c>
      <c r="F264" s="17">
        <v>11</v>
      </c>
      <c r="G264" s="17" t="s">
        <v>106</v>
      </c>
      <c r="H264" s="17">
        <v>124</v>
      </c>
      <c r="I264" s="17" t="s">
        <v>337</v>
      </c>
      <c r="J264" s="59">
        <v>0.60549199999999959</v>
      </c>
      <c r="K264" s="60">
        <v>0.60549199999999959</v>
      </c>
      <c r="L264" s="61">
        <v>0.15169745650200639</v>
      </c>
      <c r="M264" s="60"/>
      <c r="N264" s="61"/>
    </row>
    <row r="265" spans="1:14" ht="63.75" x14ac:dyDescent="0.25">
      <c r="A265" s="15"/>
      <c r="B265" s="17">
        <v>3043971</v>
      </c>
      <c r="C265" s="17" t="s">
        <v>458</v>
      </c>
      <c r="D265" s="17">
        <v>207</v>
      </c>
      <c r="E265" s="17" t="s">
        <v>402</v>
      </c>
      <c r="F265" s="17">
        <v>137</v>
      </c>
      <c r="G265" s="17" t="s">
        <v>141</v>
      </c>
      <c r="H265" s="17">
        <v>137</v>
      </c>
      <c r="I265" s="17" t="s">
        <v>340</v>
      </c>
      <c r="J265" s="59">
        <v>2.8299849999999984</v>
      </c>
      <c r="K265" s="60">
        <v>2.981571999999999</v>
      </c>
      <c r="L265" s="61">
        <v>1.5304667927695164</v>
      </c>
      <c r="M265" s="60"/>
      <c r="N265" s="61"/>
    </row>
    <row r="266" spans="1:14" ht="51" x14ac:dyDescent="0.25">
      <c r="A266" s="15"/>
      <c r="B266" s="17">
        <v>3043971</v>
      </c>
      <c r="C266" s="17" t="s">
        <v>458</v>
      </c>
      <c r="D266" s="17">
        <v>207</v>
      </c>
      <c r="E266" s="17" t="s">
        <v>402</v>
      </c>
      <c r="F266" s="17">
        <v>440</v>
      </c>
      <c r="G266" s="17" t="s">
        <v>201</v>
      </c>
      <c r="H266" s="17">
        <v>440</v>
      </c>
      <c r="I266" s="17" t="s">
        <v>341</v>
      </c>
      <c r="J266" s="59">
        <v>2.2500000000000003E-2</v>
      </c>
      <c r="K266" s="60">
        <v>2.2891000000000005E-2</v>
      </c>
      <c r="L266" s="61">
        <v>1.260890992853092E-2</v>
      </c>
      <c r="M266" s="60"/>
      <c r="N266" s="61"/>
    </row>
    <row r="267" spans="1:14" ht="51" x14ac:dyDescent="0.25">
      <c r="A267" s="15"/>
      <c r="B267" s="17">
        <v>3043971</v>
      </c>
      <c r="C267" s="17" t="s">
        <v>458</v>
      </c>
      <c r="D267" s="17">
        <v>207</v>
      </c>
      <c r="E267" s="17" t="s">
        <v>402</v>
      </c>
      <c r="F267" s="17">
        <v>441</v>
      </c>
      <c r="G267" s="17" t="s">
        <v>202</v>
      </c>
      <c r="H267" s="17">
        <v>441</v>
      </c>
      <c r="I267" s="17" t="s">
        <v>342</v>
      </c>
      <c r="J267" s="59">
        <v>8.5183000000000009E-2</v>
      </c>
      <c r="K267" s="60">
        <v>8.5183000000000009E-2</v>
      </c>
      <c r="L267" s="61">
        <v>3.2906999927945435E-2</v>
      </c>
      <c r="M267" s="60"/>
      <c r="N267" s="61"/>
    </row>
    <row r="268" spans="1:14" ht="51" x14ac:dyDescent="0.25">
      <c r="A268" s="15"/>
      <c r="B268" s="17">
        <v>3043971</v>
      </c>
      <c r="C268" s="17" t="s">
        <v>458</v>
      </c>
      <c r="D268" s="17">
        <v>207</v>
      </c>
      <c r="E268" s="17" t="s">
        <v>402</v>
      </c>
      <c r="F268" s="17">
        <v>442</v>
      </c>
      <c r="G268" s="17" t="s">
        <v>203</v>
      </c>
      <c r="H268" s="17">
        <v>442</v>
      </c>
      <c r="I268" s="17" t="s">
        <v>343</v>
      </c>
      <c r="J268" s="59">
        <v>8.1465999999999997E-2</v>
      </c>
      <c r="K268" s="60">
        <v>7.9266000000000003E-2</v>
      </c>
      <c r="L268" s="61">
        <v>2.321798047341872E-2</v>
      </c>
      <c r="M268" s="60"/>
      <c r="N268" s="61"/>
    </row>
    <row r="269" spans="1:14" ht="51" x14ac:dyDescent="0.25">
      <c r="A269" s="15"/>
      <c r="B269" s="17">
        <v>3043971</v>
      </c>
      <c r="C269" s="17" t="s">
        <v>458</v>
      </c>
      <c r="D269" s="17">
        <v>207</v>
      </c>
      <c r="E269" s="17" t="s">
        <v>402</v>
      </c>
      <c r="F269" s="17">
        <v>443</v>
      </c>
      <c r="G269" s="17" t="s">
        <v>204</v>
      </c>
      <c r="H269" s="17">
        <v>443</v>
      </c>
      <c r="I269" s="17" t="s">
        <v>344</v>
      </c>
      <c r="J269" s="59">
        <v>0.25981300000000002</v>
      </c>
      <c r="K269" s="60">
        <v>0.29378799999999999</v>
      </c>
      <c r="L269" s="61">
        <v>0.12250284882611595</v>
      </c>
      <c r="M269" s="60"/>
      <c r="N269" s="61"/>
    </row>
    <row r="270" spans="1:14" ht="51" x14ac:dyDescent="0.25">
      <c r="A270" s="15"/>
      <c r="B270" s="17">
        <v>3043971</v>
      </c>
      <c r="C270" s="17" t="s">
        <v>458</v>
      </c>
      <c r="D270" s="17">
        <v>207</v>
      </c>
      <c r="E270" s="17" t="s">
        <v>402</v>
      </c>
      <c r="F270" s="17">
        <v>444</v>
      </c>
      <c r="G270" s="17" t="s">
        <v>205</v>
      </c>
      <c r="H270" s="17">
        <v>444</v>
      </c>
      <c r="I270" s="17" t="s">
        <v>345</v>
      </c>
      <c r="J270" s="59">
        <v>2.6050000000000004E-2</v>
      </c>
      <c r="K270" s="60">
        <v>4.5875999999999993E-2</v>
      </c>
      <c r="L270" s="61">
        <v>4.0639999788254499E-3</v>
      </c>
      <c r="M270" s="60"/>
      <c r="N270" s="61"/>
    </row>
    <row r="271" spans="1:14" ht="51" x14ac:dyDescent="0.25">
      <c r="A271" s="15"/>
      <c r="B271" s="17">
        <v>3043971</v>
      </c>
      <c r="C271" s="17" t="s">
        <v>458</v>
      </c>
      <c r="D271" s="17">
        <v>207</v>
      </c>
      <c r="E271" s="17" t="s">
        <v>402</v>
      </c>
      <c r="F271" s="17">
        <v>445</v>
      </c>
      <c r="G271" s="17" t="s">
        <v>206</v>
      </c>
      <c r="H271" s="17">
        <v>445</v>
      </c>
      <c r="I271" s="17" t="s">
        <v>346</v>
      </c>
      <c r="J271" s="59">
        <v>0.63749299999999998</v>
      </c>
      <c r="K271" s="60">
        <v>0.68237099999999995</v>
      </c>
      <c r="L271" s="61">
        <v>0.27132578863529488</v>
      </c>
      <c r="M271" s="60"/>
      <c r="N271" s="61"/>
    </row>
    <row r="272" spans="1:14" ht="51" x14ac:dyDescent="0.25">
      <c r="A272" s="15"/>
      <c r="B272" s="17">
        <v>3043971</v>
      </c>
      <c r="C272" s="17" t="s">
        <v>458</v>
      </c>
      <c r="D272" s="17">
        <v>207</v>
      </c>
      <c r="E272" s="17" t="s">
        <v>402</v>
      </c>
      <c r="F272" s="17">
        <v>446</v>
      </c>
      <c r="G272" s="17" t="s">
        <v>207</v>
      </c>
      <c r="H272" s="17">
        <v>446</v>
      </c>
      <c r="I272" s="17" t="s">
        <v>347</v>
      </c>
      <c r="J272" s="59">
        <v>0.34748699999999999</v>
      </c>
      <c r="K272" s="60">
        <v>0.58289800000000003</v>
      </c>
      <c r="L272" s="61">
        <v>0.25430890082498081</v>
      </c>
      <c r="M272" s="60"/>
      <c r="N272" s="61"/>
    </row>
    <row r="273" spans="1:14" ht="51" x14ac:dyDescent="0.25">
      <c r="A273" s="15"/>
      <c r="B273" s="17">
        <v>3043971</v>
      </c>
      <c r="C273" s="17" t="s">
        <v>458</v>
      </c>
      <c r="D273" s="17">
        <v>207</v>
      </c>
      <c r="E273" s="17" t="s">
        <v>402</v>
      </c>
      <c r="F273" s="17">
        <v>447</v>
      </c>
      <c r="G273" s="17" t="s">
        <v>208</v>
      </c>
      <c r="H273" s="17">
        <v>447</v>
      </c>
      <c r="I273" s="17" t="s">
        <v>348</v>
      </c>
      <c r="J273" s="59">
        <v>1.5095000000000001E-2</v>
      </c>
      <c r="K273" s="60">
        <v>1.5117999999999999E-2</v>
      </c>
      <c r="L273" s="61">
        <v>4.6800001291558146E-4</v>
      </c>
      <c r="M273" s="60"/>
      <c r="N273" s="61"/>
    </row>
    <row r="274" spans="1:14" ht="51" x14ac:dyDescent="0.25">
      <c r="A274" s="15"/>
      <c r="B274" s="17">
        <v>3043971</v>
      </c>
      <c r="C274" s="17" t="s">
        <v>458</v>
      </c>
      <c r="D274" s="17">
        <v>207</v>
      </c>
      <c r="E274" s="17" t="s">
        <v>402</v>
      </c>
      <c r="F274" s="17">
        <v>448</v>
      </c>
      <c r="G274" s="17" t="s">
        <v>209</v>
      </c>
      <c r="H274" s="17">
        <v>448</v>
      </c>
      <c r="I274" s="17" t="s">
        <v>349</v>
      </c>
      <c r="J274" s="59">
        <v>3.5000000000000001E-3</v>
      </c>
      <c r="K274" s="60">
        <v>3.5000000000000001E-3</v>
      </c>
      <c r="L274" s="61">
        <v>1.1749999976018444E-4</v>
      </c>
      <c r="M274" s="60"/>
      <c r="N274" s="61"/>
    </row>
    <row r="275" spans="1:14" ht="51" x14ac:dyDescent="0.25">
      <c r="A275" s="15"/>
      <c r="B275" s="17">
        <v>3043971</v>
      </c>
      <c r="C275" s="17" t="s">
        <v>458</v>
      </c>
      <c r="D275" s="17">
        <v>207</v>
      </c>
      <c r="E275" s="17" t="s">
        <v>402</v>
      </c>
      <c r="F275" s="17">
        <v>449</v>
      </c>
      <c r="G275" s="17" t="s">
        <v>210</v>
      </c>
      <c r="H275" s="17">
        <v>449</v>
      </c>
      <c r="I275" s="17" t="s">
        <v>350</v>
      </c>
      <c r="J275" s="59">
        <v>0.46209499999999998</v>
      </c>
      <c r="K275" s="60">
        <v>0.46478799999999998</v>
      </c>
      <c r="L275" s="61">
        <v>0.25665061586187221</v>
      </c>
      <c r="M275" s="60"/>
      <c r="N275" s="61"/>
    </row>
    <row r="276" spans="1:14" ht="51" x14ac:dyDescent="0.25">
      <c r="A276" s="15"/>
      <c r="B276" s="17">
        <v>3043971</v>
      </c>
      <c r="C276" s="17" t="s">
        <v>458</v>
      </c>
      <c r="D276" s="17">
        <v>207</v>
      </c>
      <c r="E276" s="17" t="s">
        <v>402</v>
      </c>
      <c r="F276" s="17">
        <v>450</v>
      </c>
      <c r="G276" s="17" t="s">
        <v>211</v>
      </c>
      <c r="H276" s="17">
        <v>450</v>
      </c>
      <c r="I276" s="17" t="s">
        <v>351</v>
      </c>
      <c r="J276" s="59">
        <v>1.34E-2</v>
      </c>
      <c r="K276" s="60">
        <v>1.34E-2</v>
      </c>
      <c r="L276" s="61">
        <v>4.5058000250719488E-4</v>
      </c>
      <c r="M276" s="60"/>
      <c r="N276" s="61"/>
    </row>
    <row r="277" spans="1:14" ht="51" x14ac:dyDescent="0.25">
      <c r="A277" s="15"/>
      <c r="B277" s="17">
        <v>3043971</v>
      </c>
      <c r="C277" s="17" t="s">
        <v>458</v>
      </c>
      <c r="D277" s="17">
        <v>207</v>
      </c>
      <c r="E277" s="17" t="s">
        <v>402</v>
      </c>
      <c r="F277" s="17">
        <v>451</v>
      </c>
      <c r="G277" s="17" t="s">
        <v>212</v>
      </c>
      <c r="H277" s="17">
        <v>451</v>
      </c>
      <c r="I277" s="17" t="s">
        <v>352</v>
      </c>
      <c r="J277" s="59">
        <v>1.5699999999999999E-2</v>
      </c>
      <c r="K277" s="60">
        <v>1.5699999999999999E-2</v>
      </c>
      <c r="L277" s="61">
        <v>5.0720301223918796E-3</v>
      </c>
      <c r="M277" s="60"/>
      <c r="N277" s="61"/>
    </row>
    <row r="278" spans="1:14" ht="51" x14ac:dyDescent="0.25">
      <c r="A278" s="15"/>
      <c r="B278" s="17">
        <v>3043971</v>
      </c>
      <c r="C278" s="17" t="s">
        <v>458</v>
      </c>
      <c r="D278" s="17">
        <v>207</v>
      </c>
      <c r="E278" s="17" t="s">
        <v>402</v>
      </c>
      <c r="F278" s="17">
        <v>452</v>
      </c>
      <c r="G278" s="17" t="s">
        <v>213</v>
      </c>
      <c r="H278" s="17">
        <v>452</v>
      </c>
      <c r="I278" s="17" t="s">
        <v>353</v>
      </c>
      <c r="J278" s="59">
        <v>0.28794100000000006</v>
      </c>
      <c r="K278" s="60">
        <v>0.28796100000000008</v>
      </c>
      <c r="L278" s="61">
        <v>0.1237801191964536</v>
      </c>
      <c r="M278" s="60"/>
      <c r="N278" s="61"/>
    </row>
    <row r="279" spans="1:14" ht="51" x14ac:dyDescent="0.25">
      <c r="A279" s="15"/>
      <c r="B279" s="17">
        <v>3043971</v>
      </c>
      <c r="C279" s="17" t="s">
        <v>458</v>
      </c>
      <c r="D279" s="17">
        <v>207</v>
      </c>
      <c r="E279" s="17" t="s">
        <v>402</v>
      </c>
      <c r="F279" s="17">
        <v>453</v>
      </c>
      <c r="G279" s="17" t="s">
        <v>214</v>
      </c>
      <c r="H279" s="17">
        <v>453</v>
      </c>
      <c r="I279" s="17" t="s">
        <v>354</v>
      </c>
      <c r="J279" s="59">
        <v>0.49758700000000006</v>
      </c>
      <c r="K279" s="60">
        <v>0.41872600000000004</v>
      </c>
      <c r="L279" s="61">
        <v>0.12688461059588008</v>
      </c>
      <c r="M279" s="60"/>
      <c r="N279" s="61"/>
    </row>
    <row r="280" spans="1:14" ht="51" x14ac:dyDescent="0.25">
      <c r="A280" s="15"/>
      <c r="B280" s="17">
        <v>3043971</v>
      </c>
      <c r="C280" s="17" t="s">
        <v>458</v>
      </c>
      <c r="D280" s="17">
        <v>207</v>
      </c>
      <c r="E280" s="17" t="s">
        <v>402</v>
      </c>
      <c r="F280" s="17">
        <v>454</v>
      </c>
      <c r="G280" s="17" t="s">
        <v>215</v>
      </c>
      <c r="H280" s="17">
        <v>454</v>
      </c>
      <c r="I280" s="17" t="s">
        <v>355</v>
      </c>
      <c r="J280" s="59">
        <v>9.7809999999999998E-3</v>
      </c>
      <c r="K280" s="60">
        <v>9.7809999999999998E-3</v>
      </c>
      <c r="L280" s="61">
        <v>0</v>
      </c>
      <c r="M280" s="60"/>
      <c r="N280" s="61"/>
    </row>
    <row r="281" spans="1:14" ht="51" x14ac:dyDescent="0.25">
      <c r="A281" s="15"/>
      <c r="B281" s="17">
        <v>3043971</v>
      </c>
      <c r="C281" s="17" t="s">
        <v>458</v>
      </c>
      <c r="D281" s="17">
        <v>207</v>
      </c>
      <c r="E281" s="17" t="s">
        <v>402</v>
      </c>
      <c r="F281" s="17">
        <v>455</v>
      </c>
      <c r="G281" s="17" t="s">
        <v>216</v>
      </c>
      <c r="H281" s="17">
        <v>455</v>
      </c>
      <c r="I281" s="17" t="s">
        <v>356</v>
      </c>
      <c r="J281" s="59">
        <v>2.3090000000000003E-3</v>
      </c>
      <c r="K281" s="60">
        <v>5.0630000000000007E-3</v>
      </c>
      <c r="L281" s="61">
        <v>0</v>
      </c>
      <c r="M281" s="60"/>
      <c r="N281" s="61"/>
    </row>
    <row r="282" spans="1:14" ht="51" x14ac:dyDescent="0.25">
      <c r="A282" s="15"/>
      <c r="B282" s="17">
        <v>3043971</v>
      </c>
      <c r="C282" s="17" t="s">
        <v>458</v>
      </c>
      <c r="D282" s="17">
        <v>207</v>
      </c>
      <c r="E282" s="17" t="s">
        <v>402</v>
      </c>
      <c r="F282" s="17">
        <v>456</v>
      </c>
      <c r="G282" s="17" t="s">
        <v>217</v>
      </c>
      <c r="H282" s="17">
        <v>456</v>
      </c>
      <c r="I282" s="17" t="s">
        <v>357</v>
      </c>
      <c r="J282" s="59">
        <v>6.0000000000000001E-3</v>
      </c>
      <c r="K282" s="60">
        <v>8.8329999999999988E-3</v>
      </c>
      <c r="L282" s="61">
        <v>4.228999896440655E-4</v>
      </c>
      <c r="M282" s="60"/>
      <c r="N282" s="61"/>
    </row>
    <row r="283" spans="1:14" ht="51" x14ac:dyDescent="0.25">
      <c r="A283" s="15"/>
      <c r="B283" s="17">
        <v>3043971</v>
      </c>
      <c r="C283" s="17" t="s">
        <v>458</v>
      </c>
      <c r="D283" s="17">
        <v>207</v>
      </c>
      <c r="E283" s="17" t="s">
        <v>402</v>
      </c>
      <c r="F283" s="17">
        <v>457</v>
      </c>
      <c r="G283" s="17" t="s">
        <v>218</v>
      </c>
      <c r="H283" s="17">
        <v>457</v>
      </c>
      <c r="I283" s="17" t="s">
        <v>358</v>
      </c>
      <c r="J283" s="59">
        <v>3.3E-3</v>
      </c>
      <c r="K283" s="60">
        <v>3.3E-3</v>
      </c>
      <c r="L283" s="61">
        <v>4.0340001578442752E-4</v>
      </c>
      <c r="M283" s="60"/>
      <c r="N283" s="61"/>
    </row>
    <row r="284" spans="1:14" ht="51" x14ac:dyDescent="0.25">
      <c r="A284" s="15"/>
      <c r="B284" s="17">
        <v>3043971</v>
      </c>
      <c r="C284" s="17" t="s">
        <v>458</v>
      </c>
      <c r="D284" s="17">
        <v>207</v>
      </c>
      <c r="E284" s="17" t="s">
        <v>402</v>
      </c>
      <c r="F284" s="17">
        <v>458</v>
      </c>
      <c r="G284" s="17" t="s">
        <v>219</v>
      </c>
      <c r="H284" s="17">
        <v>458</v>
      </c>
      <c r="I284" s="17" t="s">
        <v>359</v>
      </c>
      <c r="J284" s="59">
        <v>0.66645699999999997</v>
      </c>
      <c r="K284" s="60">
        <v>0.71296700000000013</v>
      </c>
      <c r="L284" s="61">
        <v>0.35001344591728412</v>
      </c>
      <c r="M284" s="60"/>
      <c r="N284" s="61"/>
    </row>
    <row r="285" spans="1:14" ht="51" x14ac:dyDescent="0.25">
      <c r="A285" s="15"/>
      <c r="B285" s="17">
        <v>3043971</v>
      </c>
      <c r="C285" s="17" t="s">
        <v>458</v>
      </c>
      <c r="D285" s="17">
        <v>207</v>
      </c>
      <c r="E285" s="17" t="s">
        <v>402</v>
      </c>
      <c r="F285" s="17">
        <v>459</v>
      </c>
      <c r="G285" s="17" t="s">
        <v>220</v>
      </c>
      <c r="H285" s="17">
        <v>459</v>
      </c>
      <c r="I285" s="17" t="s">
        <v>360</v>
      </c>
      <c r="J285" s="59">
        <v>4.0868000000000002E-2</v>
      </c>
      <c r="K285" s="60">
        <v>4.0920000000000005E-2</v>
      </c>
      <c r="L285" s="61">
        <v>1.3347500644158572E-2</v>
      </c>
      <c r="M285" s="60"/>
      <c r="N285" s="61"/>
    </row>
    <row r="286" spans="1:14" ht="51" x14ac:dyDescent="0.25">
      <c r="A286" s="15"/>
      <c r="B286" s="17">
        <v>3043971</v>
      </c>
      <c r="C286" s="17" t="s">
        <v>458</v>
      </c>
      <c r="D286" s="17">
        <v>207</v>
      </c>
      <c r="E286" s="17" t="s">
        <v>402</v>
      </c>
      <c r="F286" s="17">
        <v>460</v>
      </c>
      <c r="G286" s="17" t="s">
        <v>221</v>
      </c>
      <c r="H286" s="17">
        <v>460</v>
      </c>
      <c r="I286" s="17" t="s">
        <v>361</v>
      </c>
      <c r="J286" s="59">
        <v>1.4E-2</v>
      </c>
      <c r="K286" s="60">
        <v>1.4E-2</v>
      </c>
      <c r="L286" s="61">
        <v>9.899999713525176E-4</v>
      </c>
      <c r="M286" s="60"/>
      <c r="N286" s="61"/>
    </row>
    <row r="287" spans="1:14" ht="51" x14ac:dyDescent="0.25">
      <c r="A287" s="15"/>
      <c r="B287" s="17">
        <v>3043971</v>
      </c>
      <c r="C287" s="17" t="s">
        <v>458</v>
      </c>
      <c r="D287" s="17">
        <v>207</v>
      </c>
      <c r="E287" s="17" t="s">
        <v>402</v>
      </c>
      <c r="F287" s="17">
        <v>462</v>
      </c>
      <c r="G287" s="17" t="s">
        <v>223</v>
      </c>
      <c r="H287" s="17">
        <v>462</v>
      </c>
      <c r="I287" s="17" t="s">
        <v>363</v>
      </c>
      <c r="J287" s="59">
        <v>5.2000000000000005E-2</v>
      </c>
      <c r="K287" s="60">
        <v>4.200000000000001E-2</v>
      </c>
      <c r="L287" s="61">
        <v>1.2948819960001856E-2</v>
      </c>
      <c r="M287" s="60"/>
      <c r="N287" s="61"/>
    </row>
    <row r="288" spans="1:14" ht="51" x14ac:dyDescent="0.25">
      <c r="A288" s="15"/>
      <c r="B288" s="17">
        <v>3043971</v>
      </c>
      <c r="C288" s="17" t="s">
        <v>458</v>
      </c>
      <c r="D288" s="17">
        <v>207</v>
      </c>
      <c r="E288" s="17" t="s">
        <v>402</v>
      </c>
      <c r="F288" s="17">
        <v>463</v>
      </c>
      <c r="G288" s="17" t="s">
        <v>224</v>
      </c>
      <c r="H288" s="17">
        <v>463</v>
      </c>
      <c r="I288" s="17" t="s">
        <v>364</v>
      </c>
      <c r="J288" s="59">
        <v>7.9617999999999994E-2</v>
      </c>
      <c r="K288" s="60">
        <v>7.9617999999999994E-2</v>
      </c>
      <c r="L288" s="61">
        <v>3.7088800203491701E-2</v>
      </c>
      <c r="M288" s="60"/>
      <c r="N288" s="61"/>
    </row>
    <row r="289" spans="1:14" ht="51" x14ac:dyDescent="0.25">
      <c r="A289" s="15"/>
      <c r="B289" s="17">
        <v>3043971</v>
      </c>
      <c r="C289" s="17" t="s">
        <v>458</v>
      </c>
      <c r="D289" s="17">
        <v>207</v>
      </c>
      <c r="E289" s="17" t="s">
        <v>402</v>
      </c>
      <c r="F289" s="17">
        <v>464</v>
      </c>
      <c r="G289" s="17" t="s">
        <v>225</v>
      </c>
      <c r="H289" s="17">
        <v>464</v>
      </c>
      <c r="I289" s="17" t="s">
        <v>365</v>
      </c>
      <c r="J289" s="59">
        <v>0.61532400000000009</v>
      </c>
      <c r="K289" s="60">
        <v>1.3957809999999999</v>
      </c>
      <c r="L289" s="61">
        <v>0.53445055976044387</v>
      </c>
      <c r="M289" s="60"/>
      <c r="N289" s="61"/>
    </row>
    <row r="290" spans="1:14" ht="89.25" x14ac:dyDescent="0.25">
      <c r="A290" s="15"/>
      <c r="B290" s="17">
        <v>3043972</v>
      </c>
      <c r="C290" s="17" t="s">
        <v>459</v>
      </c>
      <c r="D290" s="17">
        <v>394</v>
      </c>
      <c r="E290" s="17" t="s">
        <v>462</v>
      </c>
      <c r="F290" s="17">
        <v>11</v>
      </c>
      <c r="G290" s="17" t="s">
        <v>106</v>
      </c>
      <c r="H290" s="17">
        <v>124</v>
      </c>
      <c r="I290" s="17" t="s">
        <v>337</v>
      </c>
      <c r="J290" s="59">
        <v>3.5520300000000002</v>
      </c>
      <c r="K290" s="60">
        <v>4.8820299999999959</v>
      </c>
      <c r="L290" s="61">
        <v>4.5840625762939453</v>
      </c>
      <c r="M290" s="60"/>
      <c r="N290" s="61"/>
    </row>
    <row r="291" spans="1:14" ht="63.75" x14ac:dyDescent="0.25">
      <c r="A291" s="15"/>
      <c r="B291" s="17">
        <v>3043972</v>
      </c>
      <c r="C291" s="17" t="s">
        <v>459</v>
      </c>
      <c r="D291" s="17">
        <v>394</v>
      </c>
      <c r="E291" s="17" t="s">
        <v>462</v>
      </c>
      <c r="F291" s="17">
        <v>137</v>
      </c>
      <c r="G291" s="17" t="s">
        <v>141</v>
      </c>
      <c r="H291" s="17">
        <v>137</v>
      </c>
      <c r="I291" s="17" t="s">
        <v>340</v>
      </c>
      <c r="J291" s="59">
        <v>5.2942639999999992</v>
      </c>
      <c r="K291" s="60">
        <v>5.4825419999999996</v>
      </c>
      <c r="L291" s="61">
        <v>2.5201836212803528</v>
      </c>
      <c r="M291" s="60"/>
      <c r="N291" s="61"/>
    </row>
    <row r="292" spans="1:14" ht="51" x14ac:dyDescent="0.25">
      <c r="A292" s="15"/>
      <c r="B292" s="17">
        <v>3043972</v>
      </c>
      <c r="C292" s="17" t="s">
        <v>459</v>
      </c>
      <c r="D292" s="17">
        <v>394</v>
      </c>
      <c r="E292" s="17" t="s">
        <v>462</v>
      </c>
      <c r="F292" s="17">
        <v>440</v>
      </c>
      <c r="G292" s="17" t="s">
        <v>201</v>
      </c>
      <c r="H292" s="17">
        <v>440</v>
      </c>
      <c r="I292" s="17" t="s">
        <v>341</v>
      </c>
      <c r="J292" s="59">
        <v>2.9933000000000001E-2</v>
      </c>
      <c r="K292" s="60">
        <v>2.9933000000000001E-2</v>
      </c>
      <c r="L292" s="61">
        <v>1.3071230729110539E-2</v>
      </c>
      <c r="M292" s="60"/>
      <c r="N292" s="61"/>
    </row>
    <row r="293" spans="1:14" ht="51" x14ac:dyDescent="0.25">
      <c r="A293" s="15"/>
      <c r="B293" s="17">
        <v>3043972</v>
      </c>
      <c r="C293" s="17" t="s">
        <v>459</v>
      </c>
      <c r="D293" s="17">
        <v>394</v>
      </c>
      <c r="E293" s="17" t="s">
        <v>462</v>
      </c>
      <c r="F293" s="17">
        <v>441</v>
      </c>
      <c r="G293" s="17" t="s">
        <v>202</v>
      </c>
      <c r="H293" s="17">
        <v>441</v>
      </c>
      <c r="I293" s="17" t="s">
        <v>342</v>
      </c>
      <c r="J293" s="59">
        <v>7.663799999999997E-2</v>
      </c>
      <c r="K293" s="60">
        <v>7.6937999999999993E-2</v>
      </c>
      <c r="L293" s="61">
        <v>2.583870980743086E-2</v>
      </c>
      <c r="M293" s="60"/>
      <c r="N293" s="61"/>
    </row>
    <row r="294" spans="1:14" ht="51" x14ac:dyDescent="0.25">
      <c r="A294" s="15"/>
      <c r="B294" s="17">
        <v>3043972</v>
      </c>
      <c r="C294" s="17" t="s">
        <v>459</v>
      </c>
      <c r="D294" s="17">
        <v>394</v>
      </c>
      <c r="E294" s="17" t="s">
        <v>462</v>
      </c>
      <c r="F294" s="17">
        <v>442</v>
      </c>
      <c r="G294" s="17" t="s">
        <v>203</v>
      </c>
      <c r="H294" s="17">
        <v>442</v>
      </c>
      <c r="I294" s="17" t="s">
        <v>343</v>
      </c>
      <c r="J294" s="59">
        <v>0.155053</v>
      </c>
      <c r="K294" s="60">
        <v>0.155053</v>
      </c>
      <c r="L294" s="61">
        <v>6.0272081464063376E-2</v>
      </c>
      <c r="M294" s="60"/>
      <c r="N294" s="61"/>
    </row>
    <row r="295" spans="1:14" ht="51" x14ac:dyDescent="0.25">
      <c r="A295" s="15"/>
      <c r="B295" s="17">
        <v>3043972</v>
      </c>
      <c r="C295" s="17" t="s">
        <v>459</v>
      </c>
      <c r="D295" s="17">
        <v>394</v>
      </c>
      <c r="E295" s="17" t="s">
        <v>462</v>
      </c>
      <c r="F295" s="17">
        <v>443</v>
      </c>
      <c r="G295" s="17" t="s">
        <v>204</v>
      </c>
      <c r="H295" s="17">
        <v>443</v>
      </c>
      <c r="I295" s="17" t="s">
        <v>344</v>
      </c>
      <c r="J295" s="59">
        <v>0.24416900000000002</v>
      </c>
      <c r="K295" s="60">
        <v>0.32685000000000003</v>
      </c>
      <c r="L295" s="61">
        <v>0.1401314465329051</v>
      </c>
      <c r="M295" s="60"/>
      <c r="N295" s="61"/>
    </row>
    <row r="296" spans="1:14" ht="51" x14ac:dyDescent="0.25">
      <c r="A296" s="15"/>
      <c r="B296" s="17">
        <v>3043972</v>
      </c>
      <c r="C296" s="17" t="s">
        <v>459</v>
      </c>
      <c r="D296" s="17">
        <v>394</v>
      </c>
      <c r="E296" s="17" t="s">
        <v>462</v>
      </c>
      <c r="F296" s="17">
        <v>444</v>
      </c>
      <c r="G296" s="17" t="s">
        <v>205</v>
      </c>
      <c r="H296" s="17">
        <v>444</v>
      </c>
      <c r="I296" s="17" t="s">
        <v>345</v>
      </c>
      <c r="J296" s="59">
        <v>1.3000000000000001E-2</v>
      </c>
      <c r="K296" s="60">
        <v>1.3000000000000001E-2</v>
      </c>
      <c r="L296" s="61">
        <v>0</v>
      </c>
      <c r="M296" s="60"/>
      <c r="N296" s="61"/>
    </row>
    <row r="297" spans="1:14" ht="51" x14ac:dyDescent="0.25">
      <c r="A297" s="15"/>
      <c r="B297" s="17">
        <v>3043972</v>
      </c>
      <c r="C297" s="17" t="s">
        <v>459</v>
      </c>
      <c r="D297" s="17">
        <v>394</v>
      </c>
      <c r="E297" s="17" t="s">
        <v>462</v>
      </c>
      <c r="F297" s="17">
        <v>445</v>
      </c>
      <c r="G297" s="17" t="s">
        <v>206</v>
      </c>
      <c r="H297" s="17">
        <v>445</v>
      </c>
      <c r="I297" s="17" t="s">
        <v>346</v>
      </c>
      <c r="J297" s="59">
        <v>0.27546599999999993</v>
      </c>
      <c r="K297" s="60">
        <v>0.283466</v>
      </c>
      <c r="L297" s="61">
        <v>4.6509430976584554E-2</v>
      </c>
      <c r="M297" s="60"/>
      <c r="N297" s="61"/>
    </row>
    <row r="298" spans="1:14" ht="51" x14ac:dyDescent="0.25">
      <c r="A298" s="15"/>
      <c r="B298" s="17">
        <v>3043972</v>
      </c>
      <c r="C298" s="17" t="s">
        <v>459</v>
      </c>
      <c r="D298" s="17">
        <v>394</v>
      </c>
      <c r="E298" s="17" t="s">
        <v>462</v>
      </c>
      <c r="F298" s="17">
        <v>446</v>
      </c>
      <c r="G298" s="17" t="s">
        <v>207</v>
      </c>
      <c r="H298" s="17">
        <v>446</v>
      </c>
      <c r="I298" s="17" t="s">
        <v>347</v>
      </c>
      <c r="J298" s="59">
        <v>0.16646800000000003</v>
      </c>
      <c r="K298" s="60">
        <v>0.16646800000000003</v>
      </c>
      <c r="L298" s="61">
        <v>9.7108002453751396E-2</v>
      </c>
      <c r="M298" s="60"/>
      <c r="N298" s="61"/>
    </row>
    <row r="299" spans="1:14" ht="51" x14ac:dyDescent="0.25">
      <c r="A299" s="15"/>
      <c r="B299" s="17">
        <v>3043972</v>
      </c>
      <c r="C299" s="17" t="s">
        <v>459</v>
      </c>
      <c r="D299" s="17">
        <v>394</v>
      </c>
      <c r="E299" s="17" t="s">
        <v>462</v>
      </c>
      <c r="F299" s="17">
        <v>447</v>
      </c>
      <c r="G299" s="17" t="s">
        <v>208</v>
      </c>
      <c r="H299" s="17">
        <v>447</v>
      </c>
      <c r="I299" s="17" t="s">
        <v>348</v>
      </c>
      <c r="J299" s="59">
        <v>2.3E-3</v>
      </c>
      <c r="K299" s="60">
        <v>2.3119999999999998E-3</v>
      </c>
      <c r="L299" s="61">
        <v>0</v>
      </c>
      <c r="M299" s="60"/>
      <c r="N299" s="61"/>
    </row>
    <row r="300" spans="1:14" ht="51" x14ac:dyDescent="0.25">
      <c r="A300" s="15"/>
      <c r="B300" s="17">
        <v>3043972</v>
      </c>
      <c r="C300" s="17" t="s">
        <v>459</v>
      </c>
      <c r="D300" s="17">
        <v>394</v>
      </c>
      <c r="E300" s="17" t="s">
        <v>462</v>
      </c>
      <c r="F300" s="17">
        <v>449</v>
      </c>
      <c r="G300" s="17" t="s">
        <v>210</v>
      </c>
      <c r="H300" s="17">
        <v>449</v>
      </c>
      <c r="I300" s="17" t="s">
        <v>350</v>
      </c>
      <c r="J300" s="59">
        <v>0.34179500000000007</v>
      </c>
      <c r="K300" s="60">
        <v>0.34369100000000008</v>
      </c>
      <c r="L300" s="61">
        <v>0.11569951922865584</v>
      </c>
      <c r="M300" s="60"/>
      <c r="N300" s="61"/>
    </row>
    <row r="301" spans="1:14" ht="51" x14ac:dyDescent="0.25">
      <c r="A301" s="15"/>
      <c r="B301" s="17">
        <v>3043972</v>
      </c>
      <c r="C301" s="17" t="s">
        <v>459</v>
      </c>
      <c r="D301" s="17">
        <v>394</v>
      </c>
      <c r="E301" s="17" t="s">
        <v>462</v>
      </c>
      <c r="F301" s="17">
        <v>450</v>
      </c>
      <c r="G301" s="17" t="s">
        <v>211</v>
      </c>
      <c r="H301" s="17">
        <v>450</v>
      </c>
      <c r="I301" s="17" t="s">
        <v>351</v>
      </c>
      <c r="J301" s="59">
        <v>6.4496999999999999E-2</v>
      </c>
      <c r="K301" s="60">
        <v>0.13409699999999999</v>
      </c>
      <c r="L301" s="61">
        <v>6.5453590214019641E-2</v>
      </c>
      <c r="M301" s="60"/>
      <c r="N301" s="61"/>
    </row>
    <row r="302" spans="1:14" ht="51" x14ac:dyDescent="0.25">
      <c r="A302" s="15"/>
      <c r="B302" s="17">
        <v>3043972</v>
      </c>
      <c r="C302" s="17" t="s">
        <v>459</v>
      </c>
      <c r="D302" s="17">
        <v>394</v>
      </c>
      <c r="E302" s="17" t="s">
        <v>462</v>
      </c>
      <c r="F302" s="17">
        <v>451</v>
      </c>
      <c r="G302" s="17" t="s">
        <v>212</v>
      </c>
      <c r="H302" s="17">
        <v>451</v>
      </c>
      <c r="I302" s="17" t="s">
        <v>352</v>
      </c>
      <c r="J302" s="59">
        <v>1.0120000000000001E-2</v>
      </c>
      <c r="K302" s="60">
        <v>1.0120000000000001E-2</v>
      </c>
      <c r="L302" s="61">
        <v>0</v>
      </c>
      <c r="M302" s="60"/>
      <c r="N302" s="61"/>
    </row>
    <row r="303" spans="1:14" ht="51" x14ac:dyDescent="0.25">
      <c r="A303" s="15"/>
      <c r="B303" s="17">
        <v>3043972</v>
      </c>
      <c r="C303" s="17" t="s">
        <v>459</v>
      </c>
      <c r="D303" s="17">
        <v>394</v>
      </c>
      <c r="E303" s="17" t="s">
        <v>462</v>
      </c>
      <c r="F303" s="17">
        <v>452</v>
      </c>
      <c r="G303" s="17" t="s">
        <v>213</v>
      </c>
      <c r="H303" s="17">
        <v>452</v>
      </c>
      <c r="I303" s="17" t="s">
        <v>353</v>
      </c>
      <c r="J303" s="59">
        <v>0.37464200000000003</v>
      </c>
      <c r="K303" s="60">
        <v>0.37464200000000003</v>
      </c>
      <c r="L303" s="61">
        <v>0.15360900154337287</v>
      </c>
      <c r="M303" s="60"/>
      <c r="N303" s="61"/>
    </row>
    <row r="304" spans="1:14" ht="51" x14ac:dyDescent="0.25">
      <c r="A304" s="15"/>
      <c r="B304" s="17">
        <v>3043972</v>
      </c>
      <c r="C304" s="17" t="s">
        <v>459</v>
      </c>
      <c r="D304" s="17">
        <v>394</v>
      </c>
      <c r="E304" s="17" t="s">
        <v>462</v>
      </c>
      <c r="F304" s="17">
        <v>453</v>
      </c>
      <c r="G304" s="17" t="s">
        <v>214</v>
      </c>
      <c r="H304" s="17">
        <v>453</v>
      </c>
      <c r="I304" s="17" t="s">
        <v>354</v>
      </c>
      <c r="J304" s="59">
        <v>0.60653999999999997</v>
      </c>
      <c r="K304" s="60">
        <v>0.97090799999999988</v>
      </c>
      <c r="L304" s="61">
        <v>0.41289365160628222</v>
      </c>
      <c r="M304" s="60"/>
      <c r="N304" s="61"/>
    </row>
    <row r="305" spans="1:14" ht="51" x14ac:dyDescent="0.25">
      <c r="A305" s="15"/>
      <c r="B305" s="17">
        <v>3043972</v>
      </c>
      <c r="C305" s="17" t="s">
        <v>459</v>
      </c>
      <c r="D305" s="17">
        <v>394</v>
      </c>
      <c r="E305" s="17" t="s">
        <v>462</v>
      </c>
      <c r="F305" s="17">
        <v>457</v>
      </c>
      <c r="G305" s="17" t="s">
        <v>218</v>
      </c>
      <c r="H305" s="17">
        <v>457</v>
      </c>
      <c r="I305" s="17" t="s">
        <v>358</v>
      </c>
      <c r="J305" s="59">
        <v>4.2000000000000006E-3</v>
      </c>
      <c r="K305" s="60">
        <v>4.2000000000000006E-3</v>
      </c>
      <c r="L305" s="61">
        <v>0</v>
      </c>
      <c r="M305" s="60"/>
      <c r="N305" s="61"/>
    </row>
    <row r="306" spans="1:14" ht="51" x14ac:dyDescent="0.25">
      <c r="A306" s="15"/>
      <c r="B306" s="17">
        <v>3043972</v>
      </c>
      <c r="C306" s="17" t="s">
        <v>459</v>
      </c>
      <c r="D306" s="17">
        <v>394</v>
      </c>
      <c r="E306" s="17" t="s">
        <v>462</v>
      </c>
      <c r="F306" s="17">
        <v>458</v>
      </c>
      <c r="G306" s="17" t="s">
        <v>219</v>
      </c>
      <c r="H306" s="17">
        <v>458</v>
      </c>
      <c r="I306" s="17" t="s">
        <v>359</v>
      </c>
      <c r="J306" s="59">
        <v>3.3648000000000004E-2</v>
      </c>
      <c r="K306" s="60">
        <v>3.3648000000000004E-2</v>
      </c>
      <c r="L306" s="61">
        <v>1.1980079580098391E-2</v>
      </c>
      <c r="M306" s="60"/>
      <c r="N306" s="61"/>
    </row>
    <row r="307" spans="1:14" ht="51" x14ac:dyDescent="0.25">
      <c r="A307" s="15"/>
      <c r="B307" s="17">
        <v>3043972</v>
      </c>
      <c r="C307" s="17" t="s">
        <v>459</v>
      </c>
      <c r="D307" s="17">
        <v>394</v>
      </c>
      <c r="E307" s="17" t="s">
        <v>462</v>
      </c>
      <c r="F307" s="17">
        <v>459</v>
      </c>
      <c r="G307" s="17" t="s">
        <v>220</v>
      </c>
      <c r="H307" s="17">
        <v>459</v>
      </c>
      <c r="I307" s="17" t="s">
        <v>360</v>
      </c>
      <c r="J307" s="59">
        <v>7.6209000000000013E-2</v>
      </c>
      <c r="K307" s="60">
        <v>7.6209000000000013E-2</v>
      </c>
      <c r="L307" s="61">
        <v>1.354228996206075E-2</v>
      </c>
      <c r="M307" s="60"/>
      <c r="N307" s="61"/>
    </row>
    <row r="308" spans="1:14" ht="51" x14ac:dyDescent="0.25">
      <c r="A308" s="15"/>
      <c r="B308" s="17">
        <v>3043972</v>
      </c>
      <c r="C308" s="17" t="s">
        <v>459</v>
      </c>
      <c r="D308" s="17">
        <v>394</v>
      </c>
      <c r="E308" s="17" t="s">
        <v>462</v>
      </c>
      <c r="F308" s="17">
        <v>460</v>
      </c>
      <c r="G308" s="17" t="s">
        <v>221</v>
      </c>
      <c r="H308" s="17">
        <v>460</v>
      </c>
      <c r="I308" s="17" t="s">
        <v>361</v>
      </c>
      <c r="J308" s="59">
        <v>0.13537099999999999</v>
      </c>
      <c r="K308" s="60">
        <v>0.13537099999999999</v>
      </c>
      <c r="L308" s="61">
        <v>3.7628640333423391E-2</v>
      </c>
      <c r="M308" s="60"/>
      <c r="N308" s="61"/>
    </row>
    <row r="309" spans="1:14" ht="51" x14ac:dyDescent="0.25">
      <c r="A309" s="15"/>
      <c r="B309" s="17">
        <v>3043972</v>
      </c>
      <c r="C309" s="17" t="s">
        <v>459</v>
      </c>
      <c r="D309" s="17">
        <v>394</v>
      </c>
      <c r="E309" s="17" t="s">
        <v>462</v>
      </c>
      <c r="F309" s="17">
        <v>461</v>
      </c>
      <c r="G309" s="17" t="s">
        <v>222</v>
      </c>
      <c r="H309" s="17">
        <v>461</v>
      </c>
      <c r="I309" s="17" t="s">
        <v>362</v>
      </c>
      <c r="J309" s="59">
        <v>0.401945</v>
      </c>
      <c r="K309" s="60">
        <v>0.401945</v>
      </c>
      <c r="L309" s="61">
        <v>7.609354704618454E-2</v>
      </c>
      <c r="M309" s="60"/>
      <c r="N309" s="61"/>
    </row>
    <row r="310" spans="1:14" ht="51" x14ac:dyDescent="0.25">
      <c r="A310" s="15"/>
      <c r="B310" s="17">
        <v>3043972</v>
      </c>
      <c r="C310" s="17" t="s">
        <v>459</v>
      </c>
      <c r="D310" s="17">
        <v>394</v>
      </c>
      <c r="E310" s="17" t="s">
        <v>462</v>
      </c>
      <c r="F310" s="17">
        <v>462</v>
      </c>
      <c r="G310" s="17" t="s">
        <v>223</v>
      </c>
      <c r="H310" s="17">
        <v>462</v>
      </c>
      <c r="I310" s="17" t="s">
        <v>363</v>
      </c>
      <c r="J310" s="59">
        <v>1.4000000000000002E-2</v>
      </c>
      <c r="K310" s="60">
        <v>1.4000000000000002E-2</v>
      </c>
      <c r="L310" s="61">
        <v>5.7499998947605491E-3</v>
      </c>
      <c r="M310" s="60"/>
      <c r="N310" s="61"/>
    </row>
    <row r="311" spans="1:14" ht="51" x14ac:dyDescent="0.25">
      <c r="A311" s="15"/>
      <c r="B311" s="17">
        <v>3043972</v>
      </c>
      <c r="C311" s="17" t="s">
        <v>459</v>
      </c>
      <c r="D311" s="17">
        <v>394</v>
      </c>
      <c r="E311" s="17" t="s">
        <v>462</v>
      </c>
      <c r="F311" s="17">
        <v>463</v>
      </c>
      <c r="G311" s="17" t="s">
        <v>224</v>
      </c>
      <c r="H311" s="17">
        <v>463</v>
      </c>
      <c r="I311" s="17" t="s">
        <v>364</v>
      </c>
      <c r="J311" s="59">
        <v>0.35223100000000013</v>
      </c>
      <c r="K311" s="60">
        <v>0.36031500000000011</v>
      </c>
      <c r="L311" s="61">
        <v>0.16092126586590894</v>
      </c>
      <c r="M311" s="60"/>
      <c r="N311" s="61"/>
    </row>
    <row r="312" spans="1:14" ht="51.75" thickBot="1" x14ac:dyDescent="0.3">
      <c r="A312" s="21"/>
      <c r="B312" s="23">
        <v>3043972</v>
      </c>
      <c r="C312" s="23" t="s">
        <v>459</v>
      </c>
      <c r="D312" s="23">
        <v>394</v>
      </c>
      <c r="E312" s="23" t="s">
        <v>462</v>
      </c>
      <c r="F312" s="23">
        <v>464</v>
      </c>
      <c r="G312" s="23" t="s">
        <v>225</v>
      </c>
      <c r="H312" s="23">
        <v>464</v>
      </c>
      <c r="I312" s="23" t="s">
        <v>365</v>
      </c>
      <c r="J312" s="62">
        <v>0.2944</v>
      </c>
      <c r="K312" s="63">
        <v>0.19497</v>
      </c>
      <c r="L312" s="64">
        <v>6.4771277597174048E-2</v>
      </c>
      <c r="M312" s="63"/>
      <c r="N312" s="64"/>
    </row>
  </sheetData>
  <mergeCells count="12">
    <mergeCell ref="A3:I3"/>
    <mergeCell ref="J3:L3"/>
    <mergeCell ref="M3:N3"/>
    <mergeCell ref="L4:L5"/>
    <mergeCell ref="F4:G5"/>
    <mergeCell ref="H4:I5"/>
    <mergeCell ref="A4:C5"/>
    <mergeCell ref="M4:M5"/>
    <mergeCell ref="J4:J5"/>
    <mergeCell ref="N4:N5"/>
    <mergeCell ref="K4:K5"/>
    <mergeCell ref="D4:E5"/>
  </mergeCells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0"/>
  <dimension ref="A1:G11"/>
  <sheetViews>
    <sheetView workbookViewId="0">
      <selection activeCell="A8" sqref="A8:G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97</v>
      </c>
      <c r="B1" s="46" t="s">
        <v>228</v>
      </c>
      <c r="C1" s="40" t="s">
        <v>56</v>
      </c>
      <c r="D1" s="40"/>
      <c r="E1" s="40"/>
      <c r="F1" s="40"/>
      <c r="G1" s="40"/>
    </row>
    <row r="2" spans="1:7" ht="15.75" thickBot="1" x14ac:dyDescent="0.3">
      <c r="A2" s="2" t="s">
        <v>1931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755.42156400000022</v>
      </c>
      <c r="E6" s="13">
        <v>755.83116000000007</v>
      </c>
      <c r="F6" s="13">
        <v>367.26388596026715</v>
      </c>
      <c r="G6" s="14">
        <v>0.48590731025202388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755.42156399999988</v>
      </c>
      <c r="E7" s="31">
        <f ca="1">SUM(E8:OFFSET(E6,MATCH("GOBIERNOS REGIONALES",$A$8:$A$50,0),0))</f>
        <v>755.83116000000007</v>
      </c>
      <c r="F7" s="31">
        <f ca="1">SUM(F8:OFFSET(F6,MATCH("GOBIERNOS REGIONALES",$A$8:$A$50,0),0))</f>
        <v>367.26388596026715</v>
      </c>
      <c r="G7" s="32">
        <f ca="1">IFERROR(F7/E7,0)</f>
        <v>0.48590731025202388</v>
      </c>
    </row>
    <row r="8" spans="1:7" ht="25.5" x14ac:dyDescent="0.25">
      <c r="A8" s="15"/>
      <c r="B8" s="16">
        <v>40</v>
      </c>
      <c r="C8" s="17" t="s">
        <v>122</v>
      </c>
      <c r="D8" s="18">
        <v>755.42156399999988</v>
      </c>
      <c r="E8" s="19">
        <v>755.83116000000007</v>
      </c>
      <c r="F8" s="19">
        <v>367.26388596026715</v>
      </c>
      <c r="G8" s="20">
        <f>IFERROR(F8/E8,0)</f>
        <v>0.48590731025202388</v>
      </c>
    </row>
    <row r="9" spans="1:7" ht="15.75" thickBot="1" x14ac:dyDescent="0.3">
      <c r="A9" s="33" t="s">
        <v>200</v>
      </c>
      <c r="B9" s="34"/>
      <c r="C9" s="35"/>
      <c r="D9" s="36">
        <f ca="1">SUM(D10:OFFSET(D8,(MATCH("GOBIERNOS LOCALES",$A$8:$A$50,0)-MATCH("GOBIERNOS REGIONALES",$A$8:$A$50,0)),0))</f>
        <v>0</v>
      </c>
      <c r="E9" s="37">
        <f ca="1">SUM(E10:OFFSET(E8,(MATCH("GOBIERNOS LOCALES",$A$8:$A$50,0)-MATCH("GOBIERNOS REGIONALES",$A$8:$A$50,0)),0))</f>
        <v>0</v>
      </c>
      <c r="F9" s="37">
        <f ca="1">SUM(F10:OFFSET(F8,(MATCH("GOBIERNOS LOCALES",$A$8:$A$50,0)-MATCH("GOBIERNOS REGIONALES",$A$8:$A$50,0)),0))</f>
        <v>0</v>
      </c>
      <c r="G9" s="38">
        <f ca="1">IFERROR(F9/E9,0)</f>
        <v>0</v>
      </c>
    </row>
    <row r="10" spans="1:7" x14ac:dyDescent="0.25">
      <c r="A10" t="s">
        <v>227</v>
      </c>
      <c r="D10" s="6"/>
      <c r="E10" s="6"/>
      <c r="F10" s="6"/>
      <c r="G10" s="5">
        <f>IFERROR(F10/E10,0)</f>
        <v>0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1"/>
  <dimension ref="A1:L15"/>
  <sheetViews>
    <sheetView workbookViewId="0">
      <selection activeCell="F14" sqref="F14:K1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97</v>
      </c>
      <c r="B1" s="40" t="s">
        <v>228</v>
      </c>
      <c r="C1" s="40" t="s">
        <v>56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1932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755.42156400000022</v>
      </c>
      <c r="G6" s="13">
        <v>755.83116000000007</v>
      </c>
      <c r="H6" s="13">
        <v>367.26388596026715</v>
      </c>
      <c r="I6" s="14">
        <v>0.48590731025202388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755.4215640000001</v>
      </c>
      <c r="G7" s="31">
        <f ca="1">SUM(G8:OFFSET(G6,MATCH("PROYECTOS",$A$8:$A$50,0),0))</f>
        <v>755.83115999999984</v>
      </c>
      <c r="H7" s="31">
        <f ca="1">SUM(H8:OFFSET(H6,MATCH("PROYECTOS",$A$8:$A$50,0),0))</f>
        <v>367.26388596026715</v>
      </c>
      <c r="I7" s="32">
        <f ca="1">IFERROR(H7/G7,0)</f>
        <v>0.48590731025202405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24.757756999999998</v>
      </c>
      <c r="G8" s="19">
        <v>11.361935000000001</v>
      </c>
      <c r="H8" s="19">
        <v>4.5300501327413372</v>
      </c>
      <c r="I8" s="20">
        <f>IFERROR(H8/G8,0)</f>
        <v>0.39870410565993702</v>
      </c>
      <c r="J8" s="54"/>
      <c r="K8" s="19"/>
      <c r="L8" s="20" t="str">
        <f>IFERROR(K8/J8,".")</f>
        <v>.</v>
      </c>
    </row>
    <row r="9" spans="1:12" ht="38.25" x14ac:dyDescent="0.25">
      <c r="A9" s="15"/>
      <c r="B9" s="17">
        <v>3000313</v>
      </c>
      <c r="C9" s="17" t="s">
        <v>1933</v>
      </c>
      <c r="D9" s="53">
        <v>86</v>
      </c>
      <c r="E9" s="17" t="s">
        <v>464</v>
      </c>
      <c r="F9" s="18">
        <v>730.66380700000013</v>
      </c>
      <c r="G9" s="19">
        <v>744.46922499999982</v>
      </c>
      <c r="H9" s="19">
        <v>362.73383582752581</v>
      </c>
      <c r="I9" s="20">
        <f>IFERROR(H9/G9,0)</f>
        <v>0.4872381874852193</v>
      </c>
      <c r="J9" s="54"/>
      <c r="K9" s="19"/>
      <c r="L9" s="20" t="str">
        <f>IFERROR(K9/J9,".")</f>
        <v>.</v>
      </c>
    </row>
    <row r="10" spans="1:12" ht="15.75" thickBot="1" x14ac:dyDescent="0.3">
      <c r="A10" s="33" t="s">
        <v>302</v>
      </c>
      <c r="B10" s="35"/>
      <c r="C10" s="35"/>
      <c r="D10" s="51"/>
      <c r="E10" s="35"/>
      <c r="F10" s="36">
        <f ca="1">OFFSET(F10,-MATCH("PROYECTOS",$A$8:$A$50,0)-1,0)-(OFFSET(F10,-MATCH("PROYECTOS",$A$8:$A$50,0),0))</f>
        <v>0</v>
      </c>
      <c r="G10" s="37">
        <f ca="1">OFFSET(G10,-MATCH("PROYECTOS",$A$8:$A$50,0)-1,0)-(OFFSET(G10,-MATCH("PROYECTOS",$A$8:$A$50,0),0))</f>
        <v>0</v>
      </c>
      <c r="H10" s="37">
        <f ca="1">OFFSET(H10,-MATCH("PROYECTOS",$A$8:$A$50,0)-1,0)-(OFFSET(H10,-MATCH("PROYECTOS",$A$8:$A$50,0),0))</f>
        <v>0</v>
      </c>
      <c r="I10" s="38">
        <f ca="1">IFERROR(H10/G10,0)</f>
        <v>0</v>
      </c>
      <c r="J10" s="52"/>
      <c r="K10" s="37"/>
      <c r="L10" s="38"/>
    </row>
    <row r="11" spans="1:12" ht="15.75" thickBot="1" x14ac:dyDescent="0.3"/>
    <row r="12" spans="1:12" ht="15.75" thickBot="1" x14ac:dyDescent="0.3">
      <c r="A12" s="108" t="s">
        <v>372</v>
      </c>
      <c r="B12" s="109"/>
      <c r="C12" s="109"/>
      <c r="D12" s="109"/>
      <c r="E12" s="109"/>
      <c r="F12" s="110"/>
    </row>
    <row r="13" spans="1:12" ht="15.75" thickBot="1" x14ac:dyDescent="0.3">
      <c r="A13" s="2" t="s">
        <v>1938</v>
      </c>
    </row>
    <row r="14" spans="1:12" ht="45" customHeight="1" x14ac:dyDescent="0.25">
      <c r="A14" s="100" t="s">
        <v>374</v>
      </c>
      <c r="B14" s="101"/>
      <c r="C14" s="101"/>
      <c r="D14" s="101"/>
      <c r="E14" s="101"/>
      <c r="F14" s="111" t="s">
        <v>375</v>
      </c>
      <c r="G14" s="7"/>
      <c r="H14" s="7"/>
      <c r="I14" s="7"/>
      <c r="J14" s="7"/>
      <c r="K14" s="7"/>
    </row>
    <row r="15" spans="1:12" ht="15.75" thickBot="1" x14ac:dyDescent="0.3">
      <c r="A15" s="125"/>
      <c r="B15" s="126"/>
      <c r="C15" s="126"/>
      <c r="D15" s="126"/>
      <c r="E15" s="126"/>
      <c r="F15" s="112"/>
      <c r="G15" s="8"/>
      <c r="H15" s="8"/>
      <c r="I15" s="8"/>
      <c r="J15" s="8"/>
      <c r="K15" s="8"/>
    </row>
  </sheetData>
  <mergeCells count="15">
    <mergeCell ref="A14:E15"/>
    <mergeCell ref="F14:F15"/>
    <mergeCell ref="L4:L5"/>
    <mergeCell ref="H4:H5"/>
    <mergeCell ref="A4:C5"/>
    <mergeCell ref="J4:J5"/>
    <mergeCell ref="F4:F5"/>
    <mergeCell ref="K4:K5"/>
    <mergeCell ref="G4:G5"/>
    <mergeCell ref="D4:E5"/>
    <mergeCell ref="A3:E3"/>
    <mergeCell ref="F3:I3"/>
    <mergeCell ref="J3:L3"/>
    <mergeCell ref="I4:I5"/>
    <mergeCell ref="A12:F12"/>
  </mergeCell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2"/>
  <dimension ref="A1:N12"/>
  <sheetViews>
    <sheetView workbookViewId="0">
      <selection activeCell="A3" sqref="A3:N1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97</v>
      </c>
      <c r="B1" s="40" t="s">
        <v>228</v>
      </c>
      <c r="C1" s="40" t="s">
        <v>56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1934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755.42156400000022</v>
      </c>
      <c r="I6" s="13">
        <v>755.83116000000007</v>
      </c>
      <c r="J6" s="13">
        <v>367.26388596026715</v>
      </c>
      <c r="K6" s="14">
        <v>0.48590731025202388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SUM(H8:H11)</f>
        <v>755.42156399999999</v>
      </c>
      <c r="I7" s="30">
        <f>SUM(I8:I11)</f>
        <v>755.83116000000007</v>
      </c>
      <c r="J7" s="30">
        <f>SUM(J8:J11)</f>
        <v>367.26388596026715</v>
      </c>
      <c r="K7" s="32">
        <f t="shared" ref="K7:K12" si="0">IFERROR(J7/I7,0)</f>
        <v>0.48590731025202388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7.9108809999999972</v>
      </c>
      <c r="I8" s="19">
        <v>6.3031279999999983</v>
      </c>
      <c r="J8" s="19">
        <v>2.7476295027299784</v>
      </c>
      <c r="K8" s="20">
        <f t="shared" si="0"/>
        <v>0.43591523172779917</v>
      </c>
      <c r="L8" s="54">
        <v>0</v>
      </c>
      <c r="M8" s="19">
        <v>0</v>
      </c>
      <c r="N8" s="20" t="str">
        <f>IFERROR(M8/L8,".")</f>
        <v>.</v>
      </c>
    </row>
    <row r="9" spans="1:14" x14ac:dyDescent="0.25">
      <c r="A9" s="15"/>
      <c r="B9" s="17">
        <v>5000276</v>
      </c>
      <c r="C9" s="79" t="s">
        <v>625</v>
      </c>
      <c r="D9" s="17">
        <v>3000001</v>
      </c>
      <c r="E9" s="17" t="s">
        <v>271</v>
      </c>
      <c r="F9" s="53">
        <v>60</v>
      </c>
      <c r="G9" s="17" t="s">
        <v>318</v>
      </c>
      <c r="H9" s="18">
        <v>16.846876000000002</v>
      </c>
      <c r="I9" s="19">
        <v>5.0588070000000007</v>
      </c>
      <c r="J9" s="19">
        <v>1.7824206300113588</v>
      </c>
      <c r="K9" s="20">
        <f t="shared" si="0"/>
        <v>0.35234011299726564</v>
      </c>
      <c r="L9" s="54">
        <v>0</v>
      </c>
      <c r="M9" s="19">
        <v>0</v>
      </c>
      <c r="N9" s="20" t="str">
        <f>IFERROR(M9/L9,".")</f>
        <v>.</v>
      </c>
    </row>
    <row r="10" spans="1:14" ht="38.25" x14ac:dyDescent="0.25">
      <c r="A10" s="15"/>
      <c r="B10" s="17">
        <v>5002952</v>
      </c>
      <c r="C10" s="79" t="s">
        <v>1935</v>
      </c>
      <c r="D10" s="17">
        <v>3000313</v>
      </c>
      <c r="E10" s="17" t="s">
        <v>1933</v>
      </c>
      <c r="F10" s="53">
        <v>86</v>
      </c>
      <c r="G10" s="17" t="s">
        <v>464</v>
      </c>
      <c r="H10" s="18">
        <v>720.61316199999999</v>
      </c>
      <c r="I10" s="19">
        <v>717.45319400000005</v>
      </c>
      <c r="J10" s="19">
        <v>349.94236426404677</v>
      </c>
      <c r="K10" s="20">
        <f t="shared" si="0"/>
        <v>0.48775636820713175</v>
      </c>
      <c r="L10" s="54">
        <v>0</v>
      </c>
      <c r="M10" s="19">
        <v>0</v>
      </c>
      <c r="N10" s="20" t="str">
        <f>IFERROR(M10/L10,".")</f>
        <v>.</v>
      </c>
    </row>
    <row r="11" spans="1:14" ht="38.25" x14ac:dyDescent="0.25">
      <c r="A11" s="15"/>
      <c r="B11" s="17">
        <v>5004143</v>
      </c>
      <c r="C11" s="79" t="s">
        <v>1936</v>
      </c>
      <c r="D11" s="17">
        <v>3000313</v>
      </c>
      <c r="E11" s="17" t="s">
        <v>1933</v>
      </c>
      <c r="F11" s="53">
        <v>86</v>
      </c>
      <c r="G11" s="17" t="s">
        <v>464</v>
      </c>
      <c r="H11" s="18">
        <v>10.050644999999999</v>
      </c>
      <c r="I11" s="19">
        <v>27.016030999999998</v>
      </c>
      <c r="J11" s="19">
        <v>12.791471563479035</v>
      </c>
      <c r="K11" s="20">
        <f t="shared" si="0"/>
        <v>0.47347708342054523</v>
      </c>
      <c r="L11" s="54">
        <v>0</v>
      </c>
      <c r="M11" s="19">
        <v>0</v>
      </c>
      <c r="N11" s="20" t="str">
        <f>IFERROR(M11/L11,".")</f>
        <v>.</v>
      </c>
    </row>
    <row r="12" spans="1:14" ht="15.75" thickBot="1" x14ac:dyDescent="0.3">
      <c r="A12" s="33" t="s">
        <v>302</v>
      </c>
      <c r="B12" s="35"/>
      <c r="C12" s="35"/>
      <c r="D12" s="57"/>
      <c r="E12" s="35"/>
      <c r="F12" s="51"/>
      <c r="G12" s="35"/>
      <c r="H12" s="36">
        <f>H6-H7</f>
        <v>0</v>
      </c>
      <c r="I12" s="36">
        <f>I6-I7</f>
        <v>0</v>
      </c>
      <c r="J12" s="36">
        <f>J6-J7</f>
        <v>0</v>
      </c>
      <c r="K12" s="38">
        <f t="shared" si="0"/>
        <v>0</v>
      </c>
      <c r="L12" s="52"/>
      <c r="M12" s="37"/>
      <c r="N12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3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98</v>
      </c>
      <c r="B1" s="41" t="s">
        <v>228</v>
      </c>
      <c r="C1" s="40" t="s">
        <v>1939</v>
      </c>
      <c r="D1" s="40"/>
      <c r="E1" s="40"/>
      <c r="F1" s="40"/>
      <c r="G1" s="40"/>
    </row>
    <row r="2" spans="1:11" ht="15.75" thickBot="1" x14ac:dyDescent="0.3">
      <c r="A2" s="2" t="s">
        <v>1940</v>
      </c>
      <c r="I2" s="1" t="s">
        <v>1953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338.84630900000002</v>
      </c>
      <c r="E6" s="13">
        <f ca="1">SUM(E7:OFFSET(E7,50,0))</f>
        <v>340.04493999999994</v>
      </c>
      <c r="F6" s="13">
        <f ca="1">SUM(F7:OFFSET(F7,50,0))</f>
        <v>113.81572892847726</v>
      </c>
      <c r="G6" s="14">
        <f ca="1">IFERROR(F6/E6,0)</f>
        <v>0.33470790339793699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6.1105630000000026</v>
      </c>
      <c r="E7" s="19">
        <v>7.6633040000000001</v>
      </c>
      <c r="F7" s="19">
        <v>2.8902682036605256</v>
      </c>
      <c r="G7" s="20">
        <f t="shared" ref="G7:G31" si="0">IFERROR(F7/E7,0)</f>
        <v>0.37715692913402959</v>
      </c>
      <c r="I7" t="s">
        <v>244</v>
      </c>
      <c r="J7" s="6">
        <v>8.0032702703683753</v>
      </c>
      <c r="K7" s="65">
        <v>0.41743658001938277</v>
      </c>
    </row>
    <row r="8" spans="1:11" x14ac:dyDescent="0.25">
      <c r="A8" s="15"/>
      <c r="B8" s="44">
        <v>2</v>
      </c>
      <c r="C8" s="17" t="s">
        <v>241</v>
      </c>
      <c r="D8" s="18">
        <v>14.365823000000002</v>
      </c>
      <c r="E8" s="19">
        <v>16.091687999999998</v>
      </c>
      <c r="F8" s="19">
        <v>5.8766783625615062</v>
      </c>
      <c r="G8" s="20">
        <f t="shared" si="0"/>
        <v>0.36519962123063204</v>
      </c>
      <c r="I8" t="s">
        <v>257</v>
      </c>
      <c r="J8" s="6">
        <v>1.4932758767863561</v>
      </c>
      <c r="K8" s="65">
        <v>0.3975070760187947</v>
      </c>
    </row>
    <row r="9" spans="1:11" x14ac:dyDescent="0.25">
      <c r="A9" s="15"/>
      <c r="B9" s="44">
        <v>3</v>
      </c>
      <c r="C9" s="17" t="s">
        <v>242</v>
      </c>
      <c r="D9" s="18">
        <v>47.019166999999982</v>
      </c>
      <c r="E9" s="19">
        <v>19.994049999999998</v>
      </c>
      <c r="F9" s="19">
        <v>6.8212579046157771</v>
      </c>
      <c r="G9" s="20">
        <f t="shared" si="0"/>
        <v>0.341164391637301</v>
      </c>
      <c r="I9" t="s">
        <v>240</v>
      </c>
      <c r="J9" s="6">
        <v>2.8902682036605256</v>
      </c>
      <c r="K9" s="65">
        <v>0.37715692913402959</v>
      </c>
    </row>
    <row r="10" spans="1:11" x14ac:dyDescent="0.25">
      <c r="A10" s="15"/>
      <c r="B10" s="44">
        <v>4</v>
      </c>
      <c r="C10" s="17" t="s">
        <v>243</v>
      </c>
      <c r="D10" s="18">
        <v>9.7726070000000007</v>
      </c>
      <c r="E10" s="19">
        <v>10.511793999999998</v>
      </c>
      <c r="F10" s="19">
        <v>3.4612464699675911</v>
      </c>
      <c r="G10" s="20">
        <f t="shared" si="0"/>
        <v>0.32927266934336724</v>
      </c>
      <c r="I10" t="s">
        <v>246</v>
      </c>
      <c r="J10" s="6">
        <v>1.8041563742353901</v>
      </c>
      <c r="K10" s="65">
        <v>0.36724282035044836</v>
      </c>
    </row>
    <row r="11" spans="1:11" x14ac:dyDescent="0.25">
      <c r="A11" s="15"/>
      <c r="B11" s="44">
        <v>5</v>
      </c>
      <c r="C11" s="17" t="s">
        <v>244</v>
      </c>
      <c r="D11" s="18">
        <v>16.592169000000005</v>
      </c>
      <c r="E11" s="19">
        <v>19.172422000000001</v>
      </c>
      <c r="F11" s="19">
        <v>8.0032702703683753</v>
      </c>
      <c r="G11" s="20">
        <f t="shared" si="0"/>
        <v>0.41743658001938277</v>
      </c>
      <c r="I11" t="s">
        <v>241</v>
      </c>
      <c r="J11" s="6">
        <v>5.8766783625615062</v>
      </c>
      <c r="K11" s="65">
        <v>0.36519962123063204</v>
      </c>
    </row>
    <row r="12" spans="1:11" x14ac:dyDescent="0.25">
      <c r="A12" s="15"/>
      <c r="B12" s="44">
        <v>6</v>
      </c>
      <c r="C12" s="17" t="s">
        <v>245</v>
      </c>
      <c r="D12" s="18">
        <v>25.784125</v>
      </c>
      <c r="E12" s="19">
        <v>24.365254</v>
      </c>
      <c r="F12" s="19">
        <v>8.8888501762048691</v>
      </c>
      <c r="G12" s="20">
        <f t="shared" si="0"/>
        <v>0.36481664324964019</v>
      </c>
      <c r="I12" t="s">
        <v>245</v>
      </c>
      <c r="J12" s="6">
        <v>8.8888501762048691</v>
      </c>
      <c r="K12" s="65">
        <v>0.36481664324964019</v>
      </c>
    </row>
    <row r="13" spans="1:11" x14ac:dyDescent="0.25">
      <c r="A13" s="15"/>
      <c r="B13" s="44">
        <v>7</v>
      </c>
      <c r="C13" s="17" t="s">
        <v>246</v>
      </c>
      <c r="D13" s="18">
        <v>4.4804459999999997</v>
      </c>
      <c r="E13" s="19">
        <v>4.9127070000000002</v>
      </c>
      <c r="F13" s="19">
        <v>1.8041563742353901</v>
      </c>
      <c r="G13" s="20">
        <f t="shared" si="0"/>
        <v>0.36724282035044836</v>
      </c>
      <c r="I13" t="s">
        <v>248</v>
      </c>
      <c r="J13" s="6">
        <v>6.8180680351615592</v>
      </c>
      <c r="K13" s="65">
        <v>0.36270878276676788</v>
      </c>
    </row>
    <row r="14" spans="1:11" x14ac:dyDescent="0.25">
      <c r="A14" s="15"/>
      <c r="B14" s="44">
        <v>8</v>
      </c>
      <c r="C14" s="17" t="s">
        <v>247</v>
      </c>
      <c r="D14" s="18">
        <v>16.288755999999996</v>
      </c>
      <c r="E14" s="19">
        <v>21.062667000000005</v>
      </c>
      <c r="F14" s="19">
        <v>6.3971031345172378</v>
      </c>
      <c r="G14" s="20">
        <f t="shared" si="0"/>
        <v>0.30371762201421293</v>
      </c>
      <c r="I14" t="s">
        <v>251</v>
      </c>
      <c r="J14" s="6">
        <v>5.4449526552198222</v>
      </c>
      <c r="K14" s="65">
        <v>0.35857126155224062</v>
      </c>
    </row>
    <row r="15" spans="1:11" x14ac:dyDescent="0.25">
      <c r="A15" s="15"/>
      <c r="B15" s="44">
        <v>9</v>
      </c>
      <c r="C15" s="17" t="s">
        <v>248</v>
      </c>
      <c r="D15" s="18">
        <v>14.843126999999999</v>
      </c>
      <c r="E15" s="19">
        <v>18.797637000000002</v>
      </c>
      <c r="F15" s="19">
        <v>6.8180680351615592</v>
      </c>
      <c r="G15" s="20">
        <f t="shared" si="0"/>
        <v>0.36270878276676788</v>
      </c>
      <c r="I15" t="s">
        <v>262</v>
      </c>
      <c r="J15" s="6">
        <v>1.6983790973536088</v>
      </c>
      <c r="K15" s="65">
        <v>0.35522969370131113</v>
      </c>
    </row>
    <row r="16" spans="1:11" x14ac:dyDescent="0.25">
      <c r="A16" s="15"/>
      <c r="B16" s="44">
        <v>10</v>
      </c>
      <c r="C16" s="17" t="s">
        <v>249</v>
      </c>
      <c r="D16" s="18">
        <v>11.480842000000003</v>
      </c>
      <c r="E16" s="19">
        <v>15.164586000000002</v>
      </c>
      <c r="F16" s="19">
        <v>4.695035350327089</v>
      </c>
      <c r="G16" s="20">
        <f t="shared" si="0"/>
        <v>0.3096052441080217</v>
      </c>
      <c r="I16" t="s">
        <v>259</v>
      </c>
      <c r="J16" s="6">
        <v>4.9689493145360757</v>
      </c>
      <c r="K16" s="65">
        <v>0.35128858722760459</v>
      </c>
    </row>
    <row r="17" spans="1:11" x14ac:dyDescent="0.25">
      <c r="A17" s="15"/>
      <c r="B17" s="44">
        <v>11</v>
      </c>
      <c r="C17" s="17" t="s">
        <v>250</v>
      </c>
      <c r="D17" s="18">
        <v>5.2704190000000013</v>
      </c>
      <c r="E17" s="19">
        <v>5.6553979999999999</v>
      </c>
      <c r="F17" s="19">
        <v>1.8282299175625667</v>
      </c>
      <c r="G17" s="20">
        <f t="shared" si="0"/>
        <v>0.32327166320788858</v>
      </c>
      <c r="I17" t="s">
        <v>242</v>
      </c>
      <c r="J17" s="6">
        <v>6.8212579046157771</v>
      </c>
      <c r="K17" s="65">
        <v>0.341164391637301</v>
      </c>
    </row>
    <row r="18" spans="1:11" x14ac:dyDescent="0.25">
      <c r="A18" s="15"/>
      <c r="B18" s="44">
        <v>12</v>
      </c>
      <c r="C18" s="17" t="s">
        <v>251</v>
      </c>
      <c r="D18" s="18">
        <v>11.235141000000004</v>
      </c>
      <c r="E18" s="19">
        <v>15.185134000000001</v>
      </c>
      <c r="F18" s="19">
        <v>5.4449526552198222</v>
      </c>
      <c r="G18" s="20">
        <f t="shared" si="0"/>
        <v>0.35857126155224062</v>
      </c>
      <c r="I18" t="s">
        <v>243</v>
      </c>
      <c r="J18" s="6">
        <v>3.4612464699675911</v>
      </c>
      <c r="K18" s="65">
        <v>0.32927266934336724</v>
      </c>
    </row>
    <row r="19" spans="1:11" x14ac:dyDescent="0.25">
      <c r="A19" s="15"/>
      <c r="B19" s="44">
        <v>13</v>
      </c>
      <c r="C19" s="17" t="s">
        <v>252</v>
      </c>
      <c r="D19" s="18">
        <v>14.928039</v>
      </c>
      <c r="E19" s="19">
        <v>14.198762000000002</v>
      </c>
      <c r="F19" s="19">
        <v>4.63311497317045</v>
      </c>
      <c r="G19" s="20">
        <f t="shared" si="0"/>
        <v>0.32630415054287476</v>
      </c>
      <c r="I19" t="s">
        <v>252</v>
      </c>
      <c r="J19" s="6">
        <v>4.63311497317045</v>
      </c>
      <c r="K19" s="65">
        <v>0.32630415054287476</v>
      </c>
    </row>
    <row r="20" spans="1:11" x14ac:dyDescent="0.25">
      <c r="A20" s="15"/>
      <c r="B20" s="44">
        <v>14</v>
      </c>
      <c r="C20" s="17" t="s">
        <v>253</v>
      </c>
      <c r="D20" s="18">
        <v>6.1988119999999993</v>
      </c>
      <c r="E20" s="19">
        <v>6.1365390000000009</v>
      </c>
      <c r="F20" s="19">
        <v>1.7938849992315227</v>
      </c>
      <c r="G20" s="20">
        <f t="shared" si="0"/>
        <v>0.29232846059179651</v>
      </c>
      <c r="I20" t="s">
        <v>254</v>
      </c>
      <c r="J20" s="6">
        <v>19.44370694803365</v>
      </c>
      <c r="K20" s="65">
        <v>0.32616753639054169</v>
      </c>
    </row>
    <row r="21" spans="1:11" x14ac:dyDescent="0.25">
      <c r="A21" s="15"/>
      <c r="B21" s="44">
        <v>15</v>
      </c>
      <c r="C21" s="17" t="s">
        <v>254</v>
      </c>
      <c r="D21" s="18">
        <v>72.868684999999999</v>
      </c>
      <c r="E21" s="19">
        <v>59.612636999999999</v>
      </c>
      <c r="F21" s="19">
        <v>19.44370694803365</v>
      </c>
      <c r="G21" s="20">
        <f t="shared" si="0"/>
        <v>0.32616753639054169</v>
      </c>
      <c r="I21" t="s">
        <v>260</v>
      </c>
      <c r="J21" s="6">
        <v>6.1044298105953203</v>
      </c>
      <c r="K21" s="65">
        <v>0.32424244395912943</v>
      </c>
    </row>
    <row r="22" spans="1:11" x14ac:dyDescent="0.25">
      <c r="A22" s="15"/>
      <c r="B22" s="44">
        <v>16</v>
      </c>
      <c r="C22" s="17" t="s">
        <v>255</v>
      </c>
      <c r="D22" s="18">
        <v>7.9487689999999986</v>
      </c>
      <c r="E22" s="19">
        <v>13.244432000000002</v>
      </c>
      <c r="F22" s="19">
        <v>3.7428349683468696</v>
      </c>
      <c r="G22" s="20">
        <f t="shared" si="0"/>
        <v>0.28259686548633184</v>
      </c>
      <c r="I22" t="s">
        <v>250</v>
      </c>
      <c r="J22" s="6">
        <v>1.8282299175625667</v>
      </c>
      <c r="K22" s="65">
        <v>0.32327166320788858</v>
      </c>
    </row>
    <row r="23" spans="1:11" x14ac:dyDescent="0.25">
      <c r="A23" s="15"/>
      <c r="B23" s="44">
        <v>17</v>
      </c>
      <c r="C23" s="17" t="s">
        <v>256</v>
      </c>
      <c r="D23" s="18">
        <v>0</v>
      </c>
      <c r="E23" s="19">
        <v>1.2518999999999998</v>
      </c>
      <c r="F23" s="19">
        <v>1.5349999939644476E-3</v>
      </c>
      <c r="G23" s="20">
        <f t="shared" si="0"/>
        <v>1.2261362680441312E-3</v>
      </c>
      <c r="I23" t="s">
        <v>263</v>
      </c>
      <c r="J23" s="6">
        <v>1.6294065718248021</v>
      </c>
      <c r="K23" s="65">
        <v>0.31601409040611977</v>
      </c>
    </row>
    <row r="24" spans="1:11" x14ac:dyDescent="0.25">
      <c r="A24" s="15"/>
      <c r="B24" s="44">
        <v>18</v>
      </c>
      <c r="C24" s="17" t="s">
        <v>257</v>
      </c>
      <c r="D24" s="18">
        <v>2.1328689999999999</v>
      </c>
      <c r="E24" s="19">
        <v>3.7566019999999996</v>
      </c>
      <c r="F24" s="19">
        <v>1.4932758767863561</v>
      </c>
      <c r="G24" s="20">
        <f t="shared" si="0"/>
        <v>0.3975070760187947</v>
      </c>
      <c r="I24" t="s">
        <v>258</v>
      </c>
      <c r="J24" s="6">
        <v>1.6821139841085824</v>
      </c>
      <c r="K24" s="65">
        <v>0.31206285805878931</v>
      </c>
    </row>
    <row r="25" spans="1:11" x14ac:dyDescent="0.25">
      <c r="A25" s="15"/>
      <c r="B25" s="44">
        <v>19</v>
      </c>
      <c r="C25" s="17" t="s">
        <v>258</v>
      </c>
      <c r="D25" s="18">
        <v>6.1951910000000003</v>
      </c>
      <c r="E25" s="19">
        <v>5.3903050000000006</v>
      </c>
      <c r="F25" s="19">
        <v>1.6821139841085824</v>
      </c>
      <c r="G25" s="20">
        <f t="shared" si="0"/>
        <v>0.31206285805878931</v>
      </c>
      <c r="I25" t="s">
        <v>249</v>
      </c>
      <c r="J25" s="6">
        <v>4.695035350327089</v>
      </c>
      <c r="K25" s="65">
        <v>0.3096052441080217</v>
      </c>
    </row>
    <row r="26" spans="1:11" x14ac:dyDescent="0.25">
      <c r="A26" s="15"/>
      <c r="B26" s="44">
        <v>20</v>
      </c>
      <c r="C26" s="17" t="s">
        <v>259</v>
      </c>
      <c r="D26" s="18">
        <v>11.983049000000001</v>
      </c>
      <c r="E26" s="19">
        <v>14.144921</v>
      </c>
      <c r="F26" s="19">
        <v>4.9689493145360757</v>
      </c>
      <c r="G26" s="20">
        <f t="shared" si="0"/>
        <v>0.35128858722760459</v>
      </c>
      <c r="I26" t="s">
        <v>247</v>
      </c>
      <c r="J26" s="6">
        <v>6.3971031345172378</v>
      </c>
      <c r="K26" s="65">
        <v>0.30371762201421293</v>
      </c>
    </row>
    <row r="27" spans="1:11" x14ac:dyDescent="0.25">
      <c r="A27" s="15"/>
      <c r="B27" s="44">
        <v>21</v>
      </c>
      <c r="C27" s="17" t="s">
        <v>260</v>
      </c>
      <c r="D27" s="18">
        <v>13.050621</v>
      </c>
      <c r="E27" s="19">
        <v>18.826744999999999</v>
      </c>
      <c r="F27" s="19">
        <v>6.1044298105953203</v>
      </c>
      <c r="G27" s="20">
        <f t="shared" si="0"/>
        <v>0.32424244395912943</v>
      </c>
      <c r="I27" t="s">
        <v>253</v>
      </c>
      <c r="J27" s="6">
        <v>1.7938849992315227</v>
      </c>
      <c r="K27" s="65">
        <v>0.29232846059179651</v>
      </c>
    </row>
    <row r="28" spans="1:11" x14ac:dyDescent="0.25">
      <c r="A28" s="15"/>
      <c r="B28" s="44">
        <v>22</v>
      </c>
      <c r="C28" s="17" t="s">
        <v>261</v>
      </c>
      <c r="D28" s="18">
        <v>4.4291309999999999</v>
      </c>
      <c r="E28" s="19">
        <v>6.8292310000000001</v>
      </c>
      <c r="F28" s="19">
        <v>1.5455804174671357</v>
      </c>
      <c r="G28" s="20">
        <f t="shared" si="0"/>
        <v>0.22631836841763525</v>
      </c>
      <c r="I28" t="s">
        <v>255</v>
      </c>
      <c r="J28" s="6">
        <v>3.7428349683468696</v>
      </c>
      <c r="K28" s="65">
        <v>0.28259686548633184</v>
      </c>
    </row>
    <row r="29" spans="1:11" x14ac:dyDescent="0.25">
      <c r="A29" s="15"/>
      <c r="B29" s="44">
        <v>23</v>
      </c>
      <c r="C29" s="17" t="s">
        <v>262</v>
      </c>
      <c r="D29" s="18">
        <v>4.5435749999999997</v>
      </c>
      <c r="E29" s="19">
        <v>4.7810730000000001</v>
      </c>
      <c r="F29" s="19">
        <v>1.6983790973536088</v>
      </c>
      <c r="G29" s="20">
        <f t="shared" si="0"/>
        <v>0.35522969370131113</v>
      </c>
      <c r="I29" t="s">
        <v>264</v>
      </c>
      <c r="J29" s="6">
        <v>2.1494001126266085</v>
      </c>
      <c r="K29" s="65">
        <v>0.26408547264915638</v>
      </c>
    </row>
    <row r="30" spans="1:11" x14ac:dyDescent="0.25">
      <c r="A30" s="15"/>
      <c r="B30" s="44">
        <v>24</v>
      </c>
      <c r="C30" s="17" t="s">
        <v>263</v>
      </c>
      <c r="D30" s="18">
        <v>6.1129300000000022</v>
      </c>
      <c r="E30" s="19">
        <v>5.1561199999999996</v>
      </c>
      <c r="F30" s="19">
        <v>1.6294065718248021</v>
      </c>
      <c r="G30" s="20">
        <f t="shared" si="0"/>
        <v>0.31601409040611977</v>
      </c>
      <c r="I30" t="s">
        <v>261</v>
      </c>
      <c r="J30" s="6">
        <v>1.5455804174671357</v>
      </c>
      <c r="K30" s="65">
        <v>0.22631836841763525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5.2114529999999979</v>
      </c>
      <c r="E31" s="25">
        <v>8.1390320000000003</v>
      </c>
      <c r="F31" s="25">
        <v>2.1494001126266085</v>
      </c>
      <c r="G31" s="26">
        <f t="shared" si="0"/>
        <v>0.26408547264915638</v>
      </c>
      <c r="I31" t="s">
        <v>256</v>
      </c>
      <c r="J31" s="6">
        <v>1.5349999939644476E-3</v>
      </c>
      <c r="K31" s="65">
        <v>1.2261362680441312E-3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4"/>
  <dimension ref="A1:G11"/>
  <sheetViews>
    <sheetView workbookViewId="0">
      <selection activeCell="A8" sqref="A8:G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98</v>
      </c>
      <c r="B1" s="46" t="s">
        <v>228</v>
      </c>
      <c r="C1" s="40" t="s">
        <v>1939</v>
      </c>
      <c r="D1" s="40"/>
      <c r="E1" s="40"/>
      <c r="F1" s="40"/>
      <c r="G1" s="40"/>
    </row>
    <row r="2" spans="1:7" ht="15.75" thickBot="1" x14ac:dyDescent="0.3">
      <c r="A2" s="2" t="s">
        <v>1941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338.84630900000002</v>
      </c>
      <c r="E6" s="13">
        <v>340.04493999999994</v>
      </c>
      <c r="F6" s="13">
        <v>113.81572892847726</v>
      </c>
      <c r="G6" s="14">
        <v>0.33470790339793699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336.03376399999985</v>
      </c>
      <c r="E7" s="31">
        <f ca="1">SUM(E8:OFFSET(E6,MATCH("GOBIERNOS REGIONALES",$A$8:$A$50,0),0))</f>
        <v>336.03376400000019</v>
      </c>
      <c r="F7" s="31">
        <f ca="1">SUM(F8:OFFSET(F6,MATCH("GOBIERNOS REGIONALES",$A$8:$A$50,0),0))</f>
        <v>113.05984098352747</v>
      </c>
      <c r="G7" s="32">
        <f ca="1">IFERROR(F7/E7,0)</f>
        <v>0.33645381237204308</v>
      </c>
    </row>
    <row r="8" spans="1:7" ht="25.5" x14ac:dyDescent="0.25">
      <c r="A8" s="15"/>
      <c r="B8" s="16">
        <v>40</v>
      </c>
      <c r="C8" s="17" t="s">
        <v>122</v>
      </c>
      <c r="D8" s="18">
        <v>336.03376399999985</v>
      </c>
      <c r="E8" s="19">
        <v>336.03376400000019</v>
      </c>
      <c r="F8" s="19">
        <v>113.05984098352747</v>
      </c>
      <c r="G8" s="20">
        <f>IFERROR(F8/E8,0)</f>
        <v>0.33645381237204308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0</v>
      </c>
      <c r="E9" s="31">
        <f ca="1">SUM(E10:OFFSET(E8,(MATCH("GOBIERNOS LOCALES",$A$8:$A$50,0)-MATCH("GOBIERNOS REGIONALES",$A$8:$A$50,0)),0))</f>
        <v>0</v>
      </c>
      <c r="F9" s="31">
        <f ca="1">SUM(F10:OFFSET(F8,(MATCH("GOBIERNOS LOCALES",$A$8:$A$50,0)-MATCH("GOBIERNOS REGIONALES",$A$8:$A$50,0)),0))</f>
        <v>0</v>
      </c>
      <c r="G9" s="32">
        <f ca="1">IFERROR(F9/E9,0)</f>
        <v>0</v>
      </c>
    </row>
    <row r="10" spans="1:7" ht="15.75" thickBot="1" x14ac:dyDescent="0.3">
      <c r="A10" s="33" t="s">
        <v>227</v>
      </c>
      <c r="B10" s="34"/>
      <c r="C10" s="35"/>
      <c r="D10" s="36">
        <v>2.8125449999999996</v>
      </c>
      <c r="E10" s="37">
        <v>4.0111759999999999</v>
      </c>
      <c r="F10" s="37">
        <v>0.75588794494979084</v>
      </c>
      <c r="G10" s="38">
        <f>IFERROR(F10/E10,0)</f>
        <v>0.18844546959539818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5"/>
  <dimension ref="A1:L19"/>
  <sheetViews>
    <sheetView topLeftCell="A11" workbookViewId="0">
      <selection activeCell="A15" sqref="A15:F1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98</v>
      </c>
      <c r="B1" s="40" t="s">
        <v>228</v>
      </c>
      <c r="C1" s="40" t="s">
        <v>1939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1942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338.84630900000002</v>
      </c>
      <c r="G6" s="13">
        <v>340.04493999999994</v>
      </c>
      <c r="H6" s="13">
        <v>113.81572892847726</v>
      </c>
      <c r="I6" s="14">
        <v>0.33470790339793699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336.03376399999996</v>
      </c>
      <c r="G7" s="31">
        <f ca="1">SUM(G8:OFFSET(G6,MATCH("PROYECTOS",$A$8:$A$50,0),0))</f>
        <v>336.03376399999991</v>
      </c>
      <c r="H7" s="31">
        <f ca="1">SUM(H8:OFFSET(H6,MATCH("PROYECTOS",$A$8:$A$50,0),0))</f>
        <v>113.05984098352747</v>
      </c>
      <c r="I7" s="32">
        <f ca="1">IFERROR(H7/G7,0)</f>
        <v>0.33645381237204336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25.791494999999998</v>
      </c>
      <c r="G8" s="19">
        <v>27.871004999999997</v>
      </c>
      <c r="H8" s="19">
        <v>9.6848194209487701</v>
      </c>
      <c r="I8" s="20">
        <f>IFERROR(H8/G8,0)</f>
        <v>0.34748726933057389</v>
      </c>
      <c r="J8" s="54"/>
      <c r="K8" s="19"/>
      <c r="L8" s="20" t="str">
        <f>IFERROR(K8/J8,".")</f>
        <v>.</v>
      </c>
    </row>
    <row r="9" spans="1:12" ht="63.75" x14ac:dyDescent="0.25">
      <c r="A9" s="15"/>
      <c r="B9" s="17">
        <v>3000314</v>
      </c>
      <c r="C9" s="17" t="s">
        <v>1943</v>
      </c>
      <c r="D9" s="53">
        <v>56</v>
      </c>
      <c r="E9" s="17" t="s">
        <v>296</v>
      </c>
      <c r="F9" s="18">
        <v>85.195771999999963</v>
      </c>
      <c r="G9" s="19">
        <v>107.31025900000003</v>
      </c>
      <c r="H9" s="19">
        <v>34.918070714562418</v>
      </c>
      <c r="I9" s="20">
        <f>IFERROR(H9/G9,0)</f>
        <v>0.32539359274645313</v>
      </c>
      <c r="J9" s="54"/>
      <c r="K9" s="19"/>
      <c r="L9" s="20" t="str">
        <f>IFERROR(K9/J9,".")</f>
        <v>.</v>
      </c>
    </row>
    <row r="10" spans="1:12" ht="63.75" x14ac:dyDescent="0.25">
      <c r="A10" s="15"/>
      <c r="B10" s="17">
        <v>3000584</v>
      </c>
      <c r="C10" s="17" t="s">
        <v>1944</v>
      </c>
      <c r="D10" s="53">
        <v>79</v>
      </c>
      <c r="E10" s="17" t="s">
        <v>1945</v>
      </c>
      <c r="F10" s="18">
        <v>225.04649699999999</v>
      </c>
      <c r="G10" s="19">
        <v>200.85249999999988</v>
      </c>
      <c r="H10" s="19">
        <v>68.456950848016277</v>
      </c>
      <c r="I10" s="20">
        <f>IFERROR(H10/G10,0)</f>
        <v>0.34083195801902549</v>
      </c>
      <c r="J10" s="54"/>
      <c r="K10" s="19"/>
      <c r="L10" s="20" t="str">
        <f>IFERROR(K10/J10,".")</f>
        <v>.</v>
      </c>
    </row>
    <row r="11" spans="1:12" ht="15.75" thickBot="1" x14ac:dyDescent="0.3">
      <c r="A11" s="33" t="s">
        <v>302</v>
      </c>
      <c r="B11" s="35"/>
      <c r="C11" s="35"/>
      <c r="D11" s="51"/>
      <c r="E11" s="35"/>
      <c r="F11" s="36">
        <f ca="1">OFFSET(F11,-MATCH("PROYECTOS",$A$8:$A$50,0)-1,0)-(OFFSET(F11,-MATCH("PROYECTOS",$A$8:$A$50,0),0))</f>
        <v>2.8125450000000569</v>
      </c>
      <c r="G11" s="37">
        <f ca="1">OFFSET(G11,-MATCH("PROYECTOS",$A$8:$A$50,0)-1,0)-(OFFSET(G11,-MATCH("PROYECTOS",$A$8:$A$50,0),0))</f>
        <v>4.0111760000000345</v>
      </c>
      <c r="H11" s="37">
        <f ca="1">OFFSET(H11,-MATCH("PROYECTOS",$A$8:$A$50,0)-1,0)-(OFFSET(H11,-MATCH("PROYECTOS",$A$8:$A$50,0),0))</f>
        <v>0.75588794494979084</v>
      </c>
      <c r="I11" s="38">
        <f ca="1">IFERROR(H11/G11,0)</f>
        <v>0.18844546959539654</v>
      </c>
      <c r="J11" s="52"/>
      <c r="K11" s="37"/>
      <c r="L11" s="38"/>
    </row>
    <row r="12" spans="1:12" ht="15.75" thickBot="1" x14ac:dyDescent="0.3"/>
    <row r="13" spans="1:12" ht="15.75" thickBot="1" x14ac:dyDescent="0.3">
      <c r="A13" s="108" t="s">
        <v>372</v>
      </c>
      <c r="B13" s="109"/>
      <c r="C13" s="109"/>
      <c r="D13" s="109"/>
      <c r="E13" s="109"/>
      <c r="F13" s="110"/>
    </row>
    <row r="14" spans="1:12" ht="15.75" thickBot="1" x14ac:dyDescent="0.3">
      <c r="A14" s="2" t="s">
        <v>1954</v>
      </c>
    </row>
    <row r="15" spans="1:12" ht="45" customHeight="1" x14ac:dyDescent="0.25">
      <c r="A15" s="100" t="s">
        <v>374</v>
      </c>
      <c r="B15" s="101"/>
      <c r="C15" s="101"/>
      <c r="D15" s="101"/>
      <c r="E15" s="101"/>
      <c r="F15" s="111" t="s">
        <v>375</v>
      </c>
    </row>
    <row r="16" spans="1:12" ht="15.75" thickBot="1" x14ac:dyDescent="0.3">
      <c r="A16" s="125"/>
      <c r="B16" s="126"/>
      <c r="C16" s="104"/>
      <c r="D16" s="104"/>
      <c r="E16" s="104"/>
      <c r="F16" s="112"/>
    </row>
    <row r="17" spans="1:6" ht="16.5" customHeight="1" x14ac:dyDescent="0.25">
      <c r="A17" s="15"/>
      <c r="B17" s="17">
        <v>3000001</v>
      </c>
      <c r="C17" s="148" t="s">
        <v>271</v>
      </c>
      <c r="D17" s="142"/>
      <c r="E17" s="149"/>
      <c r="F17" s="69">
        <v>0.34748726933057389</v>
      </c>
    </row>
    <row r="18" spans="1:6" ht="55.5" customHeight="1" x14ac:dyDescent="0.25">
      <c r="A18" s="15"/>
      <c r="B18" s="17">
        <v>3000314</v>
      </c>
      <c r="C18" s="144" t="s">
        <v>1943</v>
      </c>
      <c r="D18" s="119">
        <v>56</v>
      </c>
      <c r="E18" s="145" t="s">
        <v>296</v>
      </c>
      <c r="F18" s="69">
        <v>0.32539359274645313</v>
      </c>
    </row>
    <row r="19" spans="1:6" ht="42" customHeight="1" thickBot="1" x14ac:dyDescent="0.3">
      <c r="A19" s="21"/>
      <c r="B19" s="23">
        <v>3000584</v>
      </c>
      <c r="C19" s="146" t="s">
        <v>1944</v>
      </c>
      <c r="D19" s="121">
        <v>79</v>
      </c>
      <c r="E19" s="147" t="s">
        <v>1945</v>
      </c>
      <c r="F19" s="70">
        <v>0.34083195801902549</v>
      </c>
    </row>
  </sheetData>
  <mergeCells count="18">
    <mergeCell ref="J3:L3"/>
    <mergeCell ref="I4:I5"/>
    <mergeCell ref="A13:F13"/>
    <mergeCell ref="A15:E16"/>
    <mergeCell ref="F15:F16"/>
    <mergeCell ref="L4:L5"/>
    <mergeCell ref="H4:H5"/>
    <mergeCell ref="A4:C5"/>
    <mergeCell ref="J4:J5"/>
    <mergeCell ref="F4:F5"/>
    <mergeCell ref="K4:K5"/>
    <mergeCell ref="G4:G5"/>
    <mergeCell ref="D4:E5"/>
    <mergeCell ref="C17:E17"/>
    <mergeCell ref="C18:E18"/>
    <mergeCell ref="C19:E19"/>
    <mergeCell ref="A3:E3"/>
    <mergeCell ref="F3:I3"/>
  </mergeCell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6"/>
  <dimension ref="A1:N18"/>
  <sheetViews>
    <sheetView workbookViewId="0">
      <selection activeCell="C11" sqref="C1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98</v>
      </c>
      <c r="B1" s="40" t="s">
        <v>228</v>
      </c>
      <c r="C1" s="40" t="s">
        <v>1939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1946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338.84630900000002</v>
      </c>
      <c r="I6" s="13">
        <v>340.04493999999994</v>
      </c>
      <c r="J6" s="13">
        <v>113.81572892847726</v>
      </c>
      <c r="K6" s="14">
        <v>0.33470790339793699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SUM(H8:H17)</f>
        <v>336.03376400000002</v>
      </c>
      <c r="I7" s="30">
        <f>SUM(I8:I17)</f>
        <v>336.03376400000008</v>
      </c>
      <c r="J7" s="30">
        <f>SUM(J8:J17)</f>
        <v>113.05984098352747</v>
      </c>
      <c r="K7" s="32">
        <f>IFERROR(J7/I7,0)</f>
        <v>0.33645381237204319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23.178771999999999</v>
      </c>
      <c r="I8" s="19">
        <v>25.358281999999999</v>
      </c>
      <c r="J8" s="19">
        <v>9.3198330217601324</v>
      </c>
      <c r="K8" s="20">
        <f t="shared" ref="K8:K18" si="0">IFERROR(J8/I8,0)</f>
        <v>0.36752619999099834</v>
      </c>
      <c r="L8" s="54">
        <v>0</v>
      </c>
      <c r="M8" s="19">
        <v>0</v>
      </c>
      <c r="N8" s="20" t="str">
        <f>IFERROR(M8/L8,".")</f>
        <v>.</v>
      </c>
    </row>
    <row r="9" spans="1:14" ht="25.5" x14ac:dyDescent="0.25">
      <c r="A9" s="15"/>
      <c r="B9" s="17">
        <v>5003032</v>
      </c>
      <c r="C9" s="79" t="s">
        <v>626</v>
      </c>
      <c r="D9" s="17">
        <v>3000001</v>
      </c>
      <c r="E9" s="17" t="s">
        <v>271</v>
      </c>
      <c r="F9" s="53">
        <v>60</v>
      </c>
      <c r="G9" s="17" t="s">
        <v>318</v>
      </c>
      <c r="H9" s="18">
        <v>2.6127230000000008</v>
      </c>
      <c r="I9" s="19">
        <v>2.5127230000000003</v>
      </c>
      <c r="J9" s="19">
        <v>0.36498639918863773</v>
      </c>
      <c r="K9" s="20">
        <f t="shared" si="0"/>
        <v>0.14525532626900683</v>
      </c>
      <c r="L9" s="54">
        <v>0</v>
      </c>
      <c r="M9" s="19">
        <v>0</v>
      </c>
      <c r="N9" s="20" t="str">
        <f t="shared" ref="N9:N17" si="1">IFERROR(M9/L9,".")</f>
        <v>.</v>
      </c>
    </row>
    <row r="10" spans="1:14" ht="63.75" x14ac:dyDescent="0.25">
      <c r="A10" s="15"/>
      <c r="B10" s="17">
        <v>5002894</v>
      </c>
      <c r="C10" s="79" t="s">
        <v>1947</v>
      </c>
      <c r="D10" s="17">
        <v>3000314</v>
      </c>
      <c r="E10" s="17" t="s">
        <v>1943</v>
      </c>
      <c r="F10" s="53">
        <v>56</v>
      </c>
      <c r="G10" s="17" t="s">
        <v>296</v>
      </c>
      <c r="H10" s="18">
        <v>3.8009610000000005</v>
      </c>
      <c r="I10" s="19">
        <v>0.13630100000000001</v>
      </c>
      <c r="J10" s="19">
        <v>4.6628529540612362E-2</v>
      </c>
      <c r="K10" s="20">
        <f t="shared" si="0"/>
        <v>0.34209968775439914</v>
      </c>
      <c r="L10" s="54">
        <v>0</v>
      </c>
      <c r="M10" s="19">
        <v>0</v>
      </c>
      <c r="N10" s="20" t="str">
        <f t="shared" si="1"/>
        <v>.</v>
      </c>
    </row>
    <row r="11" spans="1:14" ht="63.75" x14ac:dyDescent="0.25">
      <c r="A11" s="15"/>
      <c r="B11" s="17">
        <v>5002955</v>
      </c>
      <c r="C11" s="79" t="s">
        <v>1948</v>
      </c>
      <c r="D11" s="17">
        <v>3000314</v>
      </c>
      <c r="E11" s="17" t="s">
        <v>1943</v>
      </c>
      <c r="F11" s="53">
        <v>56</v>
      </c>
      <c r="G11" s="17" t="s">
        <v>296</v>
      </c>
      <c r="H11" s="18">
        <v>34.421984999999999</v>
      </c>
      <c r="I11" s="19">
        <v>86.232062999999997</v>
      </c>
      <c r="J11" s="19">
        <v>28.104703581597278</v>
      </c>
      <c r="K11" s="20">
        <f t="shared" si="0"/>
        <v>0.3259194156307878</v>
      </c>
      <c r="L11" s="54">
        <v>53811</v>
      </c>
      <c r="M11" s="19">
        <v>0</v>
      </c>
      <c r="N11" s="20">
        <f t="shared" si="1"/>
        <v>0</v>
      </c>
    </row>
    <row r="12" spans="1:14" ht="63.75" x14ac:dyDescent="0.25">
      <c r="A12" s="15"/>
      <c r="B12" s="17">
        <v>5004343</v>
      </c>
      <c r="C12" s="79" t="s">
        <v>1949</v>
      </c>
      <c r="D12" s="17">
        <v>3000314</v>
      </c>
      <c r="E12" s="17" t="s">
        <v>1943</v>
      </c>
      <c r="F12" s="53">
        <v>194</v>
      </c>
      <c r="G12" s="17" t="s">
        <v>768</v>
      </c>
      <c r="H12" s="18">
        <v>6.7293950000000002</v>
      </c>
      <c r="I12" s="19">
        <v>9.7686429999999991</v>
      </c>
      <c r="J12" s="19">
        <v>2.2939540157094598</v>
      </c>
      <c r="K12" s="20">
        <f t="shared" si="0"/>
        <v>0.23482831911345925</v>
      </c>
      <c r="L12" s="54">
        <v>0</v>
      </c>
      <c r="M12" s="19">
        <v>0</v>
      </c>
      <c r="N12" s="20" t="str">
        <f t="shared" si="1"/>
        <v>.</v>
      </c>
    </row>
    <row r="13" spans="1:14" ht="63.75" x14ac:dyDescent="0.25">
      <c r="A13" s="15"/>
      <c r="B13" s="17">
        <v>5004344</v>
      </c>
      <c r="C13" s="79" t="s">
        <v>1950</v>
      </c>
      <c r="D13" s="17">
        <v>3000314</v>
      </c>
      <c r="E13" s="17" t="s">
        <v>1943</v>
      </c>
      <c r="F13" s="53">
        <v>88</v>
      </c>
      <c r="G13" s="17" t="s">
        <v>466</v>
      </c>
      <c r="H13" s="18">
        <v>40.243431000000001</v>
      </c>
      <c r="I13" s="19">
        <v>11.173252000000002</v>
      </c>
      <c r="J13" s="19">
        <v>4.4727845877150685</v>
      </c>
      <c r="K13" s="20">
        <f t="shared" si="0"/>
        <v>0.40031179711287884</v>
      </c>
      <c r="L13" s="54">
        <v>0</v>
      </c>
      <c r="M13" s="19">
        <v>0</v>
      </c>
      <c r="N13" s="20" t="str">
        <f t="shared" si="1"/>
        <v>.</v>
      </c>
    </row>
    <row r="14" spans="1:14" ht="63.75" x14ac:dyDescent="0.25">
      <c r="A14" s="15"/>
      <c r="B14" s="17">
        <v>5004343</v>
      </c>
      <c r="C14" s="79" t="s">
        <v>1949</v>
      </c>
      <c r="D14" s="17">
        <v>3000584</v>
      </c>
      <c r="E14" s="17" t="s">
        <v>1944</v>
      </c>
      <c r="F14" s="53">
        <v>194</v>
      </c>
      <c r="G14" s="17" t="s">
        <v>768</v>
      </c>
      <c r="H14" s="18">
        <v>4.8662440000000009</v>
      </c>
      <c r="I14" s="19">
        <v>1.9169280000000004</v>
      </c>
      <c r="J14" s="19">
        <v>0.80196270577289397</v>
      </c>
      <c r="K14" s="20">
        <f t="shared" si="0"/>
        <v>0.41835828250872947</v>
      </c>
      <c r="L14" s="54">
        <v>0</v>
      </c>
      <c r="M14" s="19">
        <v>0</v>
      </c>
      <c r="N14" s="20" t="str">
        <f t="shared" si="1"/>
        <v>.</v>
      </c>
    </row>
    <row r="15" spans="1:14" ht="63.75" x14ac:dyDescent="0.25">
      <c r="A15" s="15"/>
      <c r="B15" s="17">
        <v>5004344</v>
      </c>
      <c r="C15" s="79" t="s">
        <v>1950</v>
      </c>
      <c r="D15" s="17">
        <v>3000584</v>
      </c>
      <c r="E15" s="17" t="s">
        <v>1944</v>
      </c>
      <c r="F15" s="53">
        <v>88</v>
      </c>
      <c r="G15" s="17" t="s">
        <v>466</v>
      </c>
      <c r="H15" s="18">
        <v>11.83929</v>
      </c>
      <c r="I15" s="19">
        <v>9.7935069999999982</v>
      </c>
      <c r="J15" s="19">
        <v>1.0224822317140934</v>
      </c>
      <c r="K15" s="20">
        <f t="shared" si="0"/>
        <v>0.10440409464291939</v>
      </c>
      <c r="L15" s="54">
        <v>0</v>
      </c>
      <c r="M15" s="19">
        <v>0</v>
      </c>
      <c r="N15" s="20" t="str">
        <f t="shared" si="1"/>
        <v>.</v>
      </c>
    </row>
    <row r="16" spans="1:14" ht="63.75" x14ac:dyDescent="0.25">
      <c r="A16" s="15"/>
      <c r="B16" s="17">
        <v>5004345</v>
      </c>
      <c r="C16" s="79" t="s">
        <v>1951</v>
      </c>
      <c r="D16" s="17">
        <v>3000584</v>
      </c>
      <c r="E16" s="17" t="s">
        <v>1944</v>
      </c>
      <c r="F16" s="53">
        <v>79</v>
      </c>
      <c r="G16" s="17" t="s">
        <v>1945</v>
      </c>
      <c r="H16" s="18">
        <v>176.02746200000001</v>
      </c>
      <c r="I16" s="19">
        <v>167.39029000000002</v>
      </c>
      <c r="J16" s="19">
        <v>62.844611118052853</v>
      </c>
      <c r="K16" s="20">
        <f t="shared" si="0"/>
        <v>0.375437614201235</v>
      </c>
      <c r="L16" s="54">
        <v>58680</v>
      </c>
      <c r="M16" s="19">
        <v>0</v>
      </c>
      <c r="N16" s="20">
        <f t="shared" si="1"/>
        <v>0</v>
      </c>
    </row>
    <row r="17" spans="1:14" ht="63.75" x14ac:dyDescent="0.25">
      <c r="A17" s="15"/>
      <c r="B17" s="17">
        <v>5004501</v>
      </c>
      <c r="C17" s="79" t="s">
        <v>1952</v>
      </c>
      <c r="D17" s="17">
        <v>3000584</v>
      </c>
      <c r="E17" s="17" t="s">
        <v>1944</v>
      </c>
      <c r="F17" s="53">
        <v>182</v>
      </c>
      <c r="G17" s="17" t="s">
        <v>691</v>
      </c>
      <c r="H17" s="18">
        <v>32.313500999999995</v>
      </c>
      <c r="I17" s="19">
        <v>21.751774999999995</v>
      </c>
      <c r="J17" s="19">
        <v>3.7878947924764361</v>
      </c>
      <c r="K17" s="20">
        <f t="shared" si="0"/>
        <v>0.17414187083474508</v>
      </c>
      <c r="L17" s="54">
        <v>0</v>
      </c>
      <c r="M17" s="19">
        <v>0</v>
      </c>
      <c r="N17" s="20" t="str">
        <f t="shared" si="1"/>
        <v>.</v>
      </c>
    </row>
    <row r="18" spans="1:14" ht="15.75" thickBot="1" x14ac:dyDescent="0.3">
      <c r="A18" s="33" t="s">
        <v>302</v>
      </c>
      <c r="B18" s="35"/>
      <c r="C18" s="35"/>
      <c r="D18" s="57"/>
      <c r="E18" s="35"/>
      <c r="F18" s="51"/>
      <c r="G18" s="35"/>
      <c r="H18" s="36">
        <f>H6-H7</f>
        <v>2.8125450000000001</v>
      </c>
      <c r="I18" s="36">
        <f>I6-I7</f>
        <v>4.011175999999864</v>
      </c>
      <c r="J18" s="36">
        <f>J6-J7</f>
        <v>0.75588794494979084</v>
      </c>
      <c r="K18" s="38">
        <f t="shared" si="0"/>
        <v>0.18844546959540456</v>
      </c>
      <c r="L18" s="52"/>
      <c r="M18" s="37"/>
      <c r="N18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7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99</v>
      </c>
      <c r="B1" s="41" t="s">
        <v>228</v>
      </c>
      <c r="C1" s="40" t="s">
        <v>58</v>
      </c>
      <c r="D1" s="40"/>
      <c r="E1" s="40"/>
      <c r="F1" s="40"/>
      <c r="G1" s="40"/>
    </row>
    <row r="2" spans="1:11" ht="15.75" thickBot="1" x14ac:dyDescent="0.3">
      <c r="A2" s="2" t="s">
        <v>1955</v>
      </c>
      <c r="I2" s="1" t="s">
        <v>1963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43.982809999999994</v>
      </c>
      <c r="E6" s="13">
        <f ca="1">SUM(E7:OFFSET(E7,50,0))</f>
        <v>52.231192999999998</v>
      </c>
      <c r="F6" s="13">
        <f ca="1">SUM(F7:OFFSET(F7,50,0))</f>
        <v>30.591213308027363</v>
      </c>
      <c r="G6" s="14">
        <f ca="1">IFERROR(F6/E6,0)</f>
        <v>0.58568858092189025</v>
      </c>
      <c r="J6" s="6" t="s">
        <v>369</v>
      </c>
      <c r="K6" s="65" t="s">
        <v>370</v>
      </c>
    </row>
    <row r="7" spans="1:11" x14ac:dyDescent="0.25">
      <c r="A7" s="15"/>
      <c r="B7" s="44">
        <v>2</v>
      </c>
      <c r="C7" s="17" t="s">
        <v>241</v>
      </c>
      <c r="D7" s="18">
        <v>3.4717799999999999</v>
      </c>
      <c r="E7" s="19">
        <v>3.54718</v>
      </c>
      <c r="F7" s="19">
        <v>1.5270545362727717</v>
      </c>
      <c r="G7" s="20">
        <f t="shared" ref="G7:G17" si="0">IFERROR(F7/E7,0)</f>
        <v>0.43049818060340089</v>
      </c>
      <c r="I7" t="s">
        <v>243</v>
      </c>
      <c r="J7" s="6">
        <v>2.3967153416888323</v>
      </c>
      <c r="K7" s="65">
        <v>0.83391335237104902</v>
      </c>
    </row>
    <row r="8" spans="1:11" x14ac:dyDescent="0.25">
      <c r="A8" s="15"/>
      <c r="B8" s="44">
        <v>4</v>
      </c>
      <c r="C8" s="17" t="s">
        <v>243</v>
      </c>
      <c r="D8" s="18">
        <v>2.0007980000000001</v>
      </c>
      <c r="E8" s="19">
        <v>2.8740579999999998</v>
      </c>
      <c r="F8" s="19">
        <v>2.3967153416888323</v>
      </c>
      <c r="G8" s="20">
        <f t="shared" si="0"/>
        <v>0.83391335237104902</v>
      </c>
      <c r="I8" t="s">
        <v>252</v>
      </c>
      <c r="J8" s="6">
        <v>2.7264764629508136</v>
      </c>
      <c r="K8" s="65">
        <v>0.70012661268060894</v>
      </c>
    </row>
    <row r="9" spans="1:11" x14ac:dyDescent="0.25">
      <c r="A9" s="15"/>
      <c r="B9" s="44">
        <v>6</v>
      </c>
      <c r="C9" s="17" t="s">
        <v>245</v>
      </c>
      <c r="D9" s="18">
        <v>1.7506980000000001</v>
      </c>
      <c r="E9" s="19">
        <v>2.1834590000000005</v>
      </c>
      <c r="F9" s="19">
        <v>0.86623532249359414</v>
      </c>
      <c r="G9" s="20">
        <f t="shared" si="0"/>
        <v>0.39672616820081985</v>
      </c>
      <c r="I9" t="s">
        <v>254</v>
      </c>
      <c r="J9" s="6">
        <v>15.497484311286826</v>
      </c>
      <c r="K9" s="65">
        <v>0.67361733729508488</v>
      </c>
    </row>
    <row r="10" spans="1:11" x14ac:dyDescent="0.25">
      <c r="A10" s="15"/>
      <c r="B10" s="44">
        <v>7</v>
      </c>
      <c r="C10" s="17" t="s">
        <v>246</v>
      </c>
      <c r="D10" s="18">
        <v>3.1277510000000004</v>
      </c>
      <c r="E10" s="19">
        <v>4.7010960000000006</v>
      </c>
      <c r="F10" s="19">
        <v>2.0799463943112642</v>
      </c>
      <c r="G10" s="20">
        <f t="shared" si="0"/>
        <v>0.4424386131045322</v>
      </c>
      <c r="I10" t="s">
        <v>253</v>
      </c>
      <c r="J10" s="6">
        <v>2.0408870266983286</v>
      </c>
      <c r="K10" s="65">
        <v>0.55220179363185684</v>
      </c>
    </row>
    <row r="11" spans="1:11" x14ac:dyDescent="0.25">
      <c r="A11" s="15"/>
      <c r="B11" s="44">
        <v>8</v>
      </c>
      <c r="C11" s="17" t="s">
        <v>247</v>
      </c>
      <c r="D11" s="18">
        <v>1.6606510000000001</v>
      </c>
      <c r="E11" s="19">
        <v>2.8495940000000006</v>
      </c>
      <c r="F11" s="19">
        <v>1.4229916006006533</v>
      </c>
      <c r="G11" s="20">
        <f t="shared" si="0"/>
        <v>0.49936643627150151</v>
      </c>
      <c r="I11" t="s">
        <v>247</v>
      </c>
      <c r="J11" s="6">
        <v>1.4229916006006533</v>
      </c>
      <c r="K11" s="65">
        <v>0.49936643627150151</v>
      </c>
    </row>
    <row r="12" spans="1:11" x14ac:dyDescent="0.25">
      <c r="A12" s="15"/>
      <c r="B12" s="44">
        <v>11</v>
      </c>
      <c r="C12" s="17" t="s">
        <v>250</v>
      </c>
      <c r="D12" s="18">
        <v>2.8659909999999997</v>
      </c>
      <c r="E12" s="19">
        <v>2.9413910000000003</v>
      </c>
      <c r="F12" s="19">
        <v>1.2091930323513225</v>
      </c>
      <c r="G12" s="20">
        <f t="shared" si="0"/>
        <v>0.41109564568305346</v>
      </c>
      <c r="I12" t="s">
        <v>246</v>
      </c>
      <c r="J12" s="6">
        <v>2.0799463943112642</v>
      </c>
      <c r="K12" s="65">
        <v>0.4424386131045322</v>
      </c>
    </row>
    <row r="13" spans="1:11" x14ac:dyDescent="0.25">
      <c r="A13" s="15"/>
      <c r="B13" s="44">
        <v>12</v>
      </c>
      <c r="C13" s="17" t="s">
        <v>251</v>
      </c>
      <c r="D13" s="18">
        <v>1.625178</v>
      </c>
      <c r="E13" s="19">
        <v>1.7797180000000004</v>
      </c>
      <c r="F13" s="19">
        <v>0.72790289902332006</v>
      </c>
      <c r="G13" s="20">
        <f t="shared" si="0"/>
        <v>0.40899900940672618</v>
      </c>
      <c r="I13" t="s">
        <v>241</v>
      </c>
      <c r="J13" s="6">
        <v>1.5270545362727717</v>
      </c>
      <c r="K13" s="65">
        <v>0.43049818060340089</v>
      </c>
    </row>
    <row r="14" spans="1:11" x14ac:dyDescent="0.25">
      <c r="A14" s="15"/>
      <c r="B14" s="44">
        <v>13</v>
      </c>
      <c r="C14" s="17" t="s">
        <v>252</v>
      </c>
      <c r="D14" s="18">
        <v>2.8278819999999998</v>
      </c>
      <c r="E14" s="19">
        <v>3.8942620000000003</v>
      </c>
      <c r="F14" s="19">
        <v>2.7264764629508136</v>
      </c>
      <c r="G14" s="20">
        <f t="shared" si="0"/>
        <v>0.70012661268060894</v>
      </c>
      <c r="I14" t="s">
        <v>250</v>
      </c>
      <c r="J14" s="6">
        <v>1.2091930323513225</v>
      </c>
      <c r="K14" s="65">
        <v>0.41109564568305346</v>
      </c>
    </row>
    <row r="15" spans="1:11" x14ac:dyDescent="0.25">
      <c r="A15" s="15"/>
      <c r="B15" s="44">
        <v>14</v>
      </c>
      <c r="C15" s="17" t="s">
        <v>253</v>
      </c>
      <c r="D15" s="18">
        <v>3.4178079999999995</v>
      </c>
      <c r="E15" s="19">
        <v>3.6959079999999993</v>
      </c>
      <c r="F15" s="19">
        <v>2.0408870266983286</v>
      </c>
      <c r="G15" s="20">
        <f t="shared" si="0"/>
        <v>0.55220179363185684</v>
      </c>
      <c r="I15" t="s">
        <v>251</v>
      </c>
      <c r="J15" s="6">
        <v>0.72790289902332006</v>
      </c>
      <c r="K15" s="65">
        <v>0.40899900940672618</v>
      </c>
    </row>
    <row r="16" spans="1:11" x14ac:dyDescent="0.25">
      <c r="A16" s="15"/>
      <c r="B16" s="44">
        <v>15</v>
      </c>
      <c r="C16" s="17" t="s">
        <v>254</v>
      </c>
      <c r="D16" s="18">
        <v>20.480402999999999</v>
      </c>
      <c r="E16" s="19">
        <v>23.006362000000003</v>
      </c>
      <c r="F16" s="19">
        <v>15.497484311286826</v>
      </c>
      <c r="G16" s="20">
        <f t="shared" si="0"/>
        <v>0.67361733729508488</v>
      </c>
      <c r="I16" t="s">
        <v>245</v>
      </c>
      <c r="J16" s="6">
        <v>0.86623532249359414</v>
      </c>
      <c r="K16" s="65">
        <v>0.39672616820081985</v>
      </c>
    </row>
    <row r="17" spans="1:11" ht="15.75" thickBot="1" x14ac:dyDescent="0.3">
      <c r="A17" s="21"/>
      <c r="B17" s="45">
        <v>18</v>
      </c>
      <c r="C17" s="23" t="s">
        <v>257</v>
      </c>
      <c r="D17" s="24">
        <v>0.75387000000000004</v>
      </c>
      <c r="E17" s="25">
        <v>0.75816499999999998</v>
      </c>
      <c r="F17" s="25">
        <v>9.6326380349637475E-2</v>
      </c>
      <c r="G17" s="26">
        <f t="shared" si="0"/>
        <v>0.12705200101513189</v>
      </c>
      <c r="I17" t="s">
        <v>257</v>
      </c>
      <c r="J17" s="6">
        <v>9.6326380349637475E-2</v>
      </c>
      <c r="K17" s="65">
        <v>0.12705200101513189</v>
      </c>
    </row>
    <row r="18" spans="1:11" x14ac:dyDescent="0.25">
      <c r="J18" s="6"/>
      <c r="K18" s="65"/>
    </row>
    <row r="19" spans="1:11" x14ac:dyDescent="0.25">
      <c r="J19" s="6"/>
      <c r="K19" s="65"/>
    </row>
    <row r="20" spans="1:11" x14ac:dyDescent="0.25">
      <c r="J20" s="6"/>
      <c r="K20" s="65"/>
    </row>
    <row r="21" spans="1:11" x14ac:dyDescent="0.25">
      <c r="J21" s="6"/>
      <c r="K21" s="65"/>
    </row>
    <row r="22" spans="1:11" x14ac:dyDescent="0.25">
      <c r="J22" s="6"/>
      <c r="K22" s="65"/>
    </row>
    <row r="23" spans="1:11" x14ac:dyDescent="0.25">
      <c r="J23" s="6"/>
      <c r="K23" s="65"/>
    </row>
    <row r="24" spans="1:11" x14ac:dyDescent="0.25">
      <c r="J24" s="6"/>
      <c r="K24" s="65"/>
    </row>
    <row r="25" spans="1:11" x14ac:dyDescent="0.25">
      <c r="J25" s="6"/>
      <c r="K25" s="65"/>
    </row>
    <row r="26" spans="1:11" x14ac:dyDescent="0.25">
      <c r="J26" s="6"/>
      <c r="K26" s="65"/>
    </row>
    <row r="27" spans="1:11" x14ac:dyDescent="0.25">
      <c r="J27" s="6"/>
      <c r="K27" s="65"/>
    </row>
    <row r="28" spans="1:11" x14ac:dyDescent="0.25">
      <c r="J28" s="6"/>
      <c r="K28" s="65"/>
    </row>
    <row r="29" spans="1:11" x14ac:dyDescent="0.25">
      <c r="J29" s="6"/>
      <c r="K29" s="65"/>
    </row>
    <row r="30" spans="1:11" x14ac:dyDescent="0.25">
      <c r="J30" s="6"/>
      <c r="K30" s="65"/>
    </row>
    <row r="31" spans="1:11" x14ac:dyDescent="0.25">
      <c r="J31" s="6"/>
      <c r="K31" s="65"/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8"/>
  <dimension ref="A1:G11"/>
  <sheetViews>
    <sheetView workbookViewId="0">
      <selection activeCell="A8" sqref="A8:G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99</v>
      </c>
      <c r="B1" s="46" t="s">
        <v>228</v>
      </c>
      <c r="C1" s="40" t="s">
        <v>58</v>
      </c>
      <c r="D1" s="40"/>
      <c r="E1" s="40"/>
      <c r="F1" s="40"/>
      <c r="G1" s="40"/>
    </row>
    <row r="2" spans="1:7" ht="15.75" thickBot="1" x14ac:dyDescent="0.3">
      <c r="A2" s="2" t="s">
        <v>1956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43.982809999999994</v>
      </c>
      <c r="E6" s="13">
        <v>52.231192999999998</v>
      </c>
      <c r="F6" s="13">
        <v>30.591213308027363</v>
      </c>
      <c r="G6" s="14">
        <v>0.58568858092189025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43.982810000000001</v>
      </c>
      <c r="E7" s="31">
        <f ca="1">SUM(E8:OFFSET(E6,MATCH("GOBIERNOS REGIONALES",$A$8:$A$50,0),0))</f>
        <v>52.231193000000005</v>
      </c>
      <c r="F7" s="31">
        <f ca="1">SUM(F8:OFFSET(F6,MATCH("GOBIERNOS REGIONALES",$A$8:$A$50,0),0))</f>
        <v>30.591213308027363</v>
      </c>
      <c r="G7" s="32">
        <f ca="1">IFERROR(F7/E7,0)</f>
        <v>0.58568858092189013</v>
      </c>
    </row>
    <row r="8" spans="1:7" x14ac:dyDescent="0.25">
      <c r="A8" s="15"/>
      <c r="B8" s="16">
        <v>4</v>
      </c>
      <c r="C8" s="17" t="s">
        <v>98</v>
      </c>
      <c r="D8" s="18">
        <v>43.982810000000001</v>
      </c>
      <c r="E8" s="19">
        <v>52.231193000000005</v>
      </c>
      <c r="F8" s="19">
        <v>30.591213308027363</v>
      </c>
      <c r="G8" s="20">
        <f>IFERROR(F8/E8,0)</f>
        <v>0.58568858092189013</v>
      </c>
    </row>
    <row r="9" spans="1:7" ht="15.75" thickBot="1" x14ac:dyDescent="0.3">
      <c r="A9" s="33" t="s">
        <v>200</v>
      </c>
      <c r="B9" s="34"/>
      <c r="C9" s="35"/>
      <c r="D9" s="36">
        <f ca="1">SUM(D10:OFFSET(D8,(MATCH("GOBIERNOS LOCALES",$A$8:$A$50,0)-MATCH("GOBIERNOS REGIONALES",$A$8:$A$50,0)),0))</f>
        <v>0</v>
      </c>
      <c r="E9" s="37">
        <f ca="1">SUM(E10:OFFSET(E8,(MATCH("GOBIERNOS LOCALES",$A$8:$A$50,0)-MATCH("GOBIERNOS REGIONALES",$A$8:$A$50,0)),0))</f>
        <v>0</v>
      </c>
      <c r="F9" s="37">
        <f ca="1">SUM(F10:OFFSET(F8,(MATCH("GOBIERNOS LOCALES",$A$8:$A$50,0)-MATCH("GOBIERNOS REGIONALES",$A$8:$A$50,0)),0))</f>
        <v>0</v>
      </c>
      <c r="G9" s="38">
        <f ca="1">IFERROR(F9/E9,0)</f>
        <v>0</v>
      </c>
    </row>
    <row r="10" spans="1:7" x14ac:dyDescent="0.25">
      <c r="A10" t="s">
        <v>227</v>
      </c>
      <c r="D10" s="6"/>
      <c r="E10" s="6"/>
      <c r="F10" s="6"/>
      <c r="G10" s="5">
        <f>IFERROR(F10/E10,0)</f>
        <v>0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9"/>
  <dimension ref="A1:L20"/>
  <sheetViews>
    <sheetView topLeftCell="A7" workbookViewId="0">
      <selection activeCell="A18" sqref="A18:XFD2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99</v>
      </c>
      <c r="B1" s="40" t="s">
        <v>228</v>
      </c>
      <c r="C1" s="40" t="s">
        <v>58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1957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43.982809999999994</v>
      </c>
      <c r="G6" s="13">
        <v>52.231192999999998</v>
      </c>
      <c r="H6" s="13">
        <v>30.591213308027363</v>
      </c>
      <c r="I6" s="14">
        <v>0.58568858092189025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43.982810000000001</v>
      </c>
      <c r="G7" s="31">
        <f ca="1">SUM(G8:OFFSET(G6,MATCH("PROYECTOS",$A$8:$A$50,0),0))</f>
        <v>52.231193000000033</v>
      </c>
      <c r="H7" s="31">
        <f ca="1">SUM(H8:OFFSET(H6,MATCH("PROYECTOS",$A$8:$A$50,0),0))</f>
        <v>30.591213308027363</v>
      </c>
      <c r="I7" s="32">
        <f t="shared" ref="I7:I12" ca="1" si="0">IFERROR(H7/G7,0)</f>
        <v>0.5856885809218898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0.53059199999999995</v>
      </c>
      <c r="G8" s="19">
        <v>0.92099399999999998</v>
      </c>
      <c r="H8" s="19">
        <v>0.14021870994474739</v>
      </c>
      <c r="I8" s="20">
        <f t="shared" si="0"/>
        <v>0.15224714812989812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3000511</v>
      </c>
      <c r="C9" s="17" t="s">
        <v>1421</v>
      </c>
      <c r="D9" s="53">
        <v>533</v>
      </c>
      <c r="E9" s="17" t="s">
        <v>667</v>
      </c>
      <c r="F9" s="18">
        <v>39.321710000000003</v>
      </c>
      <c r="G9" s="19">
        <v>48.311346000000029</v>
      </c>
      <c r="H9" s="19">
        <v>29.886791618118878</v>
      </c>
      <c r="I9" s="20">
        <f t="shared" si="0"/>
        <v>0.61862883344460862</v>
      </c>
      <c r="J9" s="54"/>
      <c r="K9" s="19"/>
      <c r="L9" s="20" t="str">
        <f>IFERROR(K9/J9,".")</f>
        <v>.</v>
      </c>
    </row>
    <row r="10" spans="1:12" ht="25.5" x14ac:dyDescent="0.25">
      <c r="A10" s="15"/>
      <c r="B10" s="17">
        <v>3000512</v>
      </c>
      <c r="C10" s="17" t="s">
        <v>1422</v>
      </c>
      <c r="D10" s="53">
        <v>88</v>
      </c>
      <c r="E10" s="17" t="s">
        <v>466</v>
      </c>
      <c r="F10" s="18">
        <v>0.62233099999999997</v>
      </c>
      <c r="G10" s="19">
        <v>0.62233099999999997</v>
      </c>
      <c r="H10" s="19">
        <v>0.14309999824035913</v>
      </c>
      <c r="I10" s="20">
        <f t="shared" si="0"/>
        <v>0.22994194125049072</v>
      </c>
      <c r="J10" s="54"/>
      <c r="K10" s="19"/>
      <c r="L10" s="20" t="str">
        <f>IFERROR(K10/J10,".")</f>
        <v>.</v>
      </c>
    </row>
    <row r="11" spans="1:12" ht="25.5" x14ac:dyDescent="0.25">
      <c r="A11" s="15"/>
      <c r="B11" s="17">
        <v>3000513</v>
      </c>
      <c r="C11" s="17" t="s">
        <v>1423</v>
      </c>
      <c r="D11" s="53">
        <v>538</v>
      </c>
      <c r="E11" s="17" t="s">
        <v>1424</v>
      </c>
      <c r="F11" s="18">
        <v>3.5081769999999999</v>
      </c>
      <c r="G11" s="19">
        <v>2.3765220000000005</v>
      </c>
      <c r="H11" s="19">
        <v>0.42110298172337934</v>
      </c>
      <c r="I11" s="20">
        <f t="shared" si="0"/>
        <v>0.17719296590706052</v>
      </c>
      <c r="J11" s="54"/>
      <c r="K11" s="19"/>
      <c r="L11" s="20" t="str">
        <f>IFERROR(K11/J11,".")</f>
        <v>.</v>
      </c>
    </row>
    <row r="12" spans="1:12" ht="15.75" thickBot="1" x14ac:dyDescent="0.3">
      <c r="A12" s="33" t="s">
        <v>302</v>
      </c>
      <c r="B12" s="35"/>
      <c r="C12" s="35"/>
      <c r="D12" s="51"/>
      <c r="E12" s="35"/>
      <c r="F12" s="36">
        <f ca="1">OFFSET(F12,-MATCH("PROYECTOS",$A$8:$A$50,0)-1,0)-(OFFSET(F12,-MATCH("PROYECTOS",$A$8:$A$50,0),0))</f>
        <v>0</v>
      </c>
      <c r="G12" s="37">
        <f ca="1">OFFSET(G12,-MATCH("PROYECTOS",$A$8:$A$50,0)-1,0)-(OFFSET(G12,-MATCH("PROYECTOS",$A$8:$A$50,0),0))</f>
        <v>0</v>
      </c>
      <c r="H12" s="37">
        <f ca="1">OFFSET(H12,-MATCH("PROYECTOS",$A$8:$A$50,0)-1,0)-(OFFSET(H12,-MATCH("PROYECTOS",$A$8:$A$50,0),0))</f>
        <v>0</v>
      </c>
      <c r="I12" s="38">
        <f t="shared" ca="1" si="0"/>
        <v>0</v>
      </c>
      <c r="J12" s="52"/>
      <c r="K12" s="37"/>
      <c r="L12" s="38"/>
    </row>
    <row r="13" spans="1:12" ht="15.75" thickBot="1" x14ac:dyDescent="0.3"/>
    <row r="14" spans="1:12" ht="15.75" thickBot="1" x14ac:dyDescent="0.3">
      <c r="A14" s="108" t="s">
        <v>372</v>
      </c>
      <c r="B14" s="109"/>
      <c r="C14" s="109"/>
      <c r="D14" s="109"/>
      <c r="E14" s="109"/>
      <c r="F14" s="110"/>
    </row>
    <row r="15" spans="1:12" ht="15.75" thickBot="1" x14ac:dyDescent="0.3">
      <c r="A15" s="2" t="s">
        <v>1964</v>
      </c>
    </row>
    <row r="16" spans="1:12" ht="45" customHeight="1" x14ac:dyDescent="0.25">
      <c r="A16" s="100" t="s">
        <v>374</v>
      </c>
      <c r="B16" s="101"/>
      <c r="C16" s="101"/>
      <c r="D16" s="101"/>
      <c r="E16" s="101"/>
      <c r="F16" s="111" t="s">
        <v>375</v>
      </c>
    </row>
    <row r="17" spans="1:6" ht="15.75" thickBot="1" x14ac:dyDescent="0.3">
      <c r="A17" s="125"/>
      <c r="B17" s="126"/>
      <c r="C17" s="104"/>
      <c r="D17" s="104"/>
      <c r="E17" s="104"/>
      <c r="F17" s="112"/>
    </row>
    <row r="18" spans="1:6" ht="27" customHeight="1" x14ac:dyDescent="0.25">
      <c r="A18" s="15"/>
      <c r="B18" s="17">
        <v>3000001</v>
      </c>
      <c r="C18" s="148" t="s">
        <v>271</v>
      </c>
      <c r="D18" s="142"/>
      <c r="E18" s="149"/>
      <c r="F18" s="69">
        <v>0.15224714812989812</v>
      </c>
    </row>
    <row r="19" spans="1:6" ht="27" customHeight="1" x14ac:dyDescent="0.25">
      <c r="A19" s="15"/>
      <c r="B19" s="17">
        <v>3000512</v>
      </c>
      <c r="C19" s="144" t="s">
        <v>1422</v>
      </c>
      <c r="D19" s="119">
        <v>88</v>
      </c>
      <c r="E19" s="145" t="s">
        <v>466</v>
      </c>
      <c r="F19" s="69">
        <v>0.22994194125049072</v>
      </c>
    </row>
    <row r="20" spans="1:6" ht="27" customHeight="1" thickBot="1" x14ac:dyDescent="0.3">
      <c r="A20" s="21"/>
      <c r="B20" s="23">
        <v>3000513</v>
      </c>
      <c r="C20" s="146" t="s">
        <v>1423</v>
      </c>
      <c r="D20" s="121">
        <v>538</v>
      </c>
      <c r="E20" s="147" t="s">
        <v>1424</v>
      </c>
      <c r="F20" s="70">
        <v>0.17719296590706052</v>
      </c>
    </row>
  </sheetData>
  <mergeCells count="18">
    <mergeCell ref="J3:L3"/>
    <mergeCell ref="I4:I5"/>
    <mergeCell ref="A14:F14"/>
    <mergeCell ref="A16:E17"/>
    <mergeCell ref="F16:F17"/>
    <mergeCell ref="L4:L5"/>
    <mergeCell ref="H4:H5"/>
    <mergeCell ref="A4:C5"/>
    <mergeCell ref="J4:J5"/>
    <mergeCell ref="F4:F5"/>
    <mergeCell ref="K4:K5"/>
    <mergeCell ref="G4:G5"/>
    <mergeCell ref="D4:E5"/>
    <mergeCell ref="C18:E18"/>
    <mergeCell ref="C19:E19"/>
    <mergeCell ref="C20:E20"/>
    <mergeCell ref="A3:E3"/>
    <mergeCell ref="F3:I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P312"/>
  <sheetViews>
    <sheetView workbookViewId="0">
      <selection activeCell="L6" sqref="L6:P31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4" width="13.5703125" customWidth="1"/>
    <col min="15" max="16" width="14" customWidth="1"/>
  </cols>
  <sheetData>
    <row r="1" spans="1:16" ht="15.75" x14ac:dyDescent="0.25">
      <c r="A1" s="39">
        <v>16</v>
      </c>
      <c r="B1" s="40" t="s">
        <v>228</v>
      </c>
      <c r="C1" s="40" t="s">
        <v>433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481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89.25" x14ac:dyDescent="0.25">
      <c r="A6" s="15"/>
      <c r="B6" s="17">
        <v>5000069</v>
      </c>
      <c r="C6" s="17" t="s">
        <v>473</v>
      </c>
      <c r="D6" s="17">
        <v>3043959</v>
      </c>
      <c r="E6" s="17" t="s">
        <v>452</v>
      </c>
      <c r="F6" s="17">
        <v>259</v>
      </c>
      <c r="G6" s="17" t="s">
        <v>292</v>
      </c>
      <c r="H6" s="17">
        <v>11</v>
      </c>
      <c r="I6" s="17" t="s">
        <v>106</v>
      </c>
      <c r="J6" s="17">
        <v>124</v>
      </c>
      <c r="K6" s="17" t="s">
        <v>337</v>
      </c>
      <c r="L6" s="59">
        <v>6.8560850000000002</v>
      </c>
      <c r="M6" s="60">
        <v>6.8560850000000002</v>
      </c>
      <c r="N6" s="61">
        <v>1.5792000219225883</v>
      </c>
      <c r="O6" s="60">
        <v>0</v>
      </c>
      <c r="P6" s="61">
        <v>0</v>
      </c>
    </row>
    <row r="7" spans="1:16" ht="51" x14ac:dyDescent="0.25">
      <c r="A7" s="15"/>
      <c r="B7" s="17">
        <v>5000069</v>
      </c>
      <c r="C7" s="17" t="s">
        <v>473</v>
      </c>
      <c r="D7" s="17">
        <v>3043959</v>
      </c>
      <c r="E7" s="17" t="s">
        <v>452</v>
      </c>
      <c r="F7" s="17">
        <v>259</v>
      </c>
      <c r="G7" s="17" t="s">
        <v>292</v>
      </c>
      <c r="H7" s="17">
        <v>131</v>
      </c>
      <c r="I7" s="17" t="s">
        <v>138</v>
      </c>
      <c r="J7" s="17">
        <v>131</v>
      </c>
      <c r="K7" s="17" t="s">
        <v>338</v>
      </c>
      <c r="L7" s="59">
        <v>1.4499350000000002</v>
      </c>
      <c r="M7" s="60">
        <v>1.449851</v>
      </c>
      <c r="N7" s="61">
        <v>0.30597847058379557</v>
      </c>
      <c r="O7" s="60">
        <v>0</v>
      </c>
      <c r="P7" s="61">
        <v>0</v>
      </c>
    </row>
    <row r="8" spans="1:16" ht="63.75" x14ac:dyDescent="0.25">
      <c r="A8" s="15"/>
      <c r="B8" s="17">
        <v>5000069</v>
      </c>
      <c r="C8" s="17" t="s">
        <v>473</v>
      </c>
      <c r="D8" s="17">
        <v>3043959</v>
      </c>
      <c r="E8" s="17" t="s">
        <v>452</v>
      </c>
      <c r="F8" s="17">
        <v>259</v>
      </c>
      <c r="G8" s="17" t="s">
        <v>292</v>
      </c>
      <c r="H8" s="17">
        <v>137</v>
      </c>
      <c r="I8" s="17" t="s">
        <v>141</v>
      </c>
      <c r="J8" s="17">
        <v>137</v>
      </c>
      <c r="K8" s="17" t="s">
        <v>340</v>
      </c>
      <c r="L8" s="59">
        <v>4.484271999999998</v>
      </c>
      <c r="M8" s="60">
        <v>5.4765789999999965</v>
      </c>
      <c r="N8" s="61">
        <v>2.0735274981332559</v>
      </c>
      <c r="O8" s="60">
        <v>52150</v>
      </c>
      <c r="P8" s="61">
        <v>0</v>
      </c>
    </row>
    <row r="9" spans="1:16" ht="51" x14ac:dyDescent="0.25">
      <c r="A9" s="15"/>
      <c r="B9" s="17">
        <v>5000069</v>
      </c>
      <c r="C9" s="17" t="s">
        <v>473</v>
      </c>
      <c r="D9" s="17">
        <v>3043959</v>
      </c>
      <c r="E9" s="17" t="s">
        <v>452</v>
      </c>
      <c r="F9" s="17">
        <v>259</v>
      </c>
      <c r="G9" s="17" t="s">
        <v>292</v>
      </c>
      <c r="H9" s="17">
        <v>440</v>
      </c>
      <c r="I9" s="17" t="s">
        <v>201</v>
      </c>
      <c r="J9" s="17">
        <v>440</v>
      </c>
      <c r="K9" s="17" t="s">
        <v>341</v>
      </c>
      <c r="L9" s="59">
        <v>0.25464799999999999</v>
      </c>
      <c r="M9" s="60">
        <v>0.25214600000000004</v>
      </c>
      <c r="N9" s="61">
        <v>0.10963133627956267</v>
      </c>
      <c r="O9" s="60">
        <v>21776</v>
      </c>
      <c r="P9" s="61">
        <v>0</v>
      </c>
    </row>
    <row r="10" spans="1:16" ht="51" x14ac:dyDescent="0.25">
      <c r="A10" s="15"/>
      <c r="B10" s="17">
        <v>5000069</v>
      </c>
      <c r="C10" s="17" t="s">
        <v>473</v>
      </c>
      <c r="D10" s="17">
        <v>3043959</v>
      </c>
      <c r="E10" s="17" t="s">
        <v>452</v>
      </c>
      <c r="F10" s="17">
        <v>259</v>
      </c>
      <c r="G10" s="17" t="s">
        <v>292</v>
      </c>
      <c r="H10" s="17">
        <v>441</v>
      </c>
      <c r="I10" s="17" t="s">
        <v>202</v>
      </c>
      <c r="J10" s="17">
        <v>441</v>
      </c>
      <c r="K10" s="17" t="s">
        <v>342</v>
      </c>
      <c r="L10" s="59">
        <v>1.3845139999999994</v>
      </c>
      <c r="M10" s="60">
        <v>1.6138979999999998</v>
      </c>
      <c r="N10" s="61">
        <v>0.63042054122888658</v>
      </c>
      <c r="O10" s="60">
        <v>12870</v>
      </c>
      <c r="P10" s="61">
        <v>0</v>
      </c>
    </row>
    <row r="11" spans="1:16" ht="51" x14ac:dyDescent="0.25">
      <c r="A11" s="15"/>
      <c r="B11" s="17">
        <v>5000069</v>
      </c>
      <c r="C11" s="17" t="s">
        <v>473</v>
      </c>
      <c r="D11" s="17">
        <v>3043959</v>
      </c>
      <c r="E11" s="17" t="s">
        <v>452</v>
      </c>
      <c r="F11" s="17">
        <v>259</v>
      </c>
      <c r="G11" s="17" t="s">
        <v>292</v>
      </c>
      <c r="H11" s="17">
        <v>442</v>
      </c>
      <c r="I11" s="17" t="s">
        <v>203</v>
      </c>
      <c r="J11" s="17">
        <v>442</v>
      </c>
      <c r="K11" s="17" t="s">
        <v>343</v>
      </c>
      <c r="L11" s="59">
        <v>0.175427</v>
      </c>
      <c r="M11" s="60">
        <v>0.20753300000000002</v>
      </c>
      <c r="N11" s="61">
        <v>9.9078726612788159E-2</v>
      </c>
      <c r="O11" s="60">
        <v>7920</v>
      </c>
      <c r="P11" s="61">
        <v>0</v>
      </c>
    </row>
    <row r="12" spans="1:16" ht="51" x14ac:dyDescent="0.25">
      <c r="A12" s="15"/>
      <c r="B12" s="17">
        <v>5000069</v>
      </c>
      <c r="C12" s="17" t="s">
        <v>473</v>
      </c>
      <c r="D12" s="17">
        <v>3043959</v>
      </c>
      <c r="E12" s="17" t="s">
        <v>452</v>
      </c>
      <c r="F12" s="17">
        <v>259</v>
      </c>
      <c r="G12" s="17" t="s">
        <v>292</v>
      </c>
      <c r="H12" s="17">
        <v>443</v>
      </c>
      <c r="I12" s="17" t="s">
        <v>204</v>
      </c>
      <c r="J12" s="17">
        <v>443</v>
      </c>
      <c r="K12" s="17" t="s">
        <v>344</v>
      </c>
      <c r="L12" s="59">
        <v>1.5312029999999994</v>
      </c>
      <c r="M12" s="60">
        <v>1.6405599999999998</v>
      </c>
      <c r="N12" s="61">
        <v>0.71837005105771823</v>
      </c>
      <c r="O12" s="60">
        <v>103450</v>
      </c>
      <c r="P12" s="61">
        <v>0</v>
      </c>
    </row>
    <row r="13" spans="1:16" ht="51" x14ac:dyDescent="0.25">
      <c r="A13" s="15"/>
      <c r="B13" s="17">
        <v>5000069</v>
      </c>
      <c r="C13" s="17" t="s">
        <v>473</v>
      </c>
      <c r="D13" s="17">
        <v>3043959</v>
      </c>
      <c r="E13" s="17" t="s">
        <v>452</v>
      </c>
      <c r="F13" s="17">
        <v>259</v>
      </c>
      <c r="G13" s="17" t="s">
        <v>292</v>
      </c>
      <c r="H13" s="17">
        <v>444</v>
      </c>
      <c r="I13" s="17" t="s">
        <v>205</v>
      </c>
      <c r="J13" s="17">
        <v>444</v>
      </c>
      <c r="K13" s="17" t="s">
        <v>345</v>
      </c>
      <c r="L13" s="59">
        <v>0.87382799999999994</v>
      </c>
      <c r="M13" s="60">
        <v>1.1504949999999998</v>
      </c>
      <c r="N13" s="61">
        <v>0.47732718559564091</v>
      </c>
      <c r="O13" s="60">
        <v>339391</v>
      </c>
      <c r="P13" s="61">
        <v>0</v>
      </c>
    </row>
    <row r="14" spans="1:16" ht="51" x14ac:dyDescent="0.25">
      <c r="A14" s="15"/>
      <c r="B14" s="17">
        <v>5000069</v>
      </c>
      <c r="C14" s="17" t="s">
        <v>473</v>
      </c>
      <c r="D14" s="17">
        <v>3043959</v>
      </c>
      <c r="E14" s="17" t="s">
        <v>452</v>
      </c>
      <c r="F14" s="17">
        <v>259</v>
      </c>
      <c r="G14" s="17" t="s">
        <v>292</v>
      </c>
      <c r="H14" s="17">
        <v>445</v>
      </c>
      <c r="I14" s="17" t="s">
        <v>206</v>
      </c>
      <c r="J14" s="17">
        <v>445</v>
      </c>
      <c r="K14" s="17" t="s">
        <v>346</v>
      </c>
      <c r="L14" s="59">
        <v>1.412957</v>
      </c>
      <c r="M14" s="60">
        <v>1.5518540000000003</v>
      </c>
      <c r="N14" s="61">
        <v>0.77894209488295019</v>
      </c>
      <c r="O14" s="60">
        <v>54396</v>
      </c>
      <c r="P14" s="61">
        <v>0</v>
      </c>
    </row>
    <row r="15" spans="1:16" ht="51" x14ac:dyDescent="0.25">
      <c r="A15" s="15"/>
      <c r="B15" s="17">
        <v>5000069</v>
      </c>
      <c r="C15" s="17" t="s">
        <v>473</v>
      </c>
      <c r="D15" s="17">
        <v>3043959</v>
      </c>
      <c r="E15" s="17" t="s">
        <v>452</v>
      </c>
      <c r="F15" s="17">
        <v>259</v>
      </c>
      <c r="G15" s="17" t="s">
        <v>292</v>
      </c>
      <c r="H15" s="17">
        <v>446</v>
      </c>
      <c r="I15" s="17" t="s">
        <v>207</v>
      </c>
      <c r="J15" s="17">
        <v>446</v>
      </c>
      <c r="K15" s="17" t="s">
        <v>347</v>
      </c>
      <c r="L15" s="59">
        <v>0.46112500000000012</v>
      </c>
      <c r="M15" s="60">
        <v>0.55576400000000004</v>
      </c>
      <c r="N15" s="61">
        <v>0.27332053759892005</v>
      </c>
      <c r="O15" s="60">
        <v>89634</v>
      </c>
      <c r="P15" s="61">
        <v>0</v>
      </c>
    </row>
    <row r="16" spans="1:16" ht="51" x14ac:dyDescent="0.25">
      <c r="A16" s="15"/>
      <c r="B16" s="17">
        <v>5000069</v>
      </c>
      <c r="C16" s="17" t="s">
        <v>473</v>
      </c>
      <c r="D16" s="17">
        <v>3043959</v>
      </c>
      <c r="E16" s="17" t="s">
        <v>452</v>
      </c>
      <c r="F16" s="17">
        <v>259</v>
      </c>
      <c r="G16" s="17" t="s">
        <v>292</v>
      </c>
      <c r="H16" s="17">
        <v>447</v>
      </c>
      <c r="I16" s="17" t="s">
        <v>208</v>
      </c>
      <c r="J16" s="17">
        <v>447</v>
      </c>
      <c r="K16" s="17" t="s">
        <v>348</v>
      </c>
      <c r="L16" s="59">
        <v>0.40076700000000004</v>
      </c>
      <c r="M16" s="60">
        <v>0.41485000000000005</v>
      </c>
      <c r="N16" s="61">
        <v>0.20698818625533022</v>
      </c>
      <c r="O16" s="60">
        <v>7281</v>
      </c>
      <c r="P16" s="61">
        <v>0</v>
      </c>
    </row>
    <row r="17" spans="1:16" ht="51" x14ac:dyDescent="0.25">
      <c r="A17" s="15"/>
      <c r="B17" s="17">
        <v>5000069</v>
      </c>
      <c r="C17" s="17" t="s">
        <v>473</v>
      </c>
      <c r="D17" s="17">
        <v>3043959</v>
      </c>
      <c r="E17" s="17" t="s">
        <v>452</v>
      </c>
      <c r="F17" s="17">
        <v>259</v>
      </c>
      <c r="G17" s="17" t="s">
        <v>292</v>
      </c>
      <c r="H17" s="17">
        <v>448</v>
      </c>
      <c r="I17" s="17" t="s">
        <v>209</v>
      </c>
      <c r="J17" s="17">
        <v>448</v>
      </c>
      <c r="K17" s="17" t="s">
        <v>349</v>
      </c>
      <c r="L17" s="59">
        <v>2.3956410000000004</v>
      </c>
      <c r="M17" s="60">
        <v>2.7253670000000003</v>
      </c>
      <c r="N17" s="61">
        <v>1.2155740272137336</v>
      </c>
      <c r="O17" s="60">
        <v>94450</v>
      </c>
      <c r="P17" s="61">
        <v>0</v>
      </c>
    </row>
    <row r="18" spans="1:16" ht="51" x14ac:dyDescent="0.25">
      <c r="A18" s="15"/>
      <c r="B18" s="17">
        <v>5000069</v>
      </c>
      <c r="C18" s="17" t="s">
        <v>473</v>
      </c>
      <c r="D18" s="17">
        <v>3043959</v>
      </c>
      <c r="E18" s="17" t="s">
        <v>452</v>
      </c>
      <c r="F18" s="17">
        <v>259</v>
      </c>
      <c r="G18" s="17" t="s">
        <v>292</v>
      </c>
      <c r="H18" s="17">
        <v>449</v>
      </c>
      <c r="I18" s="17" t="s">
        <v>210</v>
      </c>
      <c r="J18" s="17">
        <v>449</v>
      </c>
      <c r="K18" s="17" t="s">
        <v>350</v>
      </c>
      <c r="L18" s="59">
        <v>1.6780749999999998</v>
      </c>
      <c r="M18" s="60">
        <v>2.2583230000000003</v>
      </c>
      <c r="N18" s="61">
        <v>1.2439463164919289</v>
      </c>
      <c r="O18" s="60">
        <v>217781</v>
      </c>
      <c r="P18" s="61">
        <v>0</v>
      </c>
    </row>
    <row r="19" spans="1:16" ht="51" x14ac:dyDescent="0.25">
      <c r="A19" s="15"/>
      <c r="B19" s="17">
        <v>5000069</v>
      </c>
      <c r="C19" s="17" t="s">
        <v>473</v>
      </c>
      <c r="D19" s="17">
        <v>3043959</v>
      </c>
      <c r="E19" s="17" t="s">
        <v>452</v>
      </c>
      <c r="F19" s="17">
        <v>259</v>
      </c>
      <c r="G19" s="17" t="s">
        <v>292</v>
      </c>
      <c r="H19" s="17">
        <v>450</v>
      </c>
      <c r="I19" s="17" t="s">
        <v>211</v>
      </c>
      <c r="J19" s="17">
        <v>450</v>
      </c>
      <c r="K19" s="17" t="s">
        <v>351</v>
      </c>
      <c r="L19" s="59">
        <v>1.2912100000000002</v>
      </c>
      <c r="M19" s="60">
        <v>1.6578549999999999</v>
      </c>
      <c r="N19" s="61">
        <v>0.5711371593279182</v>
      </c>
      <c r="O19" s="60">
        <v>0</v>
      </c>
      <c r="P19" s="61">
        <v>0</v>
      </c>
    </row>
    <row r="20" spans="1:16" ht="51" x14ac:dyDescent="0.25">
      <c r="A20" s="15"/>
      <c r="B20" s="17">
        <v>5000069</v>
      </c>
      <c r="C20" s="17" t="s">
        <v>473</v>
      </c>
      <c r="D20" s="17">
        <v>3043959</v>
      </c>
      <c r="E20" s="17" t="s">
        <v>452</v>
      </c>
      <c r="F20" s="17">
        <v>259</v>
      </c>
      <c r="G20" s="17" t="s">
        <v>292</v>
      </c>
      <c r="H20" s="17">
        <v>451</v>
      </c>
      <c r="I20" s="17" t="s">
        <v>212</v>
      </c>
      <c r="J20" s="17">
        <v>451</v>
      </c>
      <c r="K20" s="17" t="s">
        <v>352</v>
      </c>
      <c r="L20" s="59">
        <v>1.2671290000000002</v>
      </c>
      <c r="M20" s="60">
        <v>1.5636519999999998</v>
      </c>
      <c r="N20" s="61">
        <v>0.55317503964397474</v>
      </c>
      <c r="O20" s="60">
        <v>131956</v>
      </c>
      <c r="P20" s="61">
        <v>0</v>
      </c>
    </row>
    <row r="21" spans="1:16" ht="51" x14ac:dyDescent="0.25">
      <c r="A21" s="15"/>
      <c r="B21" s="17">
        <v>5000069</v>
      </c>
      <c r="C21" s="17" t="s">
        <v>473</v>
      </c>
      <c r="D21" s="17">
        <v>3043959</v>
      </c>
      <c r="E21" s="17" t="s">
        <v>452</v>
      </c>
      <c r="F21" s="17">
        <v>259</v>
      </c>
      <c r="G21" s="17" t="s">
        <v>292</v>
      </c>
      <c r="H21" s="17">
        <v>452</v>
      </c>
      <c r="I21" s="17" t="s">
        <v>213</v>
      </c>
      <c r="J21" s="17">
        <v>452</v>
      </c>
      <c r="K21" s="17" t="s">
        <v>353</v>
      </c>
      <c r="L21" s="59">
        <v>1.7578979999999997</v>
      </c>
      <c r="M21" s="60">
        <v>1.8220979999999998</v>
      </c>
      <c r="N21" s="61">
        <v>1.0013323329039849</v>
      </c>
      <c r="O21" s="60">
        <v>0</v>
      </c>
      <c r="P21" s="61">
        <v>0</v>
      </c>
    </row>
    <row r="22" spans="1:16" ht="51" x14ac:dyDescent="0.25">
      <c r="A22" s="15"/>
      <c r="B22" s="17">
        <v>5000069</v>
      </c>
      <c r="C22" s="17" t="s">
        <v>473</v>
      </c>
      <c r="D22" s="17">
        <v>3043959</v>
      </c>
      <c r="E22" s="17" t="s">
        <v>452</v>
      </c>
      <c r="F22" s="17">
        <v>259</v>
      </c>
      <c r="G22" s="17" t="s">
        <v>292</v>
      </c>
      <c r="H22" s="17">
        <v>453</v>
      </c>
      <c r="I22" s="17" t="s">
        <v>214</v>
      </c>
      <c r="J22" s="17">
        <v>453</v>
      </c>
      <c r="K22" s="17" t="s">
        <v>354</v>
      </c>
      <c r="L22" s="59">
        <v>1.8437220000000003</v>
      </c>
      <c r="M22" s="60">
        <v>1.8181899999999998</v>
      </c>
      <c r="N22" s="61">
        <v>0.92024121720169205</v>
      </c>
      <c r="O22" s="60">
        <v>53024</v>
      </c>
      <c r="P22" s="61">
        <v>0</v>
      </c>
    </row>
    <row r="23" spans="1:16" ht="51" x14ac:dyDescent="0.25">
      <c r="A23" s="15"/>
      <c r="B23" s="17">
        <v>5000069</v>
      </c>
      <c r="C23" s="17" t="s">
        <v>473</v>
      </c>
      <c r="D23" s="17">
        <v>3043959</v>
      </c>
      <c r="E23" s="17" t="s">
        <v>452</v>
      </c>
      <c r="F23" s="17">
        <v>259</v>
      </c>
      <c r="G23" s="17" t="s">
        <v>292</v>
      </c>
      <c r="H23" s="17">
        <v>454</v>
      </c>
      <c r="I23" s="17" t="s">
        <v>215</v>
      </c>
      <c r="J23" s="17">
        <v>454</v>
      </c>
      <c r="K23" s="17" t="s">
        <v>355</v>
      </c>
      <c r="L23" s="59">
        <v>0.55060000000000009</v>
      </c>
      <c r="M23" s="60">
        <v>0.66400600000000021</v>
      </c>
      <c r="N23" s="61">
        <v>0.29121098181349225</v>
      </c>
      <c r="O23" s="60">
        <v>108667</v>
      </c>
      <c r="P23" s="61">
        <v>0</v>
      </c>
    </row>
    <row r="24" spans="1:16" ht="51" x14ac:dyDescent="0.25">
      <c r="A24" s="15"/>
      <c r="B24" s="17">
        <v>5000069</v>
      </c>
      <c r="C24" s="17" t="s">
        <v>473</v>
      </c>
      <c r="D24" s="17">
        <v>3043959</v>
      </c>
      <c r="E24" s="17" t="s">
        <v>452</v>
      </c>
      <c r="F24" s="17">
        <v>259</v>
      </c>
      <c r="G24" s="17" t="s">
        <v>292</v>
      </c>
      <c r="H24" s="17">
        <v>455</v>
      </c>
      <c r="I24" s="17" t="s">
        <v>216</v>
      </c>
      <c r="J24" s="17">
        <v>455</v>
      </c>
      <c r="K24" s="17" t="s">
        <v>356</v>
      </c>
      <c r="L24" s="59">
        <v>0.161583</v>
      </c>
      <c r="M24" s="60">
        <v>0.13828400000000002</v>
      </c>
      <c r="N24" s="61">
        <v>5.5058330646716058E-2</v>
      </c>
      <c r="O24" s="60">
        <v>0</v>
      </c>
      <c r="P24" s="61">
        <v>0</v>
      </c>
    </row>
    <row r="25" spans="1:16" ht="51" x14ac:dyDescent="0.25">
      <c r="A25" s="15"/>
      <c r="B25" s="17">
        <v>5000069</v>
      </c>
      <c r="C25" s="17" t="s">
        <v>473</v>
      </c>
      <c r="D25" s="17">
        <v>3043959</v>
      </c>
      <c r="E25" s="17" t="s">
        <v>452</v>
      </c>
      <c r="F25" s="17">
        <v>259</v>
      </c>
      <c r="G25" s="17" t="s">
        <v>292</v>
      </c>
      <c r="H25" s="17">
        <v>456</v>
      </c>
      <c r="I25" s="17" t="s">
        <v>217</v>
      </c>
      <c r="J25" s="17">
        <v>456</v>
      </c>
      <c r="K25" s="17" t="s">
        <v>357</v>
      </c>
      <c r="L25" s="59">
        <v>0.46840599999999999</v>
      </c>
      <c r="M25" s="60">
        <v>0.471333</v>
      </c>
      <c r="N25" s="61">
        <v>0.17479418413131498</v>
      </c>
      <c r="O25" s="60">
        <v>0</v>
      </c>
      <c r="P25" s="61">
        <v>0</v>
      </c>
    </row>
    <row r="26" spans="1:16" ht="51" x14ac:dyDescent="0.25">
      <c r="A26" s="15"/>
      <c r="B26" s="17">
        <v>5000069</v>
      </c>
      <c r="C26" s="17" t="s">
        <v>473</v>
      </c>
      <c r="D26" s="17">
        <v>3043959</v>
      </c>
      <c r="E26" s="17" t="s">
        <v>452</v>
      </c>
      <c r="F26" s="17">
        <v>259</v>
      </c>
      <c r="G26" s="17" t="s">
        <v>292</v>
      </c>
      <c r="H26" s="17">
        <v>457</v>
      </c>
      <c r="I26" s="17" t="s">
        <v>218</v>
      </c>
      <c r="J26" s="17">
        <v>457</v>
      </c>
      <c r="K26" s="17" t="s">
        <v>358</v>
      </c>
      <c r="L26" s="59">
        <v>0.94129899999999989</v>
      </c>
      <c r="M26" s="60">
        <v>0.90929899999999997</v>
      </c>
      <c r="N26" s="61">
        <v>0.36626550654182211</v>
      </c>
      <c r="O26" s="60">
        <v>0</v>
      </c>
      <c r="P26" s="61">
        <v>0</v>
      </c>
    </row>
    <row r="27" spans="1:16" ht="51" x14ac:dyDescent="0.25">
      <c r="A27" s="15"/>
      <c r="B27" s="17">
        <v>5000069</v>
      </c>
      <c r="C27" s="17" t="s">
        <v>473</v>
      </c>
      <c r="D27" s="17">
        <v>3043959</v>
      </c>
      <c r="E27" s="17" t="s">
        <v>452</v>
      </c>
      <c r="F27" s="17">
        <v>259</v>
      </c>
      <c r="G27" s="17" t="s">
        <v>292</v>
      </c>
      <c r="H27" s="17">
        <v>458</v>
      </c>
      <c r="I27" s="17" t="s">
        <v>219</v>
      </c>
      <c r="J27" s="17">
        <v>458</v>
      </c>
      <c r="K27" s="17" t="s">
        <v>359</v>
      </c>
      <c r="L27" s="59">
        <v>1.4662059999999992</v>
      </c>
      <c r="M27" s="60">
        <v>1.6335439999999992</v>
      </c>
      <c r="N27" s="61">
        <v>0.69438265411008615</v>
      </c>
      <c r="O27" s="60">
        <v>17112</v>
      </c>
      <c r="P27" s="61">
        <v>0</v>
      </c>
    </row>
    <row r="28" spans="1:16" ht="51" x14ac:dyDescent="0.25">
      <c r="A28" s="15"/>
      <c r="B28" s="17">
        <v>5000069</v>
      </c>
      <c r="C28" s="17" t="s">
        <v>473</v>
      </c>
      <c r="D28" s="17">
        <v>3043959</v>
      </c>
      <c r="E28" s="17" t="s">
        <v>452</v>
      </c>
      <c r="F28" s="17">
        <v>259</v>
      </c>
      <c r="G28" s="17" t="s">
        <v>292</v>
      </c>
      <c r="H28" s="17">
        <v>459</v>
      </c>
      <c r="I28" s="17" t="s">
        <v>220</v>
      </c>
      <c r="J28" s="17">
        <v>459</v>
      </c>
      <c r="K28" s="17" t="s">
        <v>360</v>
      </c>
      <c r="L28" s="59">
        <v>0.81315500000000007</v>
      </c>
      <c r="M28" s="60">
        <v>0.85940800000000017</v>
      </c>
      <c r="N28" s="61">
        <v>0.37570343285915442</v>
      </c>
      <c r="O28" s="60">
        <v>32294</v>
      </c>
      <c r="P28" s="61">
        <v>0</v>
      </c>
    </row>
    <row r="29" spans="1:16" ht="51" x14ac:dyDescent="0.25">
      <c r="A29" s="15"/>
      <c r="B29" s="17">
        <v>5000069</v>
      </c>
      <c r="C29" s="17" t="s">
        <v>473</v>
      </c>
      <c r="D29" s="17">
        <v>3043959</v>
      </c>
      <c r="E29" s="17" t="s">
        <v>452</v>
      </c>
      <c r="F29" s="17">
        <v>259</v>
      </c>
      <c r="G29" s="17" t="s">
        <v>292</v>
      </c>
      <c r="H29" s="17">
        <v>460</v>
      </c>
      <c r="I29" s="17" t="s">
        <v>221</v>
      </c>
      <c r="J29" s="17">
        <v>460</v>
      </c>
      <c r="K29" s="17" t="s">
        <v>361</v>
      </c>
      <c r="L29" s="59">
        <v>0.29880499999999999</v>
      </c>
      <c r="M29" s="60">
        <v>0.29880499999999999</v>
      </c>
      <c r="N29" s="61">
        <v>0.14455653973800509</v>
      </c>
      <c r="O29" s="60">
        <v>44820</v>
      </c>
      <c r="P29" s="61">
        <v>0</v>
      </c>
    </row>
    <row r="30" spans="1:16" ht="51" x14ac:dyDescent="0.25">
      <c r="A30" s="15"/>
      <c r="B30" s="17">
        <v>5000069</v>
      </c>
      <c r="C30" s="17" t="s">
        <v>473</v>
      </c>
      <c r="D30" s="17">
        <v>3043959</v>
      </c>
      <c r="E30" s="17" t="s">
        <v>452</v>
      </c>
      <c r="F30" s="17">
        <v>259</v>
      </c>
      <c r="G30" s="17" t="s">
        <v>292</v>
      </c>
      <c r="H30" s="17">
        <v>461</v>
      </c>
      <c r="I30" s="17" t="s">
        <v>222</v>
      </c>
      <c r="J30" s="17">
        <v>461</v>
      </c>
      <c r="K30" s="17" t="s">
        <v>362</v>
      </c>
      <c r="L30" s="59">
        <v>0.14084200000000002</v>
      </c>
      <c r="M30" s="60">
        <v>0.14084200000000002</v>
      </c>
      <c r="N30" s="61">
        <v>4.4343312038108706E-2</v>
      </c>
      <c r="O30" s="60">
        <v>67563</v>
      </c>
      <c r="P30" s="61">
        <v>0</v>
      </c>
    </row>
    <row r="31" spans="1:16" ht="51" x14ac:dyDescent="0.25">
      <c r="A31" s="15"/>
      <c r="B31" s="17">
        <v>5000069</v>
      </c>
      <c r="C31" s="17" t="s">
        <v>473</v>
      </c>
      <c r="D31" s="17">
        <v>3043959</v>
      </c>
      <c r="E31" s="17" t="s">
        <v>452</v>
      </c>
      <c r="F31" s="17">
        <v>259</v>
      </c>
      <c r="G31" s="17" t="s">
        <v>292</v>
      </c>
      <c r="H31" s="17">
        <v>462</v>
      </c>
      <c r="I31" s="17" t="s">
        <v>223</v>
      </c>
      <c r="J31" s="17">
        <v>462</v>
      </c>
      <c r="K31" s="17" t="s">
        <v>363</v>
      </c>
      <c r="L31" s="59">
        <v>0.56660399999999989</v>
      </c>
      <c r="M31" s="60">
        <v>0.62160399999999971</v>
      </c>
      <c r="N31" s="61">
        <v>0.33870623679831624</v>
      </c>
      <c r="O31" s="60">
        <v>238076</v>
      </c>
      <c r="P31" s="61">
        <v>0</v>
      </c>
    </row>
    <row r="32" spans="1:16" ht="51" x14ac:dyDescent="0.25">
      <c r="A32" s="15"/>
      <c r="B32" s="17">
        <v>5000069</v>
      </c>
      <c r="C32" s="17" t="s">
        <v>473</v>
      </c>
      <c r="D32" s="17">
        <v>3043959</v>
      </c>
      <c r="E32" s="17" t="s">
        <v>452</v>
      </c>
      <c r="F32" s="17">
        <v>259</v>
      </c>
      <c r="G32" s="17" t="s">
        <v>292</v>
      </c>
      <c r="H32" s="17">
        <v>463</v>
      </c>
      <c r="I32" s="17" t="s">
        <v>224</v>
      </c>
      <c r="J32" s="17">
        <v>463</v>
      </c>
      <c r="K32" s="17" t="s">
        <v>364</v>
      </c>
      <c r="L32" s="59">
        <v>1.423138999999999</v>
      </c>
      <c r="M32" s="60">
        <v>1.466993999999999</v>
      </c>
      <c r="N32" s="61">
        <v>0.73378379446876352</v>
      </c>
      <c r="O32" s="60">
        <v>38850</v>
      </c>
      <c r="P32" s="61">
        <v>0</v>
      </c>
    </row>
    <row r="33" spans="1:16" ht="51" x14ac:dyDescent="0.25">
      <c r="A33" s="15"/>
      <c r="B33" s="17">
        <v>5000069</v>
      </c>
      <c r="C33" s="17" t="s">
        <v>473</v>
      </c>
      <c r="D33" s="17">
        <v>3043959</v>
      </c>
      <c r="E33" s="17" t="s">
        <v>452</v>
      </c>
      <c r="F33" s="17">
        <v>259</v>
      </c>
      <c r="G33" s="17" t="s">
        <v>292</v>
      </c>
      <c r="H33" s="17">
        <v>464</v>
      </c>
      <c r="I33" s="17" t="s">
        <v>225</v>
      </c>
      <c r="J33" s="17">
        <v>464</v>
      </c>
      <c r="K33" s="17" t="s">
        <v>365</v>
      </c>
      <c r="L33" s="59">
        <v>0.97490199999999982</v>
      </c>
      <c r="M33" s="60">
        <v>0.91937099999999994</v>
      </c>
      <c r="N33" s="61">
        <v>0.41904396523023024</v>
      </c>
      <c r="O33" s="60">
        <v>154932</v>
      </c>
      <c r="P33" s="61">
        <v>0</v>
      </c>
    </row>
    <row r="34" spans="1:16" ht="51" x14ac:dyDescent="0.25">
      <c r="A34" s="15"/>
      <c r="B34" s="17">
        <v>5000071</v>
      </c>
      <c r="C34" s="17" t="s">
        <v>474</v>
      </c>
      <c r="D34" s="17">
        <v>3043961</v>
      </c>
      <c r="E34" s="17" t="s">
        <v>454</v>
      </c>
      <c r="F34" s="17">
        <v>394</v>
      </c>
      <c r="G34" s="17" t="s">
        <v>462</v>
      </c>
      <c r="H34" s="17">
        <v>11</v>
      </c>
      <c r="I34" s="17" t="s">
        <v>106</v>
      </c>
      <c r="J34" s="17">
        <v>11</v>
      </c>
      <c r="K34" s="17" t="s">
        <v>336</v>
      </c>
      <c r="L34" s="59">
        <v>0</v>
      </c>
      <c r="M34" s="60">
        <v>0.25018400000000002</v>
      </c>
      <c r="N34" s="61">
        <v>0</v>
      </c>
      <c r="O34" s="60">
        <v>0</v>
      </c>
      <c r="P34" s="61">
        <v>0</v>
      </c>
    </row>
    <row r="35" spans="1:16" ht="89.25" x14ac:dyDescent="0.25">
      <c r="A35" s="15"/>
      <c r="B35" s="17">
        <v>5000071</v>
      </c>
      <c r="C35" s="17" t="s">
        <v>474</v>
      </c>
      <c r="D35" s="17">
        <v>3043961</v>
      </c>
      <c r="E35" s="17" t="s">
        <v>454</v>
      </c>
      <c r="F35" s="17">
        <v>394</v>
      </c>
      <c r="G35" s="17" t="s">
        <v>462</v>
      </c>
      <c r="H35" s="17">
        <v>11</v>
      </c>
      <c r="I35" s="17" t="s">
        <v>106</v>
      </c>
      <c r="J35" s="17">
        <v>124</v>
      </c>
      <c r="K35" s="17" t="s">
        <v>337</v>
      </c>
      <c r="L35" s="59">
        <v>3.305931999999999</v>
      </c>
      <c r="M35" s="60">
        <v>3.305931999999999</v>
      </c>
      <c r="N35" s="61">
        <v>1.1562000102130696</v>
      </c>
      <c r="O35" s="60">
        <v>0</v>
      </c>
      <c r="P35" s="61">
        <v>0</v>
      </c>
    </row>
    <row r="36" spans="1:16" ht="51" x14ac:dyDescent="0.25">
      <c r="A36" s="15"/>
      <c r="B36" s="17">
        <v>5000071</v>
      </c>
      <c r="C36" s="17" t="s">
        <v>474</v>
      </c>
      <c r="D36" s="17">
        <v>3043961</v>
      </c>
      <c r="E36" s="17" t="s">
        <v>454</v>
      </c>
      <c r="F36" s="17">
        <v>394</v>
      </c>
      <c r="G36" s="17" t="s">
        <v>462</v>
      </c>
      <c r="H36" s="17">
        <v>131</v>
      </c>
      <c r="I36" s="17" t="s">
        <v>138</v>
      </c>
      <c r="J36" s="17">
        <v>131</v>
      </c>
      <c r="K36" s="17" t="s">
        <v>338</v>
      </c>
      <c r="L36" s="59">
        <v>0.02</v>
      </c>
      <c r="M36" s="60">
        <v>0.02</v>
      </c>
      <c r="N36" s="61">
        <v>0</v>
      </c>
      <c r="O36" s="60">
        <v>0</v>
      </c>
      <c r="P36" s="61">
        <v>0</v>
      </c>
    </row>
    <row r="37" spans="1:16" ht="76.5" x14ac:dyDescent="0.25">
      <c r="A37" s="15"/>
      <c r="B37" s="17">
        <v>5000071</v>
      </c>
      <c r="C37" s="17" t="s">
        <v>474</v>
      </c>
      <c r="D37" s="17">
        <v>3043961</v>
      </c>
      <c r="E37" s="17" t="s">
        <v>454</v>
      </c>
      <c r="F37" s="17">
        <v>394</v>
      </c>
      <c r="G37" s="17" t="s">
        <v>462</v>
      </c>
      <c r="H37" s="17">
        <v>136</v>
      </c>
      <c r="I37" s="17" t="s">
        <v>140</v>
      </c>
      <c r="J37" s="17">
        <v>136</v>
      </c>
      <c r="K37" s="17" t="s">
        <v>480</v>
      </c>
      <c r="L37" s="59">
        <v>6.0000000000000001E-3</v>
      </c>
      <c r="M37" s="60">
        <v>1.455E-2</v>
      </c>
      <c r="N37" s="61">
        <v>1.1500000429805368E-2</v>
      </c>
      <c r="O37" s="60">
        <v>90</v>
      </c>
      <c r="P37" s="61">
        <v>0</v>
      </c>
    </row>
    <row r="38" spans="1:16" ht="63.75" x14ac:dyDescent="0.25">
      <c r="A38" s="15"/>
      <c r="B38" s="17">
        <v>5000071</v>
      </c>
      <c r="C38" s="17" t="s">
        <v>474</v>
      </c>
      <c r="D38" s="17">
        <v>3043961</v>
      </c>
      <c r="E38" s="17" t="s">
        <v>454</v>
      </c>
      <c r="F38" s="17">
        <v>394</v>
      </c>
      <c r="G38" s="17" t="s">
        <v>462</v>
      </c>
      <c r="H38" s="17">
        <v>137</v>
      </c>
      <c r="I38" s="17" t="s">
        <v>141</v>
      </c>
      <c r="J38" s="17">
        <v>137</v>
      </c>
      <c r="K38" s="17" t="s">
        <v>340</v>
      </c>
      <c r="L38" s="59">
        <v>5.7273479999999966</v>
      </c>
      <c r="M38" s="60">
        <v>6.322747999999998</v>
      </c>
      <c r="N38" s="61">
        <v>3.7981070121929577</v>
      </c>
      <c r="O38" s="60">
        <v>125</v>
      </c>
      <c r="P38" s="61">
        <v>0</v>
      </c>
    </row>
    <row r="39" spans="1:16" ht="51" x14ac:dyDescent="0.25">
      <c r="A39" s="15"/>
      <c r="B39" s="17">
        <v>5000071</v>
      </c>
      <c r="C39" s="17" t="s">
        <v>474</v>
      </c>
      <c r="D39" s="17">
        <v>3043961</v>
      </c>
      <c r="E39" s="17" t="s">
        <v>454</v>
      </c>
      <c r="F39" s="17">
        <v>394</v>
      </c>
      <c r="G39" s="17" t="s">
        <v>462</v>
      </c>
      <c r="H39" s="17">
        <v>440</v>
      </c>
      <c r="I39" s="17" t="s">
        <v>201</v>
      </c>
      <c r="J39" s="17">
        <v>440</v>
      </c>
      <c r="K39" s="17" t="s">
        <v>341</v>
      </c>
      <c r="L39" s="59">
        <v>0.18591100000000002</v>
      </c>
      <c r="M39" s="60">
        <v>0.18914500000000001</v>
      </c>
      <c r="N39" s="61">
        <v>7.0073975308332592E-2</v>
      </c>
      <c r="O39" s="60">
        <v>1244</v>
      </c>
      <c r="P39" s="61">
        <v>0</v>
      </c>
    </row>
    <row r="40" spans="1:16" ht="51" x14ac:dyDescent="0.25">
      <c r="A40" s="15"/>
      <c r="B40" s="17">
        <v>5000071</v>
      </c>
      <c r="C40" s="17" t="s">
        <v>474</v>
      </c>
      <c r="D40" s="17">
        <v>3043961</v>
      </c>
      <c r="E40" s="17" t="s">
        <v>454</v>
      </c>
      <c r="F40" s="17">
        <v>394</v>
      </c>
      <c r="G40" s="17" t="s">
        <v>462</v>
      </c>
      <c r="H40" s="17">
        <v>441</v>
      </c>
      <c r="I40" s="17" t="s">
        <v>202</v>
      </c>
      <c r="J40" s="17">
        <v>441</v>
      </c>
      <c r="K40" s="17" t="s">
        <v>342</v>
      </c>
      <c r="L40" s="59">
        <v>0.15063600000000002</v>
      </c>
      <c r="M40" s="60">
        <v>0.18759699999999999</v>
      </c>
      <c r="N40" s="61">
        <v>8.8528527092421427E-2</v>
      </c>
      <c r="O40" s="60">
        <v>1185</v>
      </c>
      <c r="P40" s="61">
        <v>0</v>
      </c>
    </row>
    <row r="41" spans="1:16" ht="51" x14ac:dyDescent="0.25">
      <c r="A41" s="15"/>
      <c r="B41" s="17">
        <v>5000071</v>
      </c>
      <c r="C41" s="17" t="s">
        <v>474</v>
      </c>
      <c r="D41" s="17">
        <v>3043961</v>
      </c>
      <c r="E41" s="17" t="s">
        <v>454</v>
      </c>
      <c r="F41" s="17">
        <v>394</v>
      </c>
      <c r="G41" s="17" t="s">
        <v>462</v>
      </c>
      <c r="H41" s="17">
        <v>442</v>
      </c>
      <c r="I41" s="17" t="s">
        <v>203</v>
      </c>
      <c r="J41" s="17">
        <v>442</v>
      </c>
      <c r="K41" s="17" t="s">
        <v>343</v>
      </c>
      <c r="L41" s="59">
        <v>0.14447500000000002</v>
      </c>
      <c r="M41" s="60">
        <v>0.14447500000000002</v>
      </c>
      <c r="N41" s="61">
        <v>0.13494338758755475</v>
      </c>
      <c r="O41" s="60">
        <v>24</v>
      </c>
      <c r="P41" s="61">
        <v>0</v>
      </c>
    </row>
    <row r="42" spans="1:16" ht="51" x14ac:dyDescent="0.25">
      <c r="A42" s="15"/>
      <c r="B42" s="17">
        <v>5000071</v>
      </c>
      <c r="C42" s="17" t="s">
        <v>474</v>
      </c>
      <c r="D42" s="17">
        <v>3043961</v>
      </c>
      <c r="E42" s="17" t="s">
        <v>454</v>
      </c>
      <c r="F42" s="17">
        <v>394</v>
      </c>
      <c r="G42" s="17" t="s">
        <v>462</v>
      </c>
      <c r="H42" s="17">
        <v>443</v>
      </c>
      <c r="I42" s="17" t="s">
        <v>204</v>
      </c>
      <c r="J42" s="17">
        <v>443</v>
      </c>
      <c r="K42" s="17" t="s">
        <v>344</v>
      </c>
      <c r="L42" s="59">
        <v>0.71476699999999971</v>
      </c>
      <c r="M42" s="60">
        <v>0.81224199999999969</v>
      </c>
      <c r="N42" s="61">
        <v>0.38729879749007523</v>
      </c>
      <c r="O42" s="60">
        <v>15129</v>
      </c>
      <c r="P42" s="61">
        <v>0</v>
      </c>
    </row>
    <row r="43" spans="1:16" ht="51" x14ac:dyDescent="0.25">
      <c r="A43" s="15"/>
      <c r="B43" s="17">
        <v>5000071</v>
      </c>
      <c r="C43" s="17" t="s">
        <v>474</v>
      </c>
      <c r="D43" s="17">
        <v>3043961</v>
      </c>
      <c r="E43" s="17" t="s">
        <v>454</v>
      </c>
      <c r="F43" s="17">
        <v>394</v>
      </c>
      <c r="G43" s="17" t="s">
        <v>462</v>
      </c>
      <c r="H43" s="17">
        <v>444</v>
      </c>
      <c r="I43" s="17" t="s">
        <v>205</v>
      </c>
      <c r="J43" s="17">
        <v>444</v>
      </c>
      <c r="K43" s="17" t="s">
        <v>345</v>
      </c>
      <c r="L43" s="59">
        <v>0.23167800000000002</v>
      </c>
      <c r="M43" s="60">
        <v>0.265038</v>
      </c>
      <c r="N43" s="61">
        <v>0.13031054381281137</v>
      </c>
      <c r="O43" s="60">
        <v>24093</v>
      </c>
      <c r="P43" s="61">
        <v>0</v>
      </c>
    </row>
    <row r="44" spans="1:16" ht="51" x14ac:dyDescent="0.25">
      <c r="A44" s="15"/>
      <c r="B44" s="17">
        <v>5000071</v>
      </c>
      <c r="C44" s="17" t="s">
        <v>474</v>
      </c>
      <c r="D44" s="17">
        <v>3043961</v>
      </c>
      <c r="E44" s="17" t="s">
        <v>454</v>
      </c>
      <c r="F44" s="17">
        <v>394</v>
      </c>
      <c r="G44" s="17" t="s">
        <v>462</v>
      </c>
      <c r="H44" s="17">
        <v>445</v>
      </c>
      <c r="I44" s="17" t="s">
        <v>206</v>
      </c>
      <c r="J44" s="17">
        <v>445</v>
      </c>
      <c r="K44" s="17" t="s">
        <v>346</v>
      </c>
      <c r="L44" s="59">
        <v>0.83113200000000009</v>
      </c>
      <c r="M44" s="60">
        <v>0.94408300000000012</v>
      </c>
      <c r="N44" s="61">
        <v>0.48377558022912126</v>
      </c>
      <c r="O44" s="60">
        <v>3643</v>
      </c>
      <c r="P44" s="61">
        <v>0</v>
      </c>
    </row>
    <row r="45" spans="1:16" ht="51" x14ac:dyDescent="0.25">
      <c r="A45" s="15"/>
      <c r="B45" s="17">
        <v>5000071</v>
      </c>
      <c r="C45" s="17" t="s">
        <v>474</v>
      </c>
      <c r="D45" s="17">
        <v>3043961</v>
      </c>
      <c r="E45" s="17" t="s">
        <v>454</v>
      </c>
      <c r="F45" s="17">
        <v>394</v>
      </c>
      <c r="G45" s="17" t="s">
        <v>462</v>
      </c>
      <c r="H45" s="17">
        <v>446</v>
      </c>
      <c r="I45" s="17" t="s">
        <v>207</v>
      </c>
      <c r="J45" s="17">
        <v>446</v>
      </c>
      <c r="K45" s="17" t="s">
        <v>347</v>
      </c>
      <c r="L45" s="59">
        <v>0.17865300000000001</v>
      </c>
      <c r="M45" s="60">
        <v>0.17865300000000001</v>
      </c>
      <c r="N45" s="61">
        <v>0.12370197650307091</v>
      </c>
      <c r="O45" s="60">
        <v>1749</v>
      </c>
      <c r="P45" s="61">
        <v>0</v>
      </c>
    </row>
    <row r="46" spans="1:16" ht="51" x14ac:dyDescent="0.25">
      <c r="A46" s="15"/>
      <c r="B46" s="17">
        <v>5000071</v>
      </c>
      <c r="C46" s="17" t="s">
        <v>474</v>
      </c>
      <c r="D46" s="17">
        <v>3043961</v>
      </c>
      <c r="E46" s="17" t="s">
        <v>454</v>
      </c>
      <c r="F46" s="17">
        <v>394</v>
      </c>
      <c r="G46" s="17" t="s">
        <v>462</v>
      </c>
      <c r="H46" s="17">
        <v>447</v>
      </c>
      <c r="I46" s="17" t="s">
        <v>208</v>
      </c>
      <c r="J46" s="17">
        <v>447</v>
      </c>
      <c r="K46" s="17" t="s">
        <v>348</v>
      </c>
      <c r="L46" s="59">
        <v>1.5E-3</v>
      </c>
      <c r="M46" s="60">
        <v>1.5E-3</v>
      </c>
      <c r="N46" s="61">
        <v>0</v>
      </c>
      <c r="O46" s="60">
        <v>0</v>
      </c>
      <c r="P46" s="61">
        <v>0</v>
      </c>
    </row>
    <row r="47" spans="1:16" ht="51" x14ac:dyDescent="0.25">
      <c r="A47" s="15"/>
      <c r="B47" s="17">
        <v>5000071</v>
      </c>
      <c r="C47" s="17" t="s">
        <v>474</v>
      </c>
      <c r="D47" s="17">
        <v>3043961</v>
      </c>
      <c r="E47" s="17" t="s">
        <v>454</v>
      </c>
      <c r="F47" s="17">
        <v>394</v>
      </c>
      <c r="G47" s="17" t="s">
        <v>462</v>
      </c>
      <c r="H47" s="17">
        <v>448</v>
      </c>
      <c r="I47" s="17" t="s">
        <v>209</v>
      </c>
      <c r="J47" s="17">
        <v>448</v>
      </c>
      <c r="K47" s="17" t="s">
        <v>349</v>
      </c>
      <c r="L47" s="59">
        <v>5.6763000000000001E-2</v>
      </c>
      <c r="M47" s="60">
        <v>5.6763000000000001E-2</v>
      </c>
      <c r="N47" s="61">
        <v>2.020941190130543E-2</v>
      </c>
      <c r="O47" s="60">
        <v>540</v>
      </c>
      <c r="P47" s="61">
        <v>0</v>
      </c>
    </row>
    <row r="48" spans="1:16" ht="51" x14ac:dyDescent="0.25">
      <c r="A48" s="15"/>
      <c r="B48" s="17">
        <v>5000071</v>
      </c>
      <c r="C48" s="17" t="s">
        <v>474</v>
      </c>
      <c r="D48" s="17">
        <v>3043961</v>
      </c>
      <c r="E48" s="17" t="s">
        <v>454</v>
      </c>
      <c r="F48" s="17">
        <v>394</v>
      </c>
      <c r="G48" s="17" t="s">
        <v>462</v>
      </c>
      <c r="H48" s="17">
        <v>449</v>
      </c>
      <c r="I48" s="17" t="s">
        <v>210</v>
      </c>
      <c r="J48" s="17">
        <v>449</v>
      </c>
      <c r="K48" s="17" t="s">
        <v>350</v>
      </c>
      <c r="L48" s="59">
        <v>0.13206500000000002</v>
      </c>
      <c r="M48" s="60">
        <v>0.15506500000000001</v>
      </c>
      <c r="N48" s="61">
        <v>6.7406447240500711E-2</v>
      </c>
      <c r="O48" s="60">
        <v>10966</v>
      </c>
      <c r="P48" s="61">
        <v>0</v>
      </c>
    </row>
    <row r="49" spans="1:16" ht="51" x14ac:dyDescent="0.25">
      <c r="A49" s="15"/>
      <c r="B49" s="17">
        <v>5000071</v>
      </c>
      <c r="C49" s="17" t="s">
        <v>474</v>
      </c>
      <c r="D49" s="17">
        <v>3043961</v>
      </c>
      <c r="E49" s="17" t="s">
        <v>454</v>
      </c>
      <c r="F49" s="17">
        <v>394</v>
      </c>
      <c r="G49" s="17" t="s">
        <v>462</v>
      </c>
      <c r="H49" s="17">
        <v>450</v>
      </c>
      <c r="I49" s="17" t="s">
        <v>211</v>
      </c>
      <c r="J49" s="17">
        <v>450</v>
      </c>
      <c r="K49" s="17" t="s">
        <v>351</v>
      </c>
      <c r="L49" s="59">
        <v>0.13690699999999997</v>
      </c>
      <c r="M49" s="60">
        <v>0.2606139999999999</v>
      </c>
      <c r="N49" s="61">
        <v>1.3662249788467307E-2</v>
      </c>
      <c r="O49" s="60">
        <v>0</v>
      </c>
      <c r="P49" s="61">
        <v>0</v>
      </c>
    </row>
    <row r="50" spans="1:16" ht="51" x14ac:dyDescent="0.25">
      <c r="A50" s="15"/>
      <c r="B50" s="17">
        <v>5000071</v>
      </c>
      <c r="C50" s="17" t="s">
        <v>474</v>
      </c>
      <c r="D50" s="17">
        <v>3043961</v>
      </c>
      <c r="E50" s="17" t="s">
        <v>454</v>
      </c>
      <c r="F50" s="17">
        <v>394</v>
      </c>
      <c r="G50" s="17" t="s">
        <v>462</v>
      </c>
      <c r="H50" s="17">
        <v>451</v>
      </c>
      <c r="I50" s="17" t="s">
        <v>212</v>
      </c>
      <c r="J50" s="17">
        <v>451</v>
      </c>
      <c r="K50" s="17" t="s">
        <v>352</v>
      </c>
      <c r="L50" s="59">
        <v>2.3869469999999988</v>
      </c>
      <c r="M50" s="60">
        <v>2.3869470000000006</v>
      </c>
      <c r="N50" s="61">
        <v>1.1104576888683368</v>
      </c>
      <c r="O50" s="60">
        <v>13068</v>
      </c>
      <c r="P50" s="61">
        <v>0</v>
      </c>
    </row>
    <row r="51" spans="1:16" ht="51" x14ac:dyDescent="0.25">
      <c r="A51" s="15"/>
      <c r="B51" s="17">
        <v>5000071</v>
      </c>
      <c r="C51" s="17" t="s">
        <v>474</v>
      </c>
      <c r="D51" s="17">
        <v>3043961</v>
      </c>
      <c r="E51" s="17" t="s">
        <v>454</v>
      </c>
      <c r="F51" s="17">
        <v>394</v>
      </c>
      <c r="G51" s="17" t="s">
        <v>462</v>
      </c>
      <c r="H51" s="17">
        <v>452</v>
      </c>
      <c r="I51" s="17" t="s">
        <v>213</v>
      </c>
      <c r="J51" s="17">
        <v>452</v>
      </c>
      <c r="K51" s="17" t="s">
        <v>353</v>
      </c>
      <c r="L51" s="59">
        <v>2.7935829999999999</v>
      </c>
      <c r="M51" s="60">
        <v>2.8594630000000008</v>
      </c>
      <c r="N51" s="61">
        <v>1.2524987951328512</v>
      </c>
      <c r="O51" s="60">
        <v>0</v>
      </c>
      <c r="P51" s="61">
        <v>0</v>
      </c>
    </row>
    <row r="52" spans="1:16" ht="51" x14ac:dyDescent="0.25">
      <c r="A52" s="15"/>
      <c r="B52" s="17">
        <v>5000071</v>
      </c>
      <c r="C52" s="17" t="s">
        <v>474</v>
      </c>
      <c r="D52" s="17">
        <v>3043961</v>
      </c>
      <c r="E52" s="17" t="s">
        <v>454</v>
      </c>
      <c r="F52" s="17">
        <v>394</v>
      </c>
      <c r="G52" s="17" t="s">
        <v>462</v>
      </c>
      <c r="H52" s="17">
        <v>453</v>
      </c>
      <c r="I52" s="17" t="s">
        <v>214</v>
      </c>
      <c r="J52" s="17">
        <v>453</v>
      </c>
      <c r="K52" s="17" t="s">
        <v>354</v>
      </c>
      <c r="L52" s="59">
        <v>1.9912569999999998</v>
      </c>
      <c r="M52" s="60">
        <v>2.080152</v>
      </c>
      <c r="N52" s="61">
        <v>0.95783303237112705</v>
      </c>
      <c r="O52" s="60">
        <v>0</v>
      </c>
      <c r="P52" s="61">
        <v>0</v>
      </c>
    </row>
    <row r="53" spans="1:16" ht="51" x14ac:dyDescent="0.25">
      <c r="A53" s="15"/>
      <c r="B53" s="17">
        <v>5000071</v>
      </c>
      <c r="C53" s="17" t="s">
        <v>474</v>
      </c>
      <c r="D53" s="17">
        <v>3043961</v>
      </c>
      <c r="E53" s="17" t="s">
        <v>454</v>
      </c>
      <c r="F53" s="17">
        <v>394</v>
      </c>
      <c r="G53" s="17" t="s">
        <v>462</v>
      </c>
      <c r="H53" s="17">
        <v>454</v>
      </c>
      <c r="I53" s="17" t="s">
        <v>215</v>
      </c>
      <c r="J53" s="17">
        <v>454</v>
      </c>
      <c r="K53" s="17" t="s">
        <v>355</v>
      </c>
      <c r="L53" s="59">
        <v>0.22744799999999998</v>
      </c>
      <c r="M53" s="60">
        <v>0.24365799999999999</v>
      </c>
      <c r="N53" s="61">
        <v>0.11576457903720438</v>
      </c>
      <c r="O53" s="60">
        <v>5360</v>
      </c>
      <c r="P53" s="61">
        <v>0</v>
      </c>
    </row>
    <row r="54" spans="1:16" ht="51" x14ac:dyDescent="0.25">
      <c r="A54" s="15"/>
      <c r="B54" s="17">
        <v>5000071</v>
      </c>
      <c r="C54" s="17" t="s">
        <v>474</v>
      </c>
      <c r="D54" s="17">
        <v>3043961</v>
      </c>
      <c r="E54" s="17" t="s">
        <v>454</v>
      </c>
      <c r="F54" s="17">
        <v>394</v>
      </c>
      <c r="G54" s="17" t="s">
        <v>462</v>
      </c>
      <c r="H54" s="17">
        <v>455</v>
      </c>
      <c r="I54" s="17" t="s">
        <v>216</v>
      </c>
      <c r="J54" s="17">
        <v>455</v>
      </c>
      <c r="K54" s="17" t="s">
        <v>356</v>
      </c>
      <c r="L54" s="59">
        <v>4.6583000000000006E-2</v>
      </c>
      <c r="M54" s="60">
        <v>4.7452000000000008E-2</v>
      </c>
      <c r="N54" s="61">
        <v>1.7808170508942567E-2</v>
      </c>
      <c r="O54" s="60">
        <v>0</v>
      </c>
      <c r="P54" s="61">
        <v>0</v>
      </c>
    </row>
    <row r="55" spans="1:16" ht="51" x14ac:dyDescent="0.25">
      <c r="A55" s="15"/>
      <c r="B55" s="17">
        <v>5000071</v>
      </c>
      <c r="C55" s="17" t="s">
        <v>474</v>
      </c>
      <c r="D55" s="17">
        <v>3043961</v>
      </c>
      <c r="E55" s="17" t="s">
        <v>454</v>
      </c>
      <c r="F55" s="17">
        <v>394</v>
      </c>
      <c r="G55" s="17" t="s">
        <v>462</v>
      </c>
      <c r="H55" s="17">
        <v>456</v>
      </c>
      <c r="I55" s="17" t="s">
        <v>217</v>
      </c>
      <c r="J55" s="17">
        <v>456</v>
      </c>
      <c r="K55" s="17" t="s">
        <v>357</v>
      </c>
      <c r="L55" s="59">
        <v>6.5000000000000014E-3</v>
      </c>
      <c r="M55" s="60">
        <v>6.5000000000000006E-3</v>
      </c>
      <c r="N55" s="61">
        <v>2.6435999316163361E-3</v>
      </c>
      <c r="O55" s="60">
        <v>0</v>
      </c>
      <c r="P55" s="61">
        <v>0</v>
      </c>
    </row>
    <row r="56" spans="1:16" ht="51" x14ac:dyDescent="0.25">
      <c r="A56" s="15"/>
      <c r="B56" s="17">
        <v>5000071</v>
      </c>
      <c r="C56" s="17" t="s">
        <v>474</v>
      </c>
      <c r="D56" s="17">
        <v>3043961</v>
      </c>
      <c r="E56" s="17" t="s">
        <v>454</v>
      </c>
      <c r="F56" s="17">
        <v>394</v>
      </c>
      <c r="G56" s="17" t="s">
        <v>462</v>
      </c>
      <c r="H56" s="17">
        <v>457</v>
      </c>
      <c r="I56" s="17" t="s">
        <v>218</v>
      </c>
      <c r="J56" s="17">
        <v>457</v>
      </c>
      <c r="K56" s="17" t="s">
        <v>358</v>
      </c>
      <c r="L56" s="59">
        <v>6.9367589999999995</v>
      </c>
      <c r="M56" s="60">
        <v>7.2167169999999992</v>
      </c>
      <c r="N56" s="61">
        <v>5.3471251665050659</v>
      </c>
      <c r="O56" s="60">
        <v>4764</v>
      </c>
      <c r="P56" s="61">
        <v>0</v>
      </c>
    </row>
    <row r="57" spans="1:16" ht="51" x14ac:dyDescent="0.25">
      <c r="A57" s="15"/>
      <c r="B57" s="17">
        <v>5000071</v>
      </c>
      <c r="C57" s="17" t="s">
        <v>474</v>
      </c>
      <c r="D57" s="17">
        <v>3043961</v>
      </c>
      <c r="E57" s="17" t="s">
        <v>454</v>
      </c>
      <c r="F57" s="17">
        <v>394</v>
      </c>
      <c r="G57" s="17" t="s">
        <v>462</v>
      </c>
      <c r="H57" s="17">
        <v>458</v>
      </c>
      <c r="I57" s="17" t="s">
        <v>219</v>
      </c>
      <c r="J57" s="17">
        <v>458</v>
      </c>
      <c r="K57" s="17" t="s">
        <v>359</v>
      </c>
      <c r="L57" s="59">
        <v>0.7440110000000002</v>
      </c>
      <c r="M57" s="60">
        <v>0.79330700000000021</v>
      </c>
      <c r="N57" s="61">
        <v>0.38713435930549167</v>
      </c>
      <c r="O57" s="60">
        <v>210</v>
      </c>
      <c r="P57" s="61">
        <v>0</v>
      </c>
    </row>
    <row r="58" spans="1:16" ht="51" x14ac:dyDescent="0.25">
      <c r="A58" s="15"/>
      <c r="B58" s="17">
        <v>5000071</v>
      </c>
      <c r="C58" s="17" t="s">
        <v>474</v>
      </c>
      <c r="D58" s="17">
        <v>3043961</v>
      </c>
      <c r="E58" s="17" t="s">
        <v>454</v>
      </c>
      <c r="F58" s="17">
        <v>394</v>
      </c>
      <c r="G58" s="17" t="s">
        <v>462</v>
      </c>
      <c r="H58" s="17">
        <v>459</v>
      </c>
      <c r="I58" s="17" t="s">
        <v>220</v>
      </c>
      <c r="J58" s="17">
        <v>459</v>
      </c>
      <c r="K58" s="17" t="s">
        <v>360</v>
      </c>
      <c r="L58" s="59">
        <v>0.18514400000000003</v>
      </c>
      <c r="M58" s="60">
        <v>0.18514400000000003</v>
      </c>
      <c r="N58" s="61">
        <v>0.10480620883754455</v>
      </c>
      <c r="O58" s="60">
        <v>3056</v>
      </c>
      <c r="P58" s="61">
        <v>0</v>
      </c>
    </row>
    <row r="59" spans="1:16" ht="51" x14ac:dyDescent="0.25">
      <c r="A59" s="15"/>
      <c r="B59" s="17">
        <v>5000071</v>
      </c>
      <c r="C59" s="17" t="s">
        <v>474</v>
      </c>
      <c r="D59" s="17">
        <v>3043961</v>
      </c>
      <c r="E59" s="17" t="s">
        <v>454</v>
      </c>
      <c r="F59" s="17">
        <v>394</v>
      </c>
      <c r="G59" s="17" t="s">
        <v>462</v>
      </c>
      <c r="H59" s="17">
        <v>460</v>
      </c>
      <c r="I59" s="17" t="s">
        <v>221</v>
      </c>
      <c r="J59" s="17">
        <v>460</v>
      </c>
      <c r="K59" s="17" t="s">
        <v>361</v>
      </c>
      <c r="L59" s="59">
        <v>9.9101999999999996E-2</v>
      </c>
      <c r="M59" s="60">
        <v>9.910200000000001E-2</v>
      </c>
      <c r="N59" s="61">
        <v>1.7723589400702622E-2</v>
      </c>
      <c r="O59" s="60">
        <v>17413</v>
      </c>
      <c r="P59" s="61">
        <v>0</v>
      </c>
    </row>
    <row r="60" spans="1:16" ht="51" x14ac:dyDescent="0.25">
      <c r="A60" s="15"/>
      <c r="B60" s="17">
        <v>5000071</v>
      </c>
      <c r="C60" s="17" t="s">
        <v>474</v>
      </c>
      <c r="D60" s="17">
        <v>3043961</v>
      </c>
      <c r="E60" s="17" t="s">
        <v>454</v>
      </c>
      <c r="F60" s="17">
        <v>394</v>
      </c>
      <c r="G60" s="17" t="s">
        <v>462</v>
      </c>
      <c r="H60" s="17">
        <v>461</v>
      </c>
      <c r="I60" s="17" t="s">
        <v>222</v>
      </c>
      <c r="J60" s="17">
        <v>461</v>
      </c>
      <c r="K60" s="17" t="s">
        <v>362</v>
      </c>
      <c r="L60" s="59">
        <v>3.7999999999999999E-2</v>
      </c>
      <c r="M60" s="60">
        <v>3.7999999999999999E-2</v>
      </c>
      <c r="N60" s="61">
        <v>2.133871044497937E-2</v>
      </c>
      <c r="O60" s="60">
        <v>6550</v>
      </c>
      <c r="P60" s="61">
        <v>0</v>
      </c>
    </row>
    <row r="61" spans="1:16" ht="51" x14ac:dyDescent="0.25">
      <c r="A61" s="15"/>
      <c r="B61" s="17">
        <v>5000071</v>
      </c>
      <c r="C61" s="17" t="s">
        <v>474</v>
      </c>
      <c r="D61" s="17">
        <v>3043961</v>
      </c>
      <c r="E61" s="17" t="s">
        <v>454</v>
      </c>
      <c r="F61" s="17">
        <v>394</v>
      </c>
      <c r="G61" s="17" t="s">
        <v>462</v>
      </c>
      <c r="H61" s="17">
        <v>462</v>
      </c>
      <c r="I61" s="17" t="s">
        <v>223</v>
      </c>
      <c r="J61" s="17">
        <v>462</v>
      </c>
      <c r="K61" s="17" t="s">
        <v>363</v>
      </c>
      <c r="L61" s="59">
        <v>0.89006299999999983</v>
      </c>
      <c r="M61" s="60">
        <v>0.89506299999999972</v>
      </c>
      <c r="N61" s="61">
        <v>0.43023387706489302</v>
      </c>
      <c r="O61" s="60">
        <v>2595</v>
      </c>
      <c r="P61" s="61">
        <v>0</v>
      </c>
    </row>
    <row r="62" spans="1:16" ht="51" x14ac:dyDescent="0.25">
      <c r="A62" s="15"/>
      <c r="B62" s="17">
        <v>5000071</v>
      </c>
      <c r="C62" s="17" t="s">
        <v>474</v>
      </c>
      <c r="D62" s="17">
        <v>3043961</v>
      </c>
      <c r="E62" s="17" t="s">
        <v>454</v>
      </c>
      <c r="F62" s="17">
        <v>394</v>
      </c>
      <c r="G62" s="17" t="s">
        <v>462</v>
      </c>
      <c r="H62" s="17">
        <v>463</v>
      </c>
      <c r="I62" s="17" t="s">
        <v>224</v>
      </c>
      <c r="J62" s="17">
        <v>463</v>
      </c>
      <c r="K62" s="17" t="s">
        <v>364</v>
      </c>
      <c r="L62" s="59">
        <v>0.44545000000000001</v>
      </c>
      <c r="M62" s="60">
        <v>0.47780600000000006</v>
      </c>
      <c r="N62" s="61">
        <v>0.24574453217792325</v>
      </c>
      <c r="O62" s="60">
        <v>1980</v>
      </c>
      <c r="P62" s="61">
        <v>0</v>
      </c>
    </row>
    <row r="63" spans="1:16" ht="51" x14ac:dyDescent="0.25">
      <c r="A63" s="15"/>
      <c r="B63" s="17">
        <v>5000071</v>
      </c>
      <c r="C63" s="17" t="s">
        <v>474</v>
      </c>
      <c r="D63" s="17">
        <v>3043961</v>
      </c>
      <c r="E63" s="17" t="s">
        <v>454</v>
      </c>
      <c r="F63" s="17">
        <v>394</v>
      </c>
      <c r="G63" s="17" t="s">
        <v>462</v>
      </c>
      <c r="H63" s="17">
        <v>464</v>
      </c>
      <c r="I63" s="17" t="s">
        <v>225</v>
      </c>
      <c r="J63" s="17">
        <v>464</v>
      </c>
      <c r="K63" s="17" t="s">
        <v>365</v>
      </c>
      <c r="L63" s="59">
        <v>0.38659100000000002</v>
      </c>
      <c r="M63" s="60">
        <v>0.36950700000000003</v>
      </c>
      <c r="N63" s="61">
        <v>0.19248469031299464</v>
      </c>
      <c r="O63" s="60">
        <v>39684</v>
      </c>
      <c r="P63" s="61">
        <v>0</v>
      </c>
    </row>
    <row r="64" spans="1:16" ht="89.25" x14ac:dyDescent="0.25">
      <c r="A64" s="15"/>
      <c r="B64" s="17">
        <v>5000078</v>
      </c>
      <c r="C64" s="17" t="s">
        <v>482</v>
      </c>
      <c r="D64" s="17">
        <v>3043968</v>
      </c>
      <c r="E64" s="17" t="s">
        <v>455</v>
      </c>
      <c r="F64" s="17">
        <v>87</v>
      </c>
      <c r="G64" s="17" t="s">
        <v>461</v>
      </c>
      <c r="H64" s="17">
        <v>11</v>
      </c>
      <c r="I64" s="17" t="s">
        <v>106</v>
      </c>
      <c r="J64" s="17">
        <v>124</v>
      </c>
      <c r="K64" s="17" t="s">
        <v>337</v>
      </c>
      <c r="L64" s="59">
        <v>1.9794330000000004</v>
      </c>
      <c r="M64" s="60">
        <v>1.9794330000000004</v>
      </c>
      <c r="N64" s="61">
        <v>1.7425644482718781</v>
      </c>
      <c r="O64" s="60">
        <v>0</v>
      </c>
      <c r="P64" s="61">
        <v>0</v>
      </c>
    </row>
    <row r="65" spans="1:16" ht="76.5" x14ac:dyDescent="0.25">
      <c r="A65" s="15"/>
      <c r="B65" s="17">
        <v>5000078</v>
      </c>
      <c r="C65" s="17" t="s">
        <v>482</v>
      </c>
      <c r="D65" s="17">
        <v>3043968</v>
      </c>
      <c r="E65" s="17" t="s">
        <v>455</v>
      </c>
      <c r="F65" s="17">
        <v>87</v>
      </c>
      <c r="G65" s="17" t="s">
        <v>461</v>
      </c>
      <c r="H65" s="17">
        <v>136</v>
      </c>
      <c r="I65" s="17" t="s">
        <v>140</v>
      </c>
      <c r="J65" s="17">
        <v>136</v>
      </c>
      <c r="K65" s="17" t="s">
        <v>480</v>
      </c>
      <c r="L65" s="59">
        <v>0.01</v>
      </c>
      <c r="M65" s="60">
        <v>0.01</v>
      </c>
      <c r="N65" s="61">
        <v>5.2213998860679567E-3</v>
      </c>
      <c r="O65" s="60">
        <v>480</v>
      </c>
      <c r="P65" s="61">
        <v>0</v>
      </c>
    </row>
    <row r="66" spans="1:16" ht="63.75" x14ac:dyDescent="0.25">
      <c r="A66" s="15"/>
      <c r="B66" s="17">
        <v>5000078</v>
      </c>
      <c r="C66" s="17" t="s">
        <v>482</v>
      </c>
      <c r="D66" s="17">
        <v>3043968</v>
      </c>
      <c r="E66" s="17" t="s">
        <v>455</v>
      </c>
      <c r="F66" s="17">
        <v>87</v>
      </c>
      <c r="G66" s="17" t="s">
        <v>461</v>
      </c>
      <c r="H66" s="17">
        <v>137</v>
      </c>
      <c r="I66" s="17" t="s">
        <v>141</v>
      </c>
      <c r="J66" s="17">
        <v>137</v>
      </c>
      <c r="K66" s="17" t="s">
        <v>340</v>
      </c>
      <c r="L66" s="59">
        <v>5.6562739999999971</v>
      </c>
      <c r="M66" s="60">
        <v>6.1839940000000055</v>
      </c>
      <c r="N66" s="61">
        <v>3.5328434025993829</v>
      </c>
      <c r="O66" s="60">
        <v>140</v>
      </c>
      <c r="P66" s="61">
        <v>0</v>
      </c>
    </row>
    <row r="67" spans="1:16" ht="51" x14ac:dyDescent="0.25">
      <c r="A67" s="15"/>
      <c r="B67" s="17">
        <v>5000078</v>
      </c>
      <c r="C67" s="17" t="s">
        <v>482</v>
      </c>
      <c r="D67" s="17">
        <v>3043968</v>
      </c>
      <c r="E67" s="17" t="s">
        <v>455</v>
      </c>
      <c r="F67" s="17">
        <v>87</v>
      </c>
      <c r="G67" s="17" t="s">
        <v>461</v>
      </c>
      <c r="H67" s="17">
        <v>440</v>
      </c>
      <c r="I67" s="17" t="s">
        <v>201</v>
      </c>
      <c r="J67" s="17">
        <v>440</v>
      </c>
      <c r="K67" s="17" t="s">
        <v>341</v>
      </c>
      <c r="L67" s="59">
        <v>0.16950700000000002</v>
      </c>
      <c r="M67" s="60">
        <v>0.17394200000000001</v>
      </c>
      <c r="N67" s="61">
        <v>8.6656832660082728E-2</v>
      </c>
      <c r="O67" s="60">
        <v>7013</v>
      </c>
      <c r="P67" s="61">
        <v>0</v>
      </c>
    </row>
    <row r="68" spans="1:16" ht="51" x14ac:dyDescent="0.25">
      <c r="A68" s="15"/>
      <c r="B68" s="17">
        <v>5000078</v>
      </c>
      <c r="C68" s="17" t="s">
        <v>482</v>
      </c>
      <c r="D68" s="17">
        <v>3043968</v>
      </c>
      <c r="E68" s="17" t="s">
        <v>455</v>
      </c>
      <c r="F68" s="17">
        <v>87</v>
      </c>
      <c r="G68" s="17" t="s">
        <v>461</v>
      </c>
      <c r="H68" s="17">
        <v>441</v>
      </c>
      <c r="I68" s="17" t="s">
        <v>202</v>
      </c>
      <c r="J68" s="17">
        <v>441</v>
      </c>
      <c r="K68" s="17" t="s">
        <v>342</v>
      </c>
      <c r="L68" s="59">
        <v>0.20797899999999997</v>
      </c>
      <c r="M68" s="60">
        <v>1.3388039999999999</v>
      </c>
      <c r="N68" s="61">
        <v>0.20852879931771895</v>
      </c>
      <c r="O68" s="60">
        <v>300</v>
      </c>
      <c r="P68" s="61">
        <v>0</v>
      </c>
    </row>
    <row r="69" spans="1:16" ht="51" x14ac:dyDescent="0.25">
      <c r="A69" s="15"/>
      <c r="B69" s="17">
        <v>5000078</v>
      </c>
      <c r="C69" s="17" t="s">
        <v>482</v>
      </c>
      <c r="D69" s="17">
        <v>3043968</v>
      </c>
      <c r="E69" s="17" t="s">
        <v>455</v>
      </c>
      <c r="F69" s="17">
        <v>87</v>
      </c>
      <c r="G69" s="17" t="s">
        <v>461</v>
      </c>
      <c r="H69" s="17">
        <v>442</v>
      </c>
      <c r="I69" s="17" t="s">
        <v>203</v>
      </c>
      <c r="J69" s="17">
        <v>442</v>
      </c>
      <c r="K69" s="17" t="s">
        <v>343</v>
      </c>
      <c r="L69" s="59">
        <v>0.17612300000000003</v>
      </c>
      <c r="M69" s="60">
        <v>0.23034300000000002</v>
      </c>
      <c r="N69" s="61">
        <v>0.15809015871491283</v>
      </c>
      <c r="O69" s="60">
        <v>4490</v>
      </c>
      <c r="P69" s="61">
        <v>0</v>
      </c>
    </row>
    <row r="70" spans="1:16" ht="51" x14ac:dyDescent="0.25">
      <c r="A70" s="15"/>
      <c r="B70" s="17">
        <v>5000078</v>
      </c>
      <c r="C70" s="17" t="s">
        <v>482</v>
      </c>
      <c r="D70" s="17">
        <v>3043968</v>
      </c>
      <c r="E70" s="17" t="s">
        <v>455</v>
      </c>
      <c r="F70" s="17">
        <v>87</v>
      </c>
      <c r="G70" s="17" t="s">
        <v>461</v>
      </c>
      <c r="H70" s="17">
        <v>443</v>
      </c>
      <c r="I70" s="17" t="s">
        <v>204</v>
      </c>
      <c r="J70" s="17">
        <v>443</v>
      </c>
      <c r="K70" s="17" t="s">
        <v>344</v>
      </c>
      <c r="L70" s="59">
        <v>0.56822400000000006</v>
      </c>
      <c r="M70" s="60">
        <v>1.3620010000000002</v>
      </c>
      <c r="N70" s="61">
        <v>0.31911585073976312</v>
      </c>
      <c r="O70" s="60">
        <v>87607</v>
      </c>
      <c r="P70" s="61">
        <v>0</v>
      </c>
    </row>
    <row r="71" spans="1:16" ht="51" x14ac:dyDescent="0.25">
      <c r="A71" s="15"/>
      <c r="B71" s="17">
        <v>5000078</v>
      </c>
      <c r="C71" s="17" t="s">
        <v>482</v>
      </c>
      <c r="D71" s="17">
        <v>3043968</v>
      </c>
      <c r="E71" s="17" t="s">
        <v>455</v>
      </c>
      <c r="F71" s="17">
        <v>87</v>
      </c>
      <c r="G71" s="17" t="s">
        <v>461</v>
      </c>
      <c r="H71" s="17">
        <v>444</v>
      </c>
      <c r="I71" s="17" t="s">
        <v>205</v>
      </c>
      <c r="J71" s="17">
        <v>444</v>
      </c>
      <c r="K71" s="17" t="s">
        <v>345</v>
      </c>
      <c r="L71" s="59">
        <v>0.67479500000000003</v>
      </c>
      <c r="M71" s="60">
        <v>1.968858</v>
      </c>
      <c r="N71" s="61">
        <v>0.35214452732907375</v>
      </c>
      <c r="O71" s="60">
        <v>83825</v>
      </c>
      <c r="P71" s="61">
        <v>0</v>
      </c>
    </row>
    <row r="72" spans="1:16" ht="51" x14ac:dyDescent="0.25">
      <c r="A72" s="15"/>
      <c r="B72" s="17">
        <v>5000078</v>
      </c>
      <c r="C72" s="17" t="s">
        <v>482</v>
      </c>
      <c r="D72" s="17">
        <v>3043968</v>
      </c>
      <c r="E72" s="17" t="s">
        <v>455</v>
      </c>
      <c r="F72" s="17">
        <v>87</v>
      </c>
      <c r="G72" s="17" t="s">
        <v>461</v>
      </c>
      <c r="H72" s="17">
        <v>445</v>
      </c>
      <c r="I72" s="17" t="s">
        <v>206</v>
      </c>
      <c r="J72" s="17">
        <v>445</v>
      </c>
      <c r="K72" s="17" t="s">
        <v>346</v>
      </c>
      <c r="L72" s="59">
        <v>0.56986399999999993</v>
      </c>
      <c r="M72" s="60">
        <v>0.72324400000000011</v>
      </c>
      <c r="N72" s="61">
        <v>0.36113336720154621</v>
      </c>
      <c r="O72" s="60">
        <v>46269</v>
      </c>
      <c r="P72" s="61">
        <v>0</v>
      </c>
    </row>
    <row r="73" spans="1:16" ht="51" x14ac:dyDescent="0.25">
      <c r="A73" s="15"/>
      <c r="B73" s="17">
        <v>5000078</v>
      </c>
      <c r="C73" s="17" t="s">
        <v>482</v>
      </c>
      <c r="D73" s="17">
        <v>3043968</v>
      </c>
      <c r="E73" s="17" t="s">
        <v>455</v>
      </c>
      <c r="F73" s="17">
        <v>87</v>
      </c>
      <c r="G73" s="17" t="s">
        <v>461</v>
      </c>
      <c r="H73" s="17">
        <v>446</v>
      </c>
      <c r="I73" s="17" t="s">
        <v>207</v>
      </c>
      <c r="J73" s="17">
        <v>446</v>
      </c>
      <c r="K73" s="17" t="s">
        <v>347</v>
      </c>
      <c r="L73" s="59">
        <v>0.23518400000000003</v>
      </c>
      <c r="M73" s="60">
        <v>0.37245999999999996</v>
      </c>
      <c r="N73" s="61">
        <v>0.12689648975356249</v>
      </c>
      <c r="O73" s="60">
        <v>25156</v>
      </c>
      <c r="P73" s="61">
        <v>0</v>
      </c>
    </row>
    <row r="74" spans="1:16" ht="51" x14ac:dyDescent="0.25">
      <c r="A74" s="15"/>
      <c r="B74" s="17">
        <v>5000078</v>
      </c>
      <c r="C74" s="17" t="s">
        <v>482</v>
      </c>
      <c r="D74" s="17">
        <v>3043968</v>
      </c>
      <c r="E74" s="17" t="s">
        <v>455</v>
      </c>
      <c r="F74" s="17">
        <v>87</v>
      </c>
      <c r="G74" s="17" t="s">
        <v>461</v>
      </c>
      <c r="H74" s="17">
        <v>447</v>
      </c>
      <c r="I74" s="17" t="s">
        <v>208</v>
      </c>
      <c r="J74" s="17">
        <v>447</v>
      </c>
      <c r="K74" s="17" t="s">
        <v>348</v>
      </c>
      <c r="L74" s="59">
        <v>0.16731100000000004</v>
      </c>
      <c r="M74" s="60">
        <v>2.8423280000000002</v>
      </c>
      <c r="N74" s="61">
        <v>0.19130715143364796</v>
      </c>
      <c r="O74" s="60">
        <v>6118</v>
      </c>
      <c r="P74" s="61">
        <v>0</v>
      </c>
    </row>
    <row r="75" spans="1:16" ht="51" x14ac:dyDescent="0.25">
      <c r="A75" s="15"/>
      <c r="B75" s="17">
        <v>5000078</v>
      </c>
      <c r="C75" s="17" t="s">
        <v>482</v>
      </c>
      <c r="D75" s="17">
        <v>3043968</v>
      </c>
      <c r="E75" s="17" t="s">
        <v>455</v>
      </c>
      <c r="F75" s="17">
        <v>87</v>
      </c>
      <c r="G75" s="17" t="s">
        <v>461</v>
      </c>
      <c r="H75" s="17">
        <v>448</v>
      </c>
      <c r="I75" s="17" t="s">
        <v>209</v>
      </c>
      <c r="J75" s="17">
        <v>448</v>
      </c>
      <c r="K75" s="17" t="s">
        <v>349</v>
      </c>
      <c r="L75" s="59">
        <v>1.7245000000000003E-2</v>
      </c>
      <c r="M75" s="60">
        <v>0.26909700000000003</v>
      </c>
      <c r="N75" s="61">
        <v>0.14946437089929532</v>
      </c>
      <c r="O75" s="60">
        <v>20430</v>
      </c>
      <c r="P75" s="61">
        <v>0</v>
      </c>
    </row>
    <row r="76" spans="1:16" ht="51" x14ac:dyDescent="0.25">
      <c r="A76" s="15"/>
      <c r="B76" s="17">
        <v>5000078</v>
      </c>
      <c r="C76" s="17" t="s">
        <v>482</v>
      </c>
      <c r="D76" s="17">
        <v>3043968</v>
      </c>
      <c r="E76" s="17" t="s">
        <v>455</v>
      </c>
      <c r="F76" s="17">
        <v>87</v>
      </c>
      <c r="G76" s="17" t="s">
        <v>461</v>
      </c>
      <c r="H76" s="17">
        <v>449</v>
      </c>
      <c r="I76" s="17" t="s">
        <v>210</v>
      </c>
      <c r="J76" s="17">
        <v>449</v>
      </c>
      <c r="K76" s="17" t="s">
        <v>350</v>
      </c>
      <c r="L76" s="59">
        <v>0.619668</v>
      </c>
      <c r="M76" s="60">
        <v>0.78458600000000012</v>
      </c>
      <c r="N76" s="61">
        <v>0.28180390494526364</v>
      </c>
      <c r="O76" s="60">
        <v>56847</v>
      </c>
      <c r="P76" s="61">
        <v>0</v>
      </c>
    </row>
    <row r="77" spans="1:16" ht="51" x14ac:dyDescent="0.25">
      <c r="A77" s="15"/>
      <c r="B77" s="17">
        <v>5000078</v>
      </c>
      <c r="C77" s="17" t="s">
        <v>482</v>
      </c>
      <c r="D77" s="17">
        <v>3043968</v>
      </c>
      <c r="E77" s="17" t="s">
        <v>455</v>
      </c>
      <c r="F77" s="17">
        <v>87</v>
      </c>
      <c r="G77" s="17" t="s">
        <v>461</v>
      </c>
      <c r="H77" s="17">
        <v>450</v>
      </c>
      <c r="I77" s="17" t="s">
        <v>211</v>
      </c>
      <c r="J77" s="17">
        <v>450</v>
      </c>
      <c r="K77" s="17" t="s">
        <v>351</v>
      </c>
      <c r="L77" s="59">
        <v>0.281719</v>
      </c>
      <c r="M77" s="60">
        <v>0.61826999999999988</v>
      </c>
      <c r="N77" s="61">
        <v>0.13435038941679522</v>
      </c>
      <c r="O77" s="60">
        <v>0</v>
      </c>
      <c r="P77" s="61">
        <v>0</v>
      </c>
    </row>
    <row r="78" spans="1:16" ht="51" x14ac:dyDescent="0.25">
      <c r="A78" s="15"/>
      <c r="B78" s="17">
        <v>5000078</v>
      </c>
      <c r="C78" s="17" t="s">
        <v>482</v>
      </c>
      <c r="D78" s="17">
        <v>3043968</v>
      </c>
      <c r="E78" s="17" t="s">
        <v>455</v>
      </c>
      <c r="F78" s="17">
        <v>87</v>
      </c>
      <c r="G78" s="17" t="s">
        <v>461</v>
      </c>
      <c r="H78" s="17">
        <v>451</v>
      </c>
      <c r="I78" s="17" t="s">
        <v>212</v>
      </c>
      <c r="J78" s="17">
        <v>451</v>
      </c>
      <c r="K78" s="17" t="s">
        <v>352</v>
      </c>
      <c r="L78" s="59">
        <v>0.76785599999999998</v>
      </c>
      <c r="M78" s="60">
        <v>0.961673</v>
      </c>
      <c r="N78" s="61">
        <v>0.4053587134112604</v>
      </c>
      <c r="O78" s="60">
        <v>40874</v>
      </c>
      <c r="P78" s="61">
        <v>0</v>
      </c>
    </row>
    <row r="79" spans="1:16" ht="51" x14ac:dyDescent="0.25">
      <c r="A79" s="15"/>
      <c r="B79" s="17">
        <v>5000078</v>
      </c>
      <c r="C79" s="17" t="s">
        <v>482</v>
      </c>
      <c r="D79" s="17">
        <v>3043968</v>
      </c>
      <c r="E79" s="17" t="s">
        <v>455</v>
      </c>
      <c r="F79" s="17">
        <v>87</v>
      </c>
      <c r="G79" s="17" t="s">
        <v>461</v>
      </c>
      <c r="H79" s="17">
        <v>452</v>
      </c>
      <c r="I79" s="17" t="s">
        <v>213</v>
      </c>
      <c r="J79" s="17">
        <v>452</v>
      </c>
      <c r="K79" s="17" t="s">
        <v>353</v>
      </c>
      <c r="L79" s="59">
        <v>1.9283060000000001</v>
      </c>
      <c r="M79" s="60">
        <v>2.045245</v>
      </c>
      <c r="N79" s="61">
        <v>0.79608838970307261</v>
      </c>
      <c r="O79" s="60">
        <v>0</v>
      </c>
      <c r="P79" s="61">
        <v>0</v>
      </c>
    </row>
    <row r="80" spans="1:16" ht="51" x14ac:dyDescent="0.25">
      <c r="A80" s="15"/>
      <c r="B80" s="17">
        <v>5000078</v>
      </c>
      <c r="C80" s="17" t="s">
        <v>482</v>
      </c>
      <c r="D80" s="17">
        <v>3043968</v>
      </c>
      <c r="E80" s="17" t="s">
        <v>455</v>
      </c>
      <c r="F80" s="17">
        <v>87</v>
      </c>
      <c r="G80" s="17" t="s">
        <v>461</v>
      </c>
      <c r="H80" s="17">
        <v>453</v>
      </c>
      <c r="I80" s="17" t="s">
        <v>214</v>
      </c>
      <c r="J80" s="17">
        <v>453</v>
      </c>
      <c r="K80" s="17" t="s">
        <v>354</v>
      </c>
      <c r="L80" s="59">
        <v>0.90680899999999998</v>
      </c>
      <c r="M80" s="60">
        <v>0.76517499999999983</v>
      </c>
      <c r="N80" s="61">
        <v>0.25767416081725969</v>
      </c>
      <c r="O80" s="60">
        <v>21468</v>
      </c>
      <c r="P80" s="61">
        <v>0</v>
      </c>
    </row>
    <row r="81" spans="1:16" ht="51" x14ac:dyDescent="0.25">
      <c r="A81" s="15"/>
      <c r="B81" s="17">
        <v>5000078</v>
      </c>
      <c r="C81" s="17" t="s">
        <v>482</v>
      </c>
      <c r="D81" s="17">
        <v>3043968</v>
      </c>
      <c r="E81" s="17" t="s">
        <v>455</v>
      </c>
      <c r="F81" s="17">
        <v>87</v>
      </c>
      <c r="G81" s="17" t="s">
        <v>461</v>
      </c>
      <c r="H81" s="17">
        <v>454</v>
      </c>
      <c r="I81" s="17" t="s">
        <v>215</v>
      </c>
      <c r="J81" s="17">
        <v>454</v>
      </c>
      <c r="K81" s="17" t="s">
        <v>355</v>
      </c>
      <c r="L81" s="59">
        <v>0.18983799999999998</v>
      </c>
      <c r="M81" s="60">
        <v>0.18983799999999998</v>
      </c>
      <c r="N81" s="61">
        <v>9.1412200061313342E-2</v>
      </c>
      <c r="O81" s="60">
        <v>0</v>
      </c>
      <c r="P81" s="61">
        <v>0</v>
      </c>
    </row>
    <row r="82" spans="1:16" ht="51" x14ac:dyDescent="0.25">
      <c r="A82" s="15"/>
      <c r="B82" s="17">
        <v>5000078</v>
      </c>
      <c r="C82" s="17" t="s">
        <v>482</v>
      </c>
      <c r="D82" s="17">
        <v>3043968</v>
      </c>
      <c r="E82" s="17" t="s">
        <v>455</v>
      </c>
      <c r="F82" s="17">
        <v>87</v>
      </c>
      <c r="G82" s="17" t="s">
        <v>461</v>
      </c>
      <c r="H82" s="17">
        <v>455</v>
      </c>
      <c r="I82" s="17" t="s">
        <v>216</v>
      </c>
      <c r="J82" s="17">
        <v>455</v>
      </c>
      <c r="K82" s="17" t="s">
        <v>356</v>
      </c>
      <c r="L82" s="59">
        <v>1.0761910000000001</v>
      </c>
      <c r="M82" s="60">
        <v>1.0771219999999997</v>
      </c>
      <c r="N82" s="61">
        <v>0.15629599495150615</v>
      </c>
      <c r="O82" s="60">
        <v>0</v>
      </c>
      <c r="P82" s="61">
        <v>0</v>
      </c>
    </row>
    <row r="83" spans="1:16" ht="51" x14ac:dyDescent="0.25">
      <c r="A83" s="15"/>
      <c r="B83" s="17">
        <v>5000078</v>
      </c>
      <c r="C83" s="17" t="s">
        <v>482</v>
      </c>
      <c r="D83" s="17">
        <v>3043968</v>
      </c>
      <c r="E83" s="17" t="s">
        <v>455</v>
      </c>
      <c r="F83" s="17">
        <v>87</v>
      </c>
      <c r="G83" s="17" t="s">
        <v>461</v>
      </c>
      <c r="H83" s="17">
        <v>456</v>
      </c>
      <c r="I83" s="17" t="s">
        <v>217</v>
      </c>
      <c r="J83" s="17">
        <v>456</v>
      </c>
      <c r="K83" s="17" t="s">
        <v>357</v>
      </c>
      <c r="L83" s="59">
        <v>6.0000000000000001E-3</v>
      </c>
      <c r="M83" s="60">
        <v>7.1349999999999998E-3</v>
      </c>
      <c r="N83" s="61">
        <v>1.7940800171345472E-3</v>
      </c>
      <c r="O83" s="60">
        <v>0</v>
      </c>
      <c r="P83" s="61">
        <v>0</v>
      </c>
    </row>
    <row r="84" spans="1:16" ht="51" x14ac:dyDescent="0.25">
      <c r="A84" s="15"/>
      <c r="B84" s="17">
        <v>5000078</v>
      </c>
      <c r="C84" s="17" t="s">
        <v>482</v>
      </c>
      <c r="D84" s="17">
        <v>3043968</v>
      </c>
      <c r="E84" s="17" t="s">
        <v>455</v>
      </c>
      <c r="F84" s="17">
        <v>87</v>
      </c>
      <c r="G84" s="17" t="s">
        <v>461</v>
      </c>
      <c r="H84" s="17">
        <v>457</v>
      </c>
      <c r="I84" s="17" t="s">
        <v>218</v>
      </c>
      <c r="J84" s="17">
        <v>457</v>
      </c>
      <c r="K84" s="17" t="s">
        <v>358</v>
      </c>
      <c r="L84" s="59">
        <v>0.10129500000000001</v>
      </c>
      <c r="M84" s="60">
        <v>0.16484399999999999</v>
      </c>
      <c r="N84" s="61">
        <v>9.7138319505575055E-2</v>
      </c>
      <c r="O84" s="60">
        <v>0</v>
      </c>
      <c r="P84" s="61">
        <v>0</v>
      </c>
    </row>
    <row r="85" spans="1:16" ht="51" x14ac:dyDescent="0.25">
      <c r="A85" s="15"/>
      <c r="B85" s="17">
        <v>5000078</v>
      </c>
      <c r="C85" s="17" t="s">
        <v>482</v>
      </c>
      <c r="D85" s="17">
        <v>3043968</v>
      </c>
      <c r="E85" s="17" t="s">
        <v>455</v>
      </c>
      <c r="F85" s="17">
        <v>87</v>
      </c>
      <c r="G85" s="17" t="s">
        <v>461</v>
      </c>
      <c r="H85" s="17">
        <v>458</v>
      </c>
      <c r="I85" s="17" t="s">
        <v>219</v>
      </c>
      <c r="J85" s="17">
        <v>458</v>
      </c>
      <c r="K85" s="17" t="s">
        <v>359</v>
      </c>
      <c r="L85" s="59">
        <v>0.24913200000000002</v>
      </c>
      <c r="M85" s="60">
        <v>0.30470700000000006</v>
      </c>
      <c r="N85" s="61">
        <v>0.11619854064883839</v>
      </c>
      <c r="O85" s="60">
        <v>2832</v>
      </c>
      <c r="P85" s="61">
        <v>0</v>
      </c>
    </row>
    <row r="86" spans="1:16" ht="51" x14ac:dyDescent="0.25">
      <c r="A86" s="15"/>
      <c r="B86" s="17">
        <v>5000078</v>
      </c>
      <c r="C86" s="17" t="s">
        <v>482</v>
      </c>
      <c r="D86" s="17">
        <v>3043968</v>
      </c>
      <c r="E86" s="17" t="s">
        <v>455</v>
      </c>
      <c r="F86" s="17">
        <v>87</v>
      </c>
      <c r="G86" s="17" t="s">
        <v>461</v>
      </c>
      <c r="H86" s="17">
        <v>459</v>
      </c>
      <c r="I86" s="17" t="s">
        <v>220</v>
      </c>
      <c r="J86" s="17">
        <v>459</v>
      </c>
      <c r="K86" s="17" t="s">
        <v>360</v>
      </c>
      <c r="L86" s="59">
        <v>0.42134099999999997</v>
      </c>
      <c r="M86" s="60">
        <v>0.44727899999999987</v>
      </c>
      <c r="N86" s="61">
        <v>0.19957274613261689</v>
      </c>
      <c r="O86" s="60">
        <v>8249</v>
      </c>
      <c r="P86" s="61">
        <v>0</v>
      </c>
    </row>
    <row r="87" spans="1:16" ht="51" x14ac:dyDescent="0.25">
      <c r="A87" s="15"/>
      <c r="B87" s="17">
        <v>5000078</v>
      </c>
      <c r="C87" s="17" t="s">
        <v>482</v>
      </c>
      <c r="D87" s="17">
        <v>3043968</v>
      </c>
      <c r="E87" s="17" t="s">
        <v>455</v>
      </c>
      <c r="F87" s="17">
        <v>87</v>
      </c>
      <c r="G87" s="17" t="s">
        <v>461</v>
      </c>
      <c r="H87" s="17">
        <v>460</v>
      </c>
      <c r="I87" s="17" t="s">
        <v>221</v>
      </c>
      <c r="J87" s="17">
        <v>460</v>
      </c>
      <c r="K87" s="17" t="s">
        <v>361</v>
      </c>
      <c r="L87" s="59">
        <v>1.4999999999999999E-2</v>
      </c>
      <c r="M87" s="60">
        <v>1.4999999999999999E-2</v>
      </c>
      <c r="N87" s="61">
        <v>2.4998800363391638E-3</v>
      </c>
      <c r="O87" s="60">
        <v>11733</v>
      </c>
      <c r="P87" s="61">
        <v>0</v>
      </c>
    </row>
    <row r="88" spans="1:16" ht="51" x14ac:dyDescent="0.25">
      <c r="A88" s="15"/>
      <c r="B88" s="17">
        <v>5000078</v>
      </c>
      <c r="C88" s="17" t="s">
        <v>482</v>
      </c>
      <c r="D88" s="17">
        <v>3043968</v>
      </c>
      <c r="E88" s="17" t="s">
        <v>455</v>
      </c>
      <c r="F88" s="17">
        <v>87</v>
      </c>
      <c r="G88" s="17" t="s">
        <v>461</v>
      </c>
      <c r="H88" s="17">
        <v>461</v>
      </c>
      <c r="I88" s="17" t="s">
        <v>222</v>
      </c>
      <c r="J88" s="17">
        <v>461</v>
      </c>
      <c r="K88" s="17" t="s">
        <v>362</v>
      </c>
      <c r="L88" s="59">
        <v>0.76014100000000007</v>
      </c>
      <c r="M88" s="60">
        <v>0.76014100000000007</v>
      </c>
      <c r="N88" s="61">
        <v>0.29941464425064623</v>
      </c>
      <c r="O88" s="60">
        <v>13932</v>
      </c>
      <c r="P88" s="61">
        <v>0</v>
      </c>
    </row>
    <row r="89" spans="1:16" ht="51" x14ac:dyDescent="0.25">
      <c r="A89" s="15"/>
      <c r="B89" s="17">
        <v>5000078</v>
      </c>
      <c r="C89" s="17" t="s">
        <v>482</v>
      </c>
      <c r="D89" s="17">
        <v>3043968</v>
      </c>
      <c r="E89" s="17" t="s">
        <v>455</v>
      </c>
      <c r="F89" s="17">
        <v>87</v>
      </c>
      <c r="G89" s="17" t="s">
        <v>461</v>
      </c>
      <c r="H89" s="17">
        <v>462</v>
      </c>
      <c r="I89" s="17" t="s">
        <v>223</v>
      </c>
      <c r="J89" s="17">
        <v>462</v>
      </c>
      <c r="K89" s="17" t="s">
        <v>363</v>
      </c>
      <c r="L89" s="59">
        <v>9.9429000000000003E-2</v>
      </c>
      <c r="M89" s="60">
        <v>0.11263700000000001</v>
      </c>
      <c r="N89" s="61">
        <v>6.5037098684115335E-2</v>
      </c>
      <c r="O89" s="60">
        <v>9680</v>
      </c>
      <c r="P89" s="61">
        <v>0</v>
      </c>
    </row>
    <row r="90" spans="1:16" ht="51" x14ac:dyDescent="0.25">
      <c r="A90" s="15"/>
      <c r="B90" s="17">
        <v>5000078</v>
      </c>
      <c r="C90" s="17" t="s">
        <v>482</v>
      </c>
      <c r="D90" s="17">
        <v>3043968</v>
      </c>
      <c r="E90" s="17" t="s">
        <v>455</v>
      </c>
      <c r="F90" s="17">
        <v>87</v>
      </c>
      <c r="G90" s="17" t="s">
        <v>461</v>
      </c>
      <c r="H90" s="17">
        <v>463</v>
      </c>
      <c r="I90" s="17" t="s">
        <v>224</v>
      </c>
      <c r="J90" s="17">
        <v>463</v>
      </c>
      <c r="K90" s="17" t="s">
        <v>364</v>
      </c>
      <c r="L90" s="59">
        <v>1.0840770000000004</v>
      </c>
      <c r="M90" s="60">
        <v>1.0623520000000004</v>
      </c>
      <c r="N90" s="61">
        <v>0.53573731421784032</v>
      </c>
      <c r="O90" s="60">
        <v>10780</v>
      </c>
      <c r="P90" s="61">
        <v>0</v>
      </c>
    </row>
    <row r="91" spans="1:16" ht="51" x14ac:dyDescent="0.25">
      <c r="A91" s="15"/>
      <c r="B91" s="17">
        <v>5000078</v>
      </c>
      <c r="C91" s="17" t="s">
        <v>482</v>
      </c>
      <c r="D91" s="17">
        <v>3043968</v>
      </c>
      <c r="E91" s="17" t="s">
        <v>455</v>
      </c>
      <c r="F91" s="17">
        <v>87</v>
      </c>
      <c r="G91" s="17" t="s">
        <v>461</v>
      </c>
      <c r="H91" s="17">
        <v>464</v>
      </c>
      <c r="I91" s="17" t="s">
        <v>225</v>
      </c>
      <c r="J91" s="17">
        <v>464</v>
      </c>
      <c r="K91" s="17" t="s">
        <v>365</v>
      </c>
      <c r="L91" s="59">
        <v>0.922539</v>
      </c>
      <c r="M91" s="60">
        <v>2.4024700000000001</v>
      </c>
      <c r="N91" s="61">
        <v>0.80164814347517677</v>
      </c>
      <c r="O91" s="60">
        <v>139980</v>
      </c>
      <c r="P91" s="61">
        <v>0</v>
      </c>
    </row>
    <row r="92" spans="1:16" ht="51" x14ac:dyDescent="0.25">
      <c r="A92" s="15"/>
      <c r="B92" s="17">
        <v>5000079</v>
      </c>
      <c r="C92" s="17" t="s">
        <v>475</v>
      </c>
      <c r="D92" s="17">
        <v>3043969</v>
      </c>
      <c r="E92" s="17" t="s">
        <v>456</v>
      </c>
      <c r="F92" s="17">
        <v>87</v>
      </c>
      <c r="G92" s="17" t="s">
        <v>461</v>
      </c>
      <c r="H92" s="17">
        <v>11</v>
      </c>
      <c r="I92" s="17" t="s">
        <v>106</v>
      </c>
      <c r="J92" s="17">
        <v>11</v>
      </c>
      <c r="K92" s="17" t="s">
        <v>336</v>
      </c>
      <c r="L92" s="59">
        <v>0</v>
      </c>
      <c r="M92" s="60">
        <v>1.8700000000000001E-2</v>
      </c>
      <c r="N92" s="61">
        <v>5.3080001816852018E-3</v>
      </c>
      <c r="O92" s="60">
        <v>22300</v>
      </c>
      <c r="P92" s="61">
        <v>0</v>
      </c>
    </row>
    <row r="93" spans="1:16" ht="89.25" x14ac:dyDescent="0.25">
      <c r="A93" s="15"/>
      <c r="B93" s="17">
        <v>5000079</v>
      </c>
      <c r="C93" s="17" t="s">
        <v>475</v>
      </c>
      <c r="D93" s="17">
        <v>3043969</v>
      </c>
      <c r="E93" s="17" t="s">
        <v>456</v>
      </c>
      <c r="F93" s="17">
        <v>87</v>
      </c>
      <c r="G93" s="17" t="s">
        <v>461</v>
      </c>
      <c r="H93" s="17">
        <v>11</v>
      </c>
      <c r="I93" s="17" t="s">
        <v>106</v>
      </c>
      <c r="J93" s="17">
        <v>124</v>
      </c>
      <c r="K93" s="17" t="s">
        <v>337</v>
      </c>
      <c r="L93" s="59">
        <v>36.294377000000011</v>
      </c>
      <c r="M93" s="60">
        <v>36.599373</v>
      </c>
      <c r="N93" s="61">
        <v>18.434355872566812</v>
      </c>
      <c r="O93" s="60">
        <v>0</v>
      </c>
      <c r="P93" s="61">
        <v>0</v>
      </c>
    </row>
    <row r="94" spans="1:16" ht="51" x14ac:dyDescent="0.25">
      <c r="A94" s="15"/>
      <c r="B94" s="17">
        <v>5000079</v>
      </c>
      <c r="C94" s="17" t="s">
        <v>475</v>
      </c>
      <c r="D94" s="17">
        <v>3043969</v>
      </c>
      <c r="E94" s="17" t="s">
        <v>456</v>
      </c>
      <c r="F94" s="17">
        <v>87</v>
      </c>
      <c r="G94" s="17" t="s">
        <v>461</v>
      </c>
      <c r="H94" s="17">
        <v>131</v>
      </c>
      <c r="I94" s="17" t="s">
        <v>138</v>
      </c>
      <c r="J94" s="17">
        <v>131</v>
      </c>
      <c r="K94" s="17" t="s">
        <v>338</v>
      </c>
      <c r="L94" s="59">
        <v>16.292135999999999</v>
      </c>
      <c r="M94" s="60">
        <v>16.279358999999999</v>
      </c>
      <c r="N94" s="61">
        <v>12.550394946636516</v>
      </c>
      <c r="O94" s="60">
        <v>0</v>
      </c>
      <c r="P94" s="61">
        <v>0</v>
      </c>
    </row>
    <row r="95" spans="1:16" ht="51" x14ac:dyDescent="0.25">
      <c r="A95" s="15"/>
      <c r="B95" s="17">
        <v>5000079</v>
      </c>
      <c r="C95" s="17" t="s">
        <v>475</v>
      </c>
      <c r="D95" s="17">
        <v>3043969</v>
      </c>
      <c r="E95" s="17" t="s">
        <v>456</v>
      </c>
      <c r="F95" s="17">
        <v>87</v>
      </c>
      <c r="G95" s="17" t="s">
        <v>461</v>
      </c>
      <c r="H95" s="17">
        <v>135</v>
      </c>
      <c r="I95" s="17" t="s">
        <v>139</v>
      </c>
      <c r="J95" s="17">
        <v>135</v>
      </c>
      <c r="K95" s="17" t="s">
        <v>339</v>
      </c>
      <c r="L95" s="59">
        <v>19.962210000000002</v>
      </c>
      <c r="M95" s="60">
        <v>19.962209999999999</v>
      </c>
      <c r="N95" s="61">
        <v>12.843700786991576</v>
      </c>
      <c r="O95" s="60">
        <v>0</v>
      </c>
      <c r="P95" s="61">
        <v>0</v>
      </c>
    </row>
    <row r="96" spans="1:16" ht="76.5" x14ac:dyDescent="0.25">
      <c r="A96" s="15"/>
      <c r="B96" s="17">
        <v>5000079</v>
      </c>
      <c r="C96" s="17" t="s">
        <v>475</v>
      </c>
      <c r="D96" s="17">
        <v>3043969</v>
      </c>
      <c r="E96" s="17" t="s">
        <v>456</v>
      </c>
      <c r="F96" s="17">
        <v>87</v>
      </c>
      <c r="G96" s="17" t="s">
        <v>461</v>
      </c>
      <c r="H96" s="17">
        <v>136</v>
      </c>
      <c r="I96" s="17" t="s">
        <v>140</v>
      </c>
      <c r="J96" s="17">
        <v>136</v>
      </c>
      <c r="K96" s="17" t="s">
        <v>480</v>
      </c>
      <c r="L96" s="59">
        <v>1.1721000000000001E-2</v>
      </c>
      <c r="M96" s="60">
        <v>1.1721000000000001E-2</v>
      </c>
      <c r="N96" s="61">
        <v>6.0000002849847078E-4</v>
      </c>
      <c r="O96" s="60">
        <v>240</v>
      </c>
      <c r="P96" s="61">
        <v>0</v>
      </c>
    </row>
    <row r="97" spans="1:16" ht="63.75" x14ac:dyDescent="0.25">
      <c r="A97" s="15"/>
      <c r="B97" s="17">
        <v>5000079</v>
      </c>
      <c r="C97" s="17" t="s">
        <v>475</v>
      </c>
      <c r="D97" s="17">
        <v>3043969</v>
      </c>
      <c r="E97" s="17" t="s">
        <v>456</v>
      </c>
      <c r="F97" s="17">
        <v>87</v>
      </c>
      <c r="G97" s="17" t="s">
        <v>461</v>
      </c>
      <c r="H97" s="17">
        <v>137</v>
      </c>
      <c r="I97" s="17" t="s">
        <v>141</v>
      </c>
      <c r="J97" s="17">
        <v>137</v>
      </c>
      <c r="K97" s="17" t="s">
        <v>340</v>
      </c>
      <c r="L97" s="59">
        <v>5.6974049999999981</v>
      </c>
      <c r="M97" s="60">
        <v>7.6302409999999945</v>
      </c>
      <c r="N97" s="61">
        <v>3.1892468462098122</v>
      </c>
      <c r="O97" s="60">
        <v>500</v>
      </c>
      <c r="P97" s="61">
        <v>0</v>
      </c>
    </row>
    <row r="98" spans="1:16" ht="51" x14ac:dyDescent="0.25">
      <c r="A98" s="15"/>
      <c r="B98" s="17">
        <v>5000079</v>
      </c>
      <c r="C98" s="17" t="s">
        <v>475</v>
      </c>
      <c r="D98" s="17">
        <v>3043969</v>
      </c>
      <c r="E98" s="17" t="s">
        <v>456</v>
      </c>
      <c r="F98" s="17">
        <v>87</v>
      </c>
      <c r="G98" s="17" t="s">
        <v>461</v>
      </c>
      <c r="H98" s="17">
        <v>440</v>
      </c>
      <c r="I98" s="17" t="s">
        <v>201</v>
      </c>
      <c r="J98" s="17">
        <v>440</v>
      </c>
      <c r="K98" s="17" t="s">
        <v>341</v>
      </c>
      <c r="L98" s="59">
        <v>0.40846600000000005</v>
      </c>
      <c r="M98" s="60">
        <v>0.91190900000000008</v>
      </c>
      <c r="N98" s="61">
        <v>0.16327814014221076</v>
      </c>
      <c r="O98" s="60">
        <v>592</v>
      </c>
      <c r="P98" s="61">
        <v>0</v>
      </c>
    </row>
    <row r="99" spans="1:16" ht="51" x14ac:dyDescent="0.25">
      <c r="A99" s="15"/>
      <c r="B99" s="17">
        <v>5000079</v>
      </c>
      <c r="C99" s="17" t="s">
        <v>475</v>
      </c>
      <c r="D99" s="17">
        <v>3043969</v>
      </c>
      <c r="E99" s="17" t="s">
        <v>456</v>
      </c>
      <c r="F99" s="17">
        <v>87</v>
      </c>
      <c r="G99" s="17" t="s">
        <v>461</v>
      </c>
      <c r="H99" s="17">
        <v>441</v>
      </c>
      <c r="I99" s="17" t="s">
        <v>202</v>
      </c>
      <c r="J99" s="17">
        <v>441</v>
      </c>
      <c r="K99" s="17" t="s">
        <v>342</v>
      </c>
      <c r="L99" s="59">
        <v>4.4032000000000002E-2</v>
      </c>
      <c r="M99" s="60">
        <v>0.58984599999999998</v>
      </c>
      <c r="N99" s="61">
        <v>1.2623699614778161E-2</v>
      </c>
      <c r="O99" s="60">
        <v>6042</v>
      </c>
      <c r="P99" s="61">
        <v>0</v>
      </c>
    </row>
    <row r="100" spans="1:16" ht="51" x14ac:dyDescent="0.25">
      <c r="A100" s="15"/>
      <c r="B100" s="17">
        <v>5000079</v>
      </c>
      <c r="C100" s="17" t="s">
        <v>475</v>
      </c>
      <c r="D100" s="17">
        <v>3043969</v>
      </c>
      <c r="E100" s="17" t="s">
        <v>456</v>
      </c>
      <c r="F100" s="17">
        <v>87</v>
      </c>
      <c r="G100" s="17" t="s">
        <v>461</v>
      </c>
      <c r="H100" s="17">
        <v>442</v>
      </c>
      <c r="I100" s="17" t="s">
        <v>203</v>
      </c>
      <c r="J100" s="17">
        <v>442</v>
      </c>
      <c r="K100" s="17" t="s">
        <v>343</v>
      </c>
      <c r="L100" s="59">
        <v>0.25034499999999998</v>
      </c>
      <c r="M100" s="60">
        <v>0.52761600000000008</v>
      </c>
      <c r="N100" s="61">
        <v>0.10762156324926764</v>
      </c>
      <c r="O100" s="60">
        <v>19</v>
      </c>
      <c r="P100" s="61">
        <v>0</v>
      </c>
    </row>
    <row r="101" spans="1:16" ht="51" x14ac:dyDescent="0.25">
      <c r="A101" s="15"/>
      <c r="B101" s="17">
        <v>5000079</v>
      </c>
      <c r="C101" s="17" t="s">
        <v>475</v>
      </c>
      <c r="D101" s="17">
        <v>3043969</v>
      </c>
      <c r="E101" s="17" t="s">
        <v>456</v>
      </c>
      <c r="F101" s="17">
        <v>87</v>
      </c>
      <c r="G101" s="17" t="s">
        <v>461</v>
      </c>
      <c r="H101" s="17">
        <v>443</v>
      </c>
      <c r="I101" s="17" t="s">
        <v>204</v>
      </c>
      <c r="J101" s="17">
        <v>443</v>
      </c>
      <c r="K101" s="17" t="s">
        <v>344</v>
      </c>
      <c r="L101" s="59">
        <v>0.46224500000000002</v>
      </c>
      <c r="M101" s="60">
        <v>0.58379100000000006</v>
      </c>
      <c r="N101" s="61">
        <v>0.26711954662459902</v>
      </c>
      <c r="O101" s="60">
        <v>4523</v>
      </c>
      <c r="P101" s="61">
        <v>0</v>
      </c>
    </row>
    <row r="102" spans="1:16" ht="51" x14ac:dyDescent="0.25">
      <c r="A102" s="15"/>
      <c r="B102" s="17">
        <v>5000079</v>
      </c>
      <c r="C102" s="17" t="s">
        <v>475</v>
      </c>
      <c r="D102" s="17">
        <v>3043969</v>
      </c>
      <c r="E102" s="17" t="s">
        <v>456</v>
      </c>
      <c r="F102" s="17">
        <v>87</v>
      </c>
      <c r="G102" s="17" t="s">
        <v>461</v>
      </c>
      <c r="H102" s="17">
        <v>444</v>
      </c>
      <c r="I102" s="17" t="s">
        <v>205</v>
      </c>
      <c r="J102" s="17">
        <v>444</v>
      </c>
      <c r="K102" s="17" t="s">
        <v>345</v>
      </c>
      <c r="L102" s="59">
        <v>0.01</v>
      </c>
      <c r="M102" s="60">
        <v>0.39072800000000002</v>
      </c>
      <c r="N102" s="61">
        <v>9.8999999463558197E-3</v>
      </c>
      <c r="O102" s="60">
        <v>107</v>
      </c>
      <c r="P102" s="61">
        <v>0</v>
      </c>
    </row>
    <row r="103" spans="1:16" ht="51" x14ac:dyDescent="0.25">
      <c r="A103" s="15"/>
      <c r="B103" s="17">
        <v>5000079</v>
      </c>
      <c r="C103" s="17" t="s">
        <v>475</v>
      </c>
      <c r="D103" s="17">
        <v>3043969</v>
      </c>
      <c r="E103" s="17" t="s">
        <v>456</v>
      </c>
      <c r="F103" s="17">
        <v>87</v>
      </c>
      <c r="G103" s="17" t="s">
        <v>461</v>
      </c>
      <c r="H103" s="17">
        <v>445</v>
      </c>
      <c r="I103" s="17" t="s">
        <v>206</v>
      </c>
      <c r="J103" s="17">
        <v>445</v>
      </c>
      <c r="K103" s="17" t="s">
        <v>346</v>
      </c>
      <c r="L103" s="59">
        <v>0.5213549999999999</v>
      </c>
      <c r="M103" s="60">
        <v>1.0046280000000001</v>
      </c>
      <c r="N103" s="61">
        <v>0.3568960167322075</v>
      </c>
      <c r="O103" s="60">
        <v>103</v>
      </c>
      <c r="P103" s="61">
        <v>0</v>
      </c>
    </row>
    <row r="104" spans="1:16" ht="51" x14ac:dyDescent="0.25">
      <c r="A104" s="15"/>
      <c r="B104" s="17">
        <v>5000079</v>
      </c>
      <c r="C104" s="17" t="s">
        <v>475</v>
      </c>
      <c r="D104" s="17">
        <v>3043969</v>
      </c>
      <c r="E104" s="17" t="s">
        <v>456</v>
      </c>
      <c r="F104" s="17">
        <v>87</v>
      </c>
      <c r="G104" s="17" t="s">
        <v>461</v>
      </c>
      <c r="H104" s="17">
        <v>446</v>
      </c>
      <c r="I104" s="17" t="s">
        <v>207</v>
      </c>
      <c r="J104" s="17">
        <v>446</v>
      </c>
      <c r="K104" s="17" t="s">
        <v>347</v>
      </c>
      <c r="L104" s="59">
        <v>0.24500000000000002</v>
      </c>
      <c r="M104" s="60">
        <v>1.0562499999999999</v>
      </c>
      <c r="N104" s="61">
        <v>0.11941952045890503</v>
      </c>
      <c r="O104" s="60">
        <v>519</v>
      </c>
      <c r="P104" s="61">
        <v>0</v>
      </c>
    </row>
    <row r="105" spans="1:16" ht="51" x14ac:dyDescent="0.25">
      <c r="A105" s="15"/>
      <c r="B105" s="17">
        <v>5000079</v>
      </c>
      <c r="C105" s="17" t="s">
        <v>475</v>
      </c>
      <c r="D105" s="17">
        <v>3043969</v>
      </c>
      <c r="E105" s="17" t="s">
        <v>456</v>
      </c>
      <c r="F105" s="17">
        <v>87</v>
      </c>
      <c r="G105" s="17" t="s">
        <v>461</v>
      </c>
      <c r="H105" s="17">
        <v>447</v>
      </c>
      <c r="I105" s="17" t="s">
        <v>208</v>
      </c>
      <c r="J105" s="17">
        <v>447</v>
      </c>
      <c r="K105" s="17" t="s">
        <v>348</v>
      </c>
      <c r="L105" s="59">
        <v>2.9349E-2</v>
      </c>
      <c r="M105" s="60">
        <v>0.214365</v>
      </c>
      <c r="N105" s="61">
        <v>4.90560089237988E-2</v>
      </c>
      <c r="O105" s="60">
        <v>50</v>
      </c>
      <c r="P105" s="61">
        <v>0</v>
      </c>
    </row>
    <row r="106" spans="1:16" ht="51" x14ac:dyDescent="0.25">
      <c r="A106" s="15"/>
      <c r="B106" s="17">
        <v>5000079</v>
      </c>
      <c r="C106" s="17" t="s">
        <v>475</v>
      </c>
      <c r="D106" s="17">
        <v>3043969</v>
      </c>
      <c r="E106" s="17" t="s">
        <v>456</v>
      </c>
      <c r="F106" s="17">
        <v>87</v>
      </c>
      <c r="G106" s="17" t="s">
        <v>461</v>
      </c>
      <c r="H106" s="17">
        <v>448</v>
      </c>
      <c r="I106" s="17" t="s">
        <v>209</v>
      </c>
      <c r="J106" s="17">
        <v>448</v>
      </c>
      <c r="K106" s="17" t="s">
        <v>349</v>
      </c>
      <c r="L106" s="59">
        <v>3.2079999999999999E-3</v>
      </c>
      <c r="M106" s="60">
        <v>0.72923000000000004</v>
      </c>
      <c r="N106" s="61">
        <v>9.989499936637003E-3</v>
      </c>
      <c r="O106" s="60">
        <v>1</v>
      </c>
      <c r="P106" s="61">
        <v>0</v>
      </c>
    </row>
    <row r="107" spans="1:16" ht="51" x14ac:dyDescent="0.25">
      <c r="A107" s="15"/>
      <c r="B107" s="17">
        <v>5000079</v>
      </c>
      <c r="C107" s="17" t="s">
        <v>475</v>
      </c>
      <c r="D107" s="17">
        <v>3043969</v>
      </c>
      <c r="E107" s="17" t="s">
        <v>456</v>
      </c>
      <c r="F107" s="17">
        <v>87</v>
      </c>
      <c r="G107" s="17" t="s">
        <v>461</v>
      </c>
      <c r="H107" s="17">
        <v>449</v>
      </c>
      <c r="I107" s="17" t="s">
        <v>210</v>
      </c>
      <c r="J107" s="17">
        <v>449</v>
      </c>
      <c r="K107" s="17" t="s">
        <v>350</v>
      </c>
      <c r="L107" s="59">
        <v>0.126058</v>
      </c>
      <c r="M107" s="60">
        <v>0.48499999999999999</v>
      </c>
      <c r="N107" s="61">
        <v>0.13926137739326805</v>
      </c>
      <c r="O107" s="60">
        <v>4611</v>
      </c>
      <c r="P107" s="61">
        <v>0</v>
      </c>
    </row>
    <row r="108" spans="1:16" ht="51" x14ac:dyDescent="0.25">
      <c r="A108" s="15"/>
      <c r="B108" s="17">
        <v>5000079</v>
      </c>
      <c r="C108" s="17" t="s">
        <v>475</v>
      </c>
      <c r="D108" s="17">
        <v>3043969</v>
      </c>
      <c r="E108" s="17" t="s">
        <v>456</v>
      </c>
      <c r="F108" s="17">
        <v>87</v>
      </c>
      <c r="G108" s="17" t="s">
        <v>461</v>
      </c>
      <c r="H108" s="17">
        <v>450</v>
      </c>
      <c r="I108" s="17" t="s">
        <v>211</v>
      </c>
      <c r="J108" s="17">
        <v>450</v>
      </c>
      <c r="K108" s="17" t="s">
        <v>351</v>
      </c>
      <c r="L108" s="59">
        <v>8.2999000000000003E-2</v>
      </c>
      <c r="M108" s="60">
        <v>0.74682999999999999</v>
      </c>
      <c r="N108" s="61">
        <v>9.6900698581521283E-3</v>
      </c>
      <c r="O108" s="60">
        <v>0</v>
      </c>
      <c r="P108" s="61">
        <v>0</v>
      </c>
    </row>
    <row r="109" spans="1:16" ht="51" x14ac:dyDescent="0.25">
      <c r="A109" s="15"/>
      <c r="B109" s="17">
        <v>5000079</v>
      </c>
      <c r="C109" s="17" t="s">
        <v>475</v>
      </c>
      <c r="D109" s="17">
        <v>3043969</v>
      </c>
      <c r="E109" s="17" t="s">
        <v>456</v>
      </c>
      <c r="F109" s="17">
        <v>87</v>
      </c>
      <c r="G109" s="17" t="s">
        <v>461</v>
      </c>
      <c r="H109" s="17">
        <v>451</v>
      </c>
      <c r="I109" s="17" t="s">
        <v>212</v>
      </c>
      <c r="J109" s="17">
        <v>451</v>
      </c>
      <c r="K109" s="17" t="s">
        <v>352</v>
      </c>
      <c r="L109" s="59">
        <v>0.86376700000000006</v>
      </c>
      <c r="M109" s="60">
        <v>1.2937669999999999</v>
      </c>
      <c r="N109" s="61">
        <v>0.41170707216951996</v>
      </c>
      <c r="O109" s="60">
        <v>18610</v>
      </c>
      <c r="P109" s="61">
        <v>0</v>
      </c>
    </row>
    <row r="110" spans="1:16" ht="51" x14ac:dyDescent="0.25">
      <c r="A110" s="15"/>
      <c r="B110" s="17">
        <v>5000079</v>
      </c>
      <c r="C110" s="17" t="s">
        <v>475</v>
      </c>
      <c r="D110" s="17">
        <v>3043969</v>
      </c>
      <c r="E110" s="17" t="s">
        <v>456</v>
      </c>
      <c r="F110" s="17">
        <v>87</v>
      </c>
      <c r="G110" s="17" t="s">
        <v>461</v>
      </c>
      <c r="H110" s="17">
        <v>452</v>
      </c>
      <c r="I110" s="17" t="s">
        <v>213</v>
      </c>
      <c r="J110" s="17">
        <v>452</v>
      </c>
      <c r="K110" s="17" t="s">
        <v>353</v>
      </c>
      <c r="L110" s="59">
        <v>1.6665989999999999</v>
      </c>
      <c r="M110" s="60">
        <v>2.6466219999999998</v>
      </c>
      <c r="N110" s="61">
        <v>0.92490888823522255</v>
      </c>
      <c r="O110" s="60">
        <v>0</v>
      </c>
      <c r="P110" s="61">
        <v>0</v>
      </c>
    </row>
    <row r="111" spans="1:16" ht="51" x14ac:dyDescent="0.25">
      <c r="A111" s="15"/>
      <c r="B111" s="17">
        <v>5000079</v>
      </c>
      <c r="C111" s="17" t="s">
        <v>475</v>
      </c>
      <c r="D111" s="17">
        <v>3043969</v>
      </c>
      <c r="E111" s="17" t="s">
        <v>456</v>
      </c>
      <c r="F111" s="17">
        <v>87</v>
      </c>
      <c r="G111" s="17" t="s">
        <v>461</v>
      </c>
      <c r="H111" s="17">
        <v>453</v>
      </c>
      <c r="I111" s="17" t="s">
        <v>214</v>
      </c>
      <c r="J111" s="17">
        <v>453</v>
      </c>
      <c r="K111" s="17" t="s">
        <v>354</v>
      </c>
      <c r="L111" s="59">
        <v>1.2222459999999997</v>
      </c>
      <c r="M111" s="60">
        <v>1.8111819999999992</v>
      </c>
      <c r="N111" s="61">
        <v>0.64298346082796343</v>
      </c>
      <c r="O111" s="60">
        <v>3437</v>
      </c>
      <c r="P111" s="61">
        <v>0</v>
      </c>
    </row>
    <row r="112" spans="1:16" ht="51" x14ac:dyDescent="0.25">
      <c r="A112" s="15"/>
      <c r="B112" s="17">
        <v>5000079</v>
      </c>
      <c r="C112" s="17" t="s">
        <v>475</v>
      </c>
      <c r="D112" s="17">
        <v>3043969</v>
      </c>
      <c r="E112" s="17" t="s">
        <v>456</v>
      </c>
      <c r="F112" s="17">
        <v>87</v>
      </c>
      <c r="G112" s="17" t="s">
        <v>461</v>
      </c>
      <c r="H112" s="17">
        <v>454</v>
      </c>
      <c r="I112" s="17" t="s">
        <v>215</v>
      </c>
      <c r="J112" s="17">
        <v>454</v>
      </c>
      <c r="K112" s="17" t="s">
        <v>355</v>
      </c>
      <c r="L112" s="59">
        <v>0.14252500000000001</v>
      </c>
      <c r="M112" s="60">
        <v>0.44751000000000002</v>
      </c>
      <c r="N112" s="61">
        <v>6.758600112516433E-2</v>
      </c>
      <c r="O112" s="60">
        <v>20</v>
      </c>
      <c r="P112" s="61">
        <v>0</v>
      </c>
    </row>
    <row r="113" spans="1:16" ht="51" x14ac:dyDescent="0.25">
      <c r="A113" s="15"/>
      <c r="B113" s="17">
        <v>5000079</v>
      </c>
      <c r="C113" s="17" t="s">
        <v>475</v>
      </c>
      <c r="D113" s="17">
        <v>3043969</v>
      </c>
      <c r="E113" s="17" t="s">
        <v>456</v>
      </c>
      <c r="F113" s="17">
        <v>87</v>
      </c>
      <c r="G113" s="17" t="s">
        <v>461</v>
      </c>
      <c r="H113" s="17">
        <v>455</v>
      </c>
      <c r="I113" s="17" t="s">
        <v>216</v>
      </c>
      <c r="J113" s="17">
        <v>455</v>
      </c>
      <c r="K113" s="17" t="s">
        <v>356</v>
      </c>
      <c r="L113" s="59">
        <v>4.6114000000000002E-2</v>
      </c>
      <c r="M113" s="60">
        <v>0.104708</v>
      </c>
      <c r="N113" s="61">
        <v>2.2730720491381362E-2</v>
      </c>
      <c r="O113" s="60">
        <v>28</v>
      </c>
      <c r="P113" s="61">
        <v>0</v>
      </c>
    </row>
    <row r="114" spans="1:16" ht="51" x14ac:dyDescent="0.25">
      <c r="A114" s="15"/>
      <c r="B114" s="17">
        <v>5000079</v>
      </c>
      <c r="C114" s="17" t="s">
        <v>475</v>
      </c>
      <c r="D114" s="17">
        <v>3043969</v>
      </c>
      <c r="E114" s="17" t="s">
        <v>456</v>
      </c>
      <c r="F114" s="17">
        <v>87</v>
      </c>
      <c r="G114" s="17" t="s">
        <v>461</v>
      </c>
      <c r="H114" s="17">
        <v>456</v>
      </c>
      <c r="I114" s="17" t="s">
        <v>217</v>
      </c>
      <c r="J114" s="17">
        <v>456</v>
      </c>
      <c r="K114" s="17" t="s">
        <v>357</v>
      </c>
      <c r="L114" s="59">
        <v>9.4999999999999998E-3</v>
      </c>
      <c r="M114" s="60">
        <v>3.4500000000000003E-2</v>
      </c>
      <c r="N114" s="61">
        <v>7.8109599417075515E-3</v>
      </c>
      <c r="O114" s="60">
        <v>0</v>
      </c>
      <c r="P114" s="61">
        <v>0</v>
      </c>
    </row>
    <row r="115" spans="1:16" ht="51" x14ac:dyDescent="0.25">
      <c r="A115" s="15"/>
      <c r="B115" s="17">
        <v>5000079</v>
      </c>
      <c r="C115" s="17" t="s">
        <v>475</v>
      </c>
      <c r="D115" s="17">
        <v>3043969</v>
      </c>
      <c r="E115" s="17" t="s">
        <v>456</v>
      </c>
      <c r="F115" s="17">
        <v>87</v>
      </c>
      <c r="G115" s="17" t="s">
        <v>461</v>
      </c>
      <c r="H115" s="17">
        <v>457</v>
      </c>
      <c r="I115" s="17" t="s">
        <v>218</v>
      </c>
      <c r="J115" s="17">
        <v>457</v>
      </c>
      <c r="K115" s="17" t="s">
        <v>358</v>
      </c>
      <c r="L115" s="59">
        <v>0.22764200000000001</v>
      </c>
      <c r="M115" s="60">
        <v>0.78387200000000001</v>
      </c>
      <c r="N115" s="61">
        <v>0.53391428307804745</v>
      </c>
      <c r="O115" s="60">
        <v>85</v>
      </c>
      <c r="P115" s="61">
        <v>0</v>
      </c>
    </row>
    <row r="116" spans="1:16" ht="51" x14ac:dyDescent="0.25">
      <c r="A116" s="15"/>
      <c r="B116" s="17">
        <v>5000079</v>
      </c>
      <c r="C116" s="17" t="s">
        <v>475</v>
      </c>
      <c r="D116" s="17">
        <v>3043969</v>
      </c>
      <c r="E116" s="17" t="s">
        <v>456</v>
      </c>
      <c r="F116" s="17">
        <v>87</v>
      </c>
      <c r="G116" s="17" t="s">
        <v>461</v>
      </c>
      <c r="H116" s="17">
        <v>458</v>
      </c>
      <c r="I116" s="17" t="s">
        <v>219</v>
      </c>
      <c r="J116" s="17">
        <v>458</v>
      </c>
      <c r="K116" s="17" t="s">
        <v>359</v>
      </c>
      <c r="L116" s="59">
        <v>0.17349399999999995</v>
      </c>
      <c r="M116" s="60">
        <v>0.31333399999999995</v>
      </c>
      <c r="N116" s="61">
        <v>8.5696199057565536E-2</v>
      </c>
      <c r="O116" s="60">
        <v>0</v>
      </c>
      <c r="P116" s="61">
        <v>0</v>
      </c>
    </row>
    <row r="117" spans="1:16" ht="51" x14ac:dyDescent="0.25">
      <c r="A117" s="15"/>
      <c r="B117" s="17">
        <v>5000079</v>
      </c>
      <c r="C117" s="17" t="s">
        <v>475</v>
      </c>
      <c r="D117" s="17">
        <v>3043969</v>
      </c>
      <c r="E117" s="17" t="s">
        <v>456</v>
      </c>
      <c r="F117" s="17">
        <v>87</v>
      </c>
      <c r="G117" s="17" t="s">
        <v>461</v>
      </c>
      <c r="H117" s="17">
        <v>459</v>
      </c>
      <c r="I117" s="17" t="s">
        <v>220</v>
      </c>
      <c r="J117" s="17">
        <v>459</v>
      </c>
      <c r="K117" s="17" t="s">
        <v>360</v>
      </c>
      <c r="L117" s="59">
        <v>0.23013200000000003</v>
      </c>
      <c r="M117" s="60">
        <v>1.1205380000000003</v>
      </c>
      <c r="N117" s="61">
        <v>0.21798881117774727</v>
      </c>
      <c r="O117" s="60">
        <v>0</v>
      </c>
      <c r="P117" s="61">
        <v>0</v>
      </c>
    </row>
    <row r="118" spans="1:16" ht="51" x14ac:dyDescent="0.25">
      <c r="A118" s="15"/>
      <c r="B118" s="17">
        <v>5000079</v>
      </c>
      <c r="C118" s="17" t="s">
        <v>475</v>
      </c>
      <c r="D118" s="17">
        <v>3043969</v>
      </c>
      <c r="E118" s="17" t="s">
        <v>456</v>
      </c>
      <c r="F118" s="17">
        <v>87</v>
      </c>
      <c r="G118" s="17" t="s">
        <v>461</v>
      </c>
      <c r="H118" s="17">
        <v>460</v>
      </c>
      <c r="I118" s="17" t="s">
        <v>221</v>
      </c>
      <c r="J118" s="17">
        <v>460</v>
      </c>
      <c r="K118" s="17" t="s">
        <v>361</v>
      </c>
      <c r="L118" s="59">
        <v>0.1431</v>
      </c>
      <c r="M118" s="60">
        <v>0.38191399999999998</v>
      </c>
      <c r="N118" s="61">
        <v>7.8096097886373173E-3</v>
      </c>
      <c r="O118" s="60">
        <v>4832</v>
      </c>
      <c r="P118" s="61">
        <v>0</v>
      </c>
    </row>
    <row r="119" spans="1:16" ht="51" x14ac:dyDescent="0.25">
      <c r="A119" s="15"/>
      <c r="B119" s="17">
        <v>5000079</v>
      </c>
      <c r="C119" s="17" t="s">
        <v>475</v>
      </c>
      <c r="D119" s="17">
        <v>3043969</v>
      </c>
      <c r="E119" s="17" t="s">
        <v>456</v>
      </c>
      <c r="F119" s="17">
        <v>87</v>
      </c>
      <c r="G119" s="17" t="s">
        <v>461</v>
      </c>
      <c r="H119" s="17">
        <v>461</v>
      </c>
      <c r="I119" s="17" t="s">
        <v>222</v>
      </c>
      <c r="J119" s="17">
        <v>461</v>
      </c>
      <c r="K119" s="17" t="s">
        <v>362</v>
      </c>
      <c r="L119" s="59">
        <v>1.2808310000000001</v>
      </c>
      <c r="M119" s="60">
        <v>1.7290810000000001</v>
      </c>
      <c r="N119" s="61">
        <v>0.64372501941397786</v>
      </c>
      <c r="O119" s="60">
        <v>3045</v>
      </c>
      <c r="P119" s="61">
        <v>0</v>
      </c>
    </row>
    <row r="120" spans="1:16" ht="51" x14ac:dyDescent="0.25">
      <c r="A120" s="15"/>
      <c r="B120" s="17">
        <v>5000079</v>
      </c>
      <c r="C120" s="17" t="s">
        <v>475</v>
      </c>
      <c r="D120" s="17">
        <v>3043969</v>
      </c>
      <c r="E120" s="17" t="s">
        <v>456</v>
      </c>
      <c r="F120" s="17">
        <v>87</v>
      </c>
      <c r="G120" s="17" t="s">
        <v>461</v>
      </c>
      <c r="H120" s="17">
        <v>462</v>
      </c>
      <c r="I120" s="17" t="s">
        <v>223</v>
      </c>
      <c r="J120" s="17">
        <v>462</v>
      </c>
      <c r="K120" s="17" t="s">
        <v>363</v>
      </c>
      <c r="L120" s="59">
        <v>3.6771999999999999E-2</v>
      </c>
      <c r="M120" s="60">
        <v>0.87442400000000009</v>
      </c>
      <c r="N120" s="61">
        <v>0.14038740948308259</v>
      </c>
      <c r="O120" s="60">
        <v>6168</v>
      </c>
      <c r="P120" s="61">
        <v>0</v>
      </c>
    </row>
    <row r="121" spans="1:16" ht="51" x14ac:dyDescent="0.25">
      <c r="A121" s="15"/>
      <c r="B121" s="17">
        <v>5000079</v>
      </c>
      <c r="C121" s="17" t="s">
        <v>475</v>
      </c>
      <c r="D121" s="17">
        <v>3043969</v>
      </c>
      <c r="E121" s="17" t="s">
        <v>456</v>
      </c>
      <c r="F121" s="17">
        <v>87</v>
      </c>
      <c r="G121" s="17" t="s">
        <v>461</v>
      </c>
      <c r="H121" s="17">
        <v>463</v>
      </c>
      <c r="I121" s="17" t="s">
        <v>224</v>
      </c>
      <c r="J121" s="17">
        <v>463</v>
      </c>
      <c r="K121" s="17" t="s">
        <v>364</v>
      </c>
      <c r="L121" s="59">
        <v>0.83044199999999979</v>
      </c>
      <c r="M121" s="60">
        <v>1.7313259999999993</v>
      </c>
      <c r="N121" s="61">
        <v>0.88566631211506319</v>
      </c>
      <c r="O121" s="60">
        <v>78</v>
      </c>
      <c r="P121" s="61">
        <v>0</v>
      </c>
    </row>
    <row r="122" spans="1:16" ht="51" x14ac:dyDescent="0.25">
      <c r="A122" s="15"/>
      <c r="B122" s="17">
        <v>5000079</v>
      </c>
      <c r="C122" s="17" t="s">
        <v>475</v>
      </c>
      <c r="D122" s="17">
        <v>3043969</v>
      </c>
      <c r="E122" s="17" t="s">
        <v>456</v>
      </c>
      <c r="F122" s="17">
        <v>87</v>
      </c>
      <c r="G122" s="17" t="s">
        <v>461</v>
      </c>
      <c r="H122" s="17">
        <v>464</v>
      </c>
      <c r="I122" s="17" t="s">
        <v>225</v>
      </c>
      <c r="J122" s="17">
        <v>464</v>
      </c>
      <c r="K122" s="17" t="s">
        <v>365</v>
      </c>
      <c r="L122" s="59">
        <v>0.639235</v>
      </c>
      <c r="M122" s="60">
        <v>0.80778000000000016</v>
      </c>
      <c r="N122" s="61">
        <v>0.56781371426768601</v>
      </c>
      <c r="O122" s="60">
        <v>10155</v>
      </c>
      <c r="P122" s="61">
        <v>0</v>
      </c>
    </row>
    <row r="123" spans="1:16" ht="89.25" x14ac:dyDescent="0.25">
      <c r="A123" s="15"/>
      <c r="B123" s="17">
        <v>5000081</v>
      </c>
      <c r="C123" s="17" t="s">
        <v>483</v>
      </c>
      <c r="D123" s="17">
        <v>3043971</v>
      </c>
      <c r="E123" s="17" t="s">
        <v>458</v>
      </c>
      <c r="F123" s="17">
        <v>207</v>
      </c>
      <c r="G123" s="17" t="s">
        <v>402</v>
      </c>
      <c r="H123" s="17">
        <v>11</v>
      </c>
      <c r="I123" s="17" t="s">
        <v>106</v>
      </c>
      <c r="J123" s="17">
        <v>124</v>
      </c>
      <c r="K123" s="17" t="s">
        <v>337</v>
      </c>
      <c r="L123" s="59">
        <v>0.60549200000000003</v>
      </c>
      <c r="M123" s="60">
        <v>0.60549200000000003</v>
      </c>
      <c r="N123" s="61">
        <v>0.15169745650200639</v>
      </c>
      <c r="O123" s="60">
        <v>0</v>
      </c>
      <c r="P123" s="61">
        <v>0</v>
      </c>
    </row>
    <row r="124" spans="1:16" ht="63.75" x14ac:dyDescent="0.25">
      <c r="A124" s="15"/>
      <c r="B124" s="17">
        <v>5000081</v>
      </c>
      <c r="C124" s="17" t="s">
        <v>483</v>
      </c>
      <c r="D124" s="17">
        <v>3043971</v>
      </c>
      <c r="E124" s="17" t="s">
        <v>458</v>
      </c>
      <c r="F124" s="17">
        <v>207</v>
      </c>
      <c r="G124" s="17" t="s">
        <v>402</v>
      </c>
      <c r="H124" s="17">
        <v>137</v>
      </c>
      <c r="I124" s="17" t="s">
        <v>141</v>
      </c>
      <c r="J124" s="17">
        <v>137</v>
      </c>
      <c r="K124" s="17" t="s">
        <v>340</v>
      </c>
      <c r="L124" s="59">
        <v>2.8299850000000002</v>
      </c>
      <c r="M124" s="60">
        <v>2.9815719999999994</v>
      </c>
      <c r="N124" s="61">
        <v>1.5304667927695164</v>
      </c>
      <c r="O124" s="60">
        <v>6</v>
      </c>
      <c r="P124" s="61">
        <v>0</v>
      </c>
    </row>
    <row r="125" spans="1:16" ht="51" x14ac:dyDescent="0.25">
      <c r="A125" s="15"/>
      <c r="B125" s="17">
        <v>5000081</v>
      </c>
      <c r="C125" s="17" t="s">
        <v>483</v>
      </c>
      <c r="D125" s="17">
        <v>3043971</v>
      </c>
      <c r="E125" s="17" t="s">
        <v>458</v>
      </c>
      <c r="F125" s="17">
        <v>207</v>
      </c>
      <c r="G125" s="17" t="s">
        <v>402</v>
      </c>
      <c r="H125" s="17">
        <v>440</v>
      </c>
      <c r="I125" s="17" t="s">
        <v>201</v>
      </c>
      <c r="J125" s="17">
        <v>440</v>
      </c>
      <c r="K125" s="17" t="s">
        <v>341</v>
      </c>
      <c r="L125" s="59">
        <v>2.2500000000000003E-2</v>
      </c>
      <c r="M125" s="60">
        <v>2.2891000000000002E-2</v>
      </c>
      <c r="N125" s="61">
        <v>1.260890992853092E-2</v>
      </c>
      <c r="O125" s="60">
        <v>217</v>
      </c>
      <c r="P125" s="61">
        <v>0</v>
      </c>
    </row>
    <row r="126" spans="1:16" ht="51" x14ac:dyDescent="0.25">
      <c r="A126" s="15"/>
      <c r="B126" s="17">
        <v>5000081</v>
      </c>
      <c r="C126" s="17" t="s">
        <v>483</v>
      </c>
      <c r="D126" s="17">
        <v>3043971</v>
      </c>
      <c r="E126" s="17" t="s">
        <v>458</v>
      </c>
      <c r="F126" s="17">
        <v>207</v>
      </c>
      <c r="G126" s="17" t="s">
        <v>402</v>
      </c>
      <c r="H126" s="17">
        <v>441</v>
      </c>
      <c r="I126" s="17" t="s">
        <v>202</v>
      </c>
      <c r="J126" s="17">
        <v>441</v>
      </c>
      <c r="K126" s="17" t="s">
        <v>342</v>
      </c>
      <c r="L126" s="59">
        <v>8.5183000000000023E-2</v>
      </c>
      <c r="M126" s="60">
        <v>8.5183000000000023E-2</v>
      </c>
      <c r="N126" s="61">
        <v>3.2906999927945435E-2</v>
      </c>
      <c r="O126" s="60">
        <v>5</v>
      </c>
      <c r="P126" s="61">
        <v>0</v>
      </c>
    </row>
    <row r="127" spans="1:16" ht="51" x14ac:dyDescent="0.25">
      <c r="A127" s="15"/>
      <c r="B127" s="17">
        <v>5000081</v>
      </c>
      <c r="C127" s="17" t="s">
        <v>483</v>
      </c>
      <c r="D127" s="17">
        <v>3043971</v>
      </c>
      <c r="E127" s="17" t="s">
        <v>458</v>
      </c>
      <c r="F127" s="17">
        <v>207</v>
      </c>
      <c r="G127" s="17" t="s">
        <v>402</v>
      </c>
      <c r="H127" s="17">
        <v>442</v>
      </c>
      <c r="I127" s="17" t="s">
        <v>203</v>
      </c>
      <c r="J127" s="17">
        <v>442</v>
      </c>
      <c r="K127" s="17" t="s">
        <v>343</v>
      </c>
      <c r="L127" s="59">
        <v>8.1466000000000011E-2</v>
      </c>
      <c r="M127" s="60">
        <v>7.9266000000000017E-2</v>
      </c>
      <c r="N127" s="61">
        <v>2.321798047341872E-2</v>
      </c>
      <c r="O127" s="60">
        <v>8</v>
      </c>
      <c r="P127" s="61">
        <v>0</v>
      </c>
    </row>
    <row r="128" spans="1:16" ht="51" x14ac:dyDescent="0.25">
      <c r="A128" s="15"/>
      <c r="B128" s="17">
        <v>5000081</v>
      </c>
      <c r="C128" s="17" t="s">
        <v>483</v>
      </c>
      <c r="D128" s="17">
        <v>3043971</v>
      </c>
      <c r="E128" s="17" t="s">
        <v>458</v>
      </c>
      <c r="F128" s="17">
        <v>207</v>
      </c>
      <c r="G128" s="17" t="s">
        <v>402</v>
      </c>
      <c r="H128" s="17">
        <v>443</v>
      </c>
      <c r="I128" s="17" t="s">
        <v>204</v>
      </c>
      <c r="J128" s="17">
        <v>443</v>
      </c>
      <c r="K128" s="17" t="s">
        <v>344</v>
      </c>
      <c r="L128" s="59">
        <v>0.25981300000000002</v>
      </c>
      <c r="M128" s="60">
        <v>0.29378799999999999</v>
      </c>
      <c r="N128" s="61">
        <v>0.12250284882611595</v>
      </c>
      <c r="O128" s="60">
        <v>152</v>
      </c>
      <c r="P128" s="61">
        <v>0</v>
      </c>
    </row>
    <row r="129" spans="1:16" ht="51" x14ac:dyDescent="0.25">
      <c r="A129" s="15"/>
      <c r="B129" s="17">
        <v>5000081</v>
      </c>
      <c r="C129" s="17" t="s">
        <v>483</v>
      </c>
      <c r="D129" s="17">
        <v>3043971</v>
      </c>
      <c r="E129" s="17" t="s">
        <v>458</v>
      </c>
      <c r="F129" s="17">
        <v>207</v>
      </c>
      <c r="G129" s="17" t="s">
        <v>402</v>
      </c>
      <c r="H129" s="17">
        <v>444</v>
      </c>
      <c r="I129" s="17" t="s">
        <v>205</v>
      </c>
      <c r="J129" s="17">
        <v>444</v>
      </c>
      <c r="K129" s="17" t="s">
        <v>345</v>
      </c>
      <c r="L129" s="59">
        <v>2.605E-2</v>
      </c>
      <c r="M129" s="60">
        <v>4.5876E-2</v>
      </c>
      <c r="N129" s="61">
        <v>4.0639999788254499E-3</v>
      </c>
      <c r="O129" s="60">
        <v>145</v>
      </c>
      <c r="P129" s="61">
        <v>0</v>
      </c>
    </row>
    <row r="130" spans="1:16" ht="51" x14ac:dyDescent="0.25">
      <c r="A130" s="15"/>
      <c r="B130" s="17">
        <v>5000081</v>
      </c>
      <c r="C130" s="17" t="s">
        <v>483</v>
      </c>
      <c r="D130" s="17">
        <v>3043971</v>
      </c>
      <c r="E130" s="17" t="s">
        <v>458</v>
      </c>
      <c r="F130" s="17">
        <v>207</v>
      </c>
      <c r="G130" s="17" t="s">
        <v>402</v>
      </c>
      <c r="H130" s="17">
        <v>445</v>
      </c>
      <c r="I130" s="17" t="s">
        <v>206</v>
      </c>
      <c r="J130" s="17">
        <v>445</v>
      </c>
      <c r="K130" s="17" t="s">
        <v>346</v>
      </c>
      <c r="L130" s="59">
        <v>0.63749299999999998</v>
      </c>
      <c r="M130" s="60">
        <v>0.68237099999999995</v>
      </c>
      <c r="N130" s="61">
        <v>0.27132578863529488</v>
      </c>
      <c r="O130" s="60">
        <v>96</v>
      </c>
      <c r="P130" s="61">
        <v>0</v>
      </c>
    </row>
    <row r="131" spans="1:16" ht="51" x14ac:dyDescent="0.25">
      <c r="A131" s="15"/>
      <c r="B131" s="17">
        <v>5000081</v>
      </c>
      <c r="C131" s="17" t="s">
        <v>483</v>
      </c>
      <c r="D131" s="17">
        <v>3043971</v>
      </c>
      <c r="E131" s="17" t="s">
        <v>458</v>
      </c>
      <c r="F131" s="17">
        <v>207</v>
      </c>
      <c r="G131" s="17" t="s">
        <v>402</v>
      </c>
      <c r="H131" s="17">
        <v>446</v>
      </c>
      <c r="I131" s="17" t="s">
        <v>207</v>
      </c>
      <c r="J131" s="17">
        <v>446</v>
      </c>
      <c r="K131" s="17" t="s">
        <v>347</v>
      </c>
      <c r="L131" s="59">
        <v>0.34748699999999999</v>
      </c>
      <c r="M131" s="60">
        <v>0.58289799999999981</v>
      </c>
      <c r="N131" s="61">
        <v>0.25430890082498081</v>
      </c>
      <c r="O131" s="60">
        <v>46</v>
      </c>
      <c r="P131" s="61">
        <v>0</v>
      </c>
    </row>
    <row r="132" spans="1:16" ht="51" x14ac:dyDescent="0.25">
      <c r="A132" s="15"/>
      <c r="B132" s="17">
        <v>5000081</v>
      </c>
      <c r="C132" s="17" t="s">
        <v>483</v>
      </c>
      <c r="D132" s="17">
        <v>3043971</v>
      </c>
      <c r="E132" s="17" t="s">
        <v>458</v>
      </c>
      <c r="F132" s="17">
        <v>207</v>
      </c>
      <c r="G132" s="17" t="s">
        <v>402</v>
      </c>
      <c r="H132" s="17">
        <v>447</v>
      </c>
      <c r="I132" s="17" t="s">
        <v>208</v>
      </c>
      <c r="J132" s="17">
        <v>447</v>
      </c>
      <c r="K132" s="17" t="s">
        <v>348</v>
      </c>
      <c r="L132" s="59">
        <v>1.5094999999999999E-2</v>
      </c>
      <c r="M132" s="60">
        <v>1.5117999999999999E-2</v>
      </c>
      <c r="N132" s="61">
        <v>4.6800001291558146E-4</v>
      </c>
      <c r="O132" s="60">
        <v>9</v>
      </c>
      <c r="P132" s="61">
        <v>0</v>
      </c>
    </row>
    <row r="133" spans="1:16" ht="51" x14ac:dyDescent="0.25">
      <c r="A133" s="15"/>
      <c r="B133" s="17">
        <v>5000081</v>
      </c>
      <c r="C133" s="17" t="s">
        <v>483</v>
      </c>
      <c r="D133" s="17">
        <v>3043971</v>
      </c>
      <c r="E133" s="17" t="s">
        <v>458</v>
      </c>
      <c r="F133" s="17">
        <v>207</v>
      </c>
      <c r="G133" s="17" t="s">
        <v>402</v>
      </c>
      <c r="H133" s="17">
        <v>448</v>
      </c>
      <c r="I133" s="17" t="s">
        <v>209</v>
      </c>
      <c r="J133" s="17">
        <v>448</v>
      </c>
      <c r="K133" s="17" t="s">
        <v>349</v>
      </c>
      <c r="L133" s="59">
        <v>3.5000000000000005E-3</v>
      </c>
      <c r="M133" s="60">
        <v>3.5000000000000005E-3</v>
      </c>
      <c r="N133" s="61">
        <v>1.1749999976018444E-4</v>
      </c>
      <c r="O133" s="60">
        <v>0</v>
      </c>
      <c r="P133" s="61">
        <v>0</v>
      </c>
    </row>
    <row r="134" spans="1:16" ht="51" x14ac:dyDescent="0.25">
      <c r="A134" s="15"/>
      <c r="B134" s="17">
        <v>5000081</v>
      </c>
      <c r="C134" s="17" t="s">
        <v>483</v>
      </c>
      <c r="D134" s="17">
        <v>3043971</v>
      </c>
      <c r="E134" s="17" t="s">
        <v>458</v>
      </c>
      <c r="F134" s="17">
        <v>207</v>
      </c>
      <c r="G134" s="17" t="s">
        <v>402</v>
      </c>
      <c r="H134" s="17">
        <v>449</v>
      </c>
      <c r="I134" s="17" t="s">
        <v>210</v>
      </c>
      <c r="J134" s="17">
        <v>449</v>
      </c>
      <c r="K134" s="17" t="s">
        <v>350</v>
      </c>
      <c r="L134" s="59">
        <v>0.46209499999999998</v>
      </c>
      <c r="M134" s="60">
        <v>0.46478799999999998</v>
      </c>
      <c r="N134" s="61">
        <v>0.25665061586187221</v>
      </c>
      <c r="O134" s="60">
        <v>156</v>
      </c>
      <c r="P134" s="61">
        <v>0</v>
      </c>
    </row>
    <row r="135" spans="1:16" ht="51" x14ac:dyDescent="0.25">
      <c r="A135" s="15"/>
      <c r="B135" s="17">
        <v>5000081</v>
      </c>
      <c r="C135" s="17" t="s">
        <v>483</v>
      </c>
      <c r="D135" s="17">
        <v>3043971</v>
      </c>
      <c r="E135" s="17" t="s">
        <v>458</v>
      </c>
      <c r="F135" s="17">
        <v>207</v>
      </c>
      <c r="G135" s="17" t="s">
        <v>402</v>
      </c>
      <c r="H135" s="17">
        <v>450</v>
      </c>
      <c r="I135" s="17" t="s">
        <v>211</v>
      </c>
      <c r="J135" s="17">
        <v>450</v>
      </c>
      <c r="K135" s="17" t="s">
        <v>351</v>
      </c>
      <c r="L135" s="59">
        <v>1.34E-2</v>
      </c>
      <c r="M135" s="60">
        <v>1.34E-2</v>
      </c>
      <c r="N135" s="61">
        <v>4.5058000250719488E-4</v>
      </c>
      <c r="O135" s="60">
        <v>0</v>
      </c>
      <c r="P135" s="61">
        <v>0</v>
      </c>
    </row>
    <row r="136" spans="1:16" ht="51" x14ac:dyDescent="0.25">
      <c r="A136" s="15"/>
      <c r="B136" s="17">
        <v>5000081</v>
      </c>
      <c r="C136" s="17" t="s">
        <v>483</v>
      </c>
      <c r="D136" s="17">
        <v>3043971</v>
      </c>
      <c r="E136" s="17" t="s">
        <v>458</v>
      </c>
      <c r="F136" s="17">
        <v>207</v>
      </c>
      <c r="G136" s="17" t="s">
        <v>402</v>
      </c>
      <c r="H136" s="17">
        <v>451</v>
      </c>
      <c r="I136" s="17" t="s">
        <v>212</v>
      </c>
      <c r="J136" s="17">
        <v>451</v>
      </c>
      <c r="K136" s="17" t="s">
        <v>352</v>
      </c>
      <c r="L136" s="59">
        <v>1.5699999999999999E-2</v>
      </c>
      <c r="M136" s="60">
        <v>1.5700000000000002E-2</v>
      </c>
      <c r="N136" s="61">
        <v>5.0720301223918796E-3</v>
      </c>
      <c r="O136" s="60">
        <v>18</v>
      </c>
      <c r="P136" s="61">
        <v>0</v>
      </c>
    </row>
    <row r="137" spans="1:16" ht="51" x14ac:dyDescent="0.25">
      <c r="A137" s="15"/>
      <c r="B137" s="17">
        <v>5000081</v>
      </c>
      <c r="C137" s="17" t="s">
        <v>483</v>
      </c>
      <c r="D137" s="17">
        <v>3043971</v>
      </c>
      <c r="E137" s="17" t="s">
        <v>458</v>
      </c>
      <c r="F137" s="17">
        <v>207</v>
      </c>
      <c r="G137" s="17" t="s">
        <v>402</v>
      </c>
      <c r="H137" s="17">
        <v>452</v>
      </c>
      <c r="I137" s="17" t="s">
        <v>213</v>
      </c>
      <c r="J137" s="17">
        <v>452</v>
      </c>
      <c r="K137" s="17" t="s">
        <v>353</v>
      </c>
      <c r="L137" s="59">
        <v>0.287941</v>
      </c>
      <c r="M137" s="60">
        <v>0.28796100000000002</v>
      </c>
      <c r="N137" s="61">
        <v>0.1237801191964536</v>
      </c>
      <c r="O137" s="60">
        <v>0</v>
      </c>
      <c r="P137" s="61">
        <v>0</v>
      </c>
    </row>
    <row r="138" spans="1:16" ht="51" x14ac:dyDescent="0.25">
      <c r="A138" s="15"/>
      <c r="B138" s="17">
        <v>5000081</v>
      </c>
      <c r="C138" s="17" t="s">
        <v>483</v>
      </c>
      <c r="D138" s="17">
        <v>3043971</v>
      </c>
      <c r="E138" s="17" t="s">
        <v>458</v>
      </c>
      <c r="F138" s="17">
        <v>207</v>
      </c>
      <c r="G138" s="17" t="s">
        <v>402</v>
      </c>
      <c r="H138" s="17">
        <v>453</v>
      </c>
      <c r="I138" s="17" t="s">
        <v>214</v>
      </c>
      <c r="J138" s="17">
        <v>453</v>
      </c>
      <c r="K138" s="17" t="s">
        <v>354</v>
      </c>
      <c r="L138" s="59">
        <v>0.497587</v>
      </c>
      <c r="M138" s="60">
        <v>0.41872599999999993</v>
      </c>
      <c r="N138" s="61">
        <v>0.12688461059588008</v>
      </c>
      <c r="O138" s="60">
        <v>523</v>
      </c>
      <c r="P138" s="61">
        <v>0</v>
      </c>
    </row>
    <row r="139" spans="1:16" ht="51" x14ac:dyDescent="0.25">
      <c r="A139" s="15"/>
      <c r="B139" s="17">
        <v>5000081</v>
      </c>
      <c r="C139" s="17" t="s">
        <v>483</v>
      </c>
      <c r="D139" s="17">
        <v>3043971</v>
      </c>
      <c r="E139" s="17" t="s">
        <v>458</v>
      </c>
      <c r="F139" s="17">
        <v>207</v>
      </c>
      <c r="G139" s="17" t="s">
        <v>402</v>
      </c>
      <c r="H139" s="17">
        <v>454</v>
      </c>
      <c r="I139" s="17" t="s">
        <v>215</v>
      </c>
      <c r="J139" s="17">
        <v>454</v>
      </c>
      <c r="K139" s="17" t="s">
        <v>355</v>
      </c>
      <c r="L139" s="59">
        <v>9.7809999999999998E-3</v>
      </c>
      <c r="M139" s="60">
        <v>9.7809999999999998E-3</v>
      </c>
      <c r="N139" s="61">
        <v>0</v>
      </c>
      <c r="O139" s="60">
        <v>0</v>
      </c>
      <c r="P139" s="61">
        <v>0</v>
      </c>
    </row>
    <row r="140" spans="1:16" ht="51" x14ac:dyDescent="0.25">
      <c r="A140" s="15"/>
      <c r="B140" s="17">
        <v>5000081</v>
      </c>
      <c r="C140" s="17" t="s">
        <v>483</v>
      </c>
      <c r="D140" s="17">
        <v>3043971</v>
      </c>
      <c r="E140" s="17" t="s">
        <v>458</v>
      </c>
      <c r="F140" s="17">
        <v>207</v>
      </c>
      <c r="G140" s="17" t="s">
        <v>402</v>
      </c>
      <c r="H140" s="17">
        <v>455</v>
      </c>
      <c r="I140" s="17" t="s">
        <v>216</v>
      </c>
      <c r="J140" s="17">
        <v>455</v>
      </c>
      <c r="K140" s="17" t="s">
        <v>356</v>
      </c>
      <c r="L140" s="59">
        <v>2.3090000000000003E-3</v>
      </c>
      <c r="M140" s="60">
        <v>5.0629999999999998E-3</v>
      </c>
      <c r="N140" s="61">
        <v>0</v>
      </c>
      <c r="O140" s="60">
        <v>2</v>
      </c>
      <c r="P140" s="61">
        <v>0</v>
      </c>
    </row>
    <row r="141" spans="1:16" ht="51" x14ac:dyDescent="0.25">
      <c r="A141" s="15"/>
      <c r="B141" s="17">
        <v>5000081</v>
      </c>
      <c r="C141" s="17" t="s">
        <v>483</v>
      </c>
      <c r="D141" s="17">
        <v>3043971</v>
      </c>
      <c r="E141" s="17" t="s">
        <v>458</v>
      </c>
      <c r="F141" s="17">
        <v>207</v>
      </c>
      <c r="G141" s="17" t="s">
        <v>402</v>
      </c>
      <c r="H141" s="17">
        <v>456</v>
      </c>
      <c r="I141" s="17" t="s">
        <v>217</v>
      </c>
      <c r="J141" s="17">
        <v>456</v>
      </c>
      <c r="K141" s="17" t="s">
        <v>357</v>
      </c>
      <c r="L141" s="59">
        <v>6.0000000000000001E-3</v>
      </c>
      <c r="M141" s="60">
        <v>8.8330000000000006E-3</v>
      </c>
      <c r="N141" s="61">
        <v>4.228999896440655E-4</v>
      </c>
      <c r="O141" s="60">
        <v>0</v>
      </c>
      <c r="P141" s="61">
        <v>0</v>
      </c>
    </row>
    <row r="142" spans="1:16" ht="51" x14ac:dyDescent="0.25">
      <c r="A142" s="15"/>
      <c r="B142" s="17">
        <v>5000081</v>
      </c>
      <c r="C142" s="17" t="s">
        <v>483</v>
      </c>
      <c r="D142" s="17">
        <v>3043971</v>
      </c>
      <c r="E142" s="17" t="s">
        <v>458</v>
      </c>
      <c r="F142" s="17">
        <v>207</v>
      </c>
      <c r="G142" s="17" t="s">
        <v>402</v>
      </c>
      <c r="H142" s="17">
        <v>457</v>
      </c>
      <c r="I142" s="17" t="s">
        <v>218</v>
      </c>
      <c r="J142" s="17">
        <v>457</v>
      </c>
      <c r="K142" s="17" t="s">
        <v>358</v>
      </c>
      <c r="L142" s="59">
        <v>3.3E-3</v>
      </c>
      <c r="M142" s="60">
        <v>3.3E-3</v>
      </c>
      <c r="N142" s="61">
        <v>4.0340001578442752E-4</v>
      </c>
      <c r="O142" s="60">
        <v>0</v>
      </c>
      <c r="P142" s="61">
        <v>0</v>
      </c>
    </row>
    <row r="143" spans="1:16" ht="51" x14ac:dyDescent="0.25">
      <c r="A143" s="15"/>
      <c r="B143" s="17">
        <v>5000081</v>
      </c>
      <c r="C143" s="17" t="s">
        <v>483</v>
      </c>
      <c r="D143" s="17">
        <v>3043971</v>
      </c>
      <c r="E143" s="17" t="s">
        <v>458</v>
      </c>
      <c r="F143" s="17">
        <v>207</v>
      </c>
      <c r="G143" s="17" t="s">
        <v>402</v>
      </c>
      <c r="H143" s="17">
        <v>458</v>
      </c>
      <c r="I143" s="17" t="s">
        <v>219</v>
      </c>
      <c r="J143" s="17">
        <v>458</v>
      </c>
      <c r="K143" s="17" t="s">
        <v>359</v>
      </c>
      <c r="L143" s="59">
        <v>0.66645700000000041</v>
      </c>
      <c r="M143" s="60">
        <v>0.71296700000000024</v>
      </c>
      <c r="N143" s="61">
        <v>0.35001344591728412</v>
      </c>
      <c r="O143" s="60">
        <v>0</v>
      </c>
      <c r="P143" s="61">
        <v>0</v>
      </c>
    </row>
    <row r="144" spans="1:16" ht="51" x14ac:dyDescent="0.25">
      <c r="A144" s="15"/>
      <c r="B144" s="17">
        <v>5000081</v>
      </c>
      <c r="C144" s="17" t="s">
        <v>483</v>
      </c>
      <c r="D144" s="17">
        <v>3043971</v>
      </c>
      <c r="E144" s="17" t="s">
        <v>458</v>
      </c>
      <c r="F144" s="17">
        <v>207</v>
      </c>
      <c r="G144" s="17" t="s">
        <v>402</v>
      </c>
      <c r="H144" s="17">
        <v>459</v>
      </c>
      <c r="I144" s="17" t="s">
        <v>220</v>
      </c>
      <c r="J144" s="17">
        <v>459</v>
      </c>
      <c r="K144" s="17" t="s">
        <v>360</v>
      </c>
      <c r="L144" s="59">
        <v>4.0868000000000002E-2</v>
      </c>
      <c r="M144" s="60">
        <v>4.0919999999999998E-2</v>
      </c>
      <c r="N144" s="61">
        <v>1.3347500644158572E-2</v>
      </c>
      <c r="O144" s="60">
        <v>0</v>
      </c>
      <c r="P144" s="61">
        <v>0</v>
      </c>
    </row>
    <row r="145" spans="1:16" ht="51" x14ac:dyDescent="0.25">
      <c r="A145" s="15"/>
      <c r="B145" s="17">
        <v>5000081</v>
      </c>
      <c r="C145" s="17" t="s">
        <v>483</v>
      </c>
      <c r="D145" s="17">
        <v>3043971</v>
      </c>
      <c r="E145" s="17" t="s">
        <v>458</v>
      </c>
      <c r="F145" s="17">
        <v>207</v>
      </c>
      <c r="G145" s="17" t="s">
        <v>402</v>
      </c>
      <c r="H145" s="17">
        <v>460</v>
      </c>
      <c r="I145" s="17" t="s">
        <v>221</v>
      </c>
      <c r="J145" s="17">
        <v>460</v>
      </c>
      <c r="K145" s="17" t="s">
        <v>361</v>
      </c>
      <c r="L145" s="59">
        <v>1.4000000000000002E-2</v>
      </c>
      <c r="M145" s="60">
        <v>1.4000000000000002E-2</v>
      </c>
      <c r="N145" s="61">
        <v>9.899999713525176E-4</v>
      </c>
      <c r="O145" s="60">
        <v>64</v>
      </c>
      <c r="P145" s="61">
        <v>0</v>
      </c>
    </row>
    <row r="146" spans="1:16" ht="51" x14ac:dyDescent="0.25">
      <c r="A146" s="15"/>
      <c r="B146" s="17">
        <v>5000081</v>
      </c>
      <c r="C146" s="17" t="s">
        <v>483</v>
      </c>
      <c r="D146" s="17">
        <v>3043971</v>
      </c>
      <c r="E146" s="17" t="s">
        <v>458</v>
      </c>
      <c r="F146" s="17">
        <v>207</v>
      </c>
      <c r="G146" s="17" t="s">
        <v>402</v>
      </c>
      <c r="H146" s="17">
        <v>462</v>
      </c>
      <c r="I146" s="17" t="s">
        <v>223</v>
      </c>
      <c r="J146" s="17">
        <v>462</v>
      </c>
      <c r="K146" s="17" t="s">
        <v>363</v>
      </c>
      <c r="L146" s="59">
        <v>5.2000000000000005E-2</v>
      </c>
      <c r="M146" s="60">
        <v>4.200000000000001E-2</v>
      </c>
      <c r="N146" s="61">
        <v>1.2948819960001856E-2</v>
      </c>
      <c r="O146" s="60">
        <v>601</v>
      </c>
      <c r="P146" s="61">
        <v>0</v>
      </c>
    </row>
    <row r="147" spans="1:16" ht="51" x14ac:dyDescent="0.25">
      <c r="A147" s="15"/>
      <c r="B147" s="17">
        <v>5000081</v>
      </c>
      <c r="C147" s="17" t="s">
        <v>483</v>
      </c>
      <c r="D147" s="17">
        <v>3043971</v>
      </c>
      <c r="E147" s="17" t="s">
        <v>458</v>
      </c>
      <c r="F147" s="17">
        <v>207</v>
      </c>
      <c r="G147" s="17" t="s">
        <v>402</v>
      </c>
      <c r="H147" s="17">
        <v>463</v>
      </c>
      <c r="I147" s="17" t="s">
        <v>224</v>
      </c>
      <c r="J147" s="17">
        <v>463</v>
      </c>
      <c r="K147" s="17" t="s">
        <v>364</v>
      </c>
      <c r="L147" s="59">
        <v>7.9618000000000022E-2</v>
      </c>
      <c r="M147" s="60">
        <v>7.9618000000000022E-2</v>
      </c>
      <c r="N147" s="61">
        <v>3.7088800203491701E-2</v>
      </c>
      <c r="O147" s="60">
        <v>48</v>
      </c>
      <c r="P147" s="61">
        <v>0</v>
      </c>
    </row>
    <row r="148" spans="1:16" ht="51" x14ac:dyDescent="0.25">
      <c r="A148" s="15"/>
      <c r="B148" s="17">
        <v>5000081</v>
      </c>
      <c r="C148" s="17" t="s">
        <v>483</v>
      </c>
      <c r="D148" s="17">
        <v>3043971</v>
      </c>
      <c r="E148" s="17" t="s">
        <v>458</v>
      </c>
      <c r="F148" s="17">
        <v>207</v>
      </c>
      <c r="G148" s="17" t="s">
        <v>402</v>
      </c>
      <c r="H148" s="17">
        <v>464</v>
      </c>
      <c r="I148" s="17" t="s">
        <v>225</v>
      </c>
      <c r="J148" s="17">
        <v>464</v>
      </c>
      <c r="K148" s="17" t="s">
        <v>365</v>
      </c>
      <c r="L148" s="59">
        <v>0.61532400000000009</v>
      </c>
      <c r="M148" s="60">
        <v>1.3957809999999999</v>
      </c>
      <c r="N148" s="61">
        <v>0.53445055976044387</v>
      </c>
      <c r="O148" s="60">
        <v>1484</v>
      </c>
      <c r="P148" s="61">
        <v>0</v>
      </c>
    </row>
    <row r="149" spans="1:16" ht="89.25" x14ac:dyDescent="0.25">
      <c r="A149" s="15"/>
      <c r="B149" s="17">
        <v>5000082</v>
      </c>
      <c r="C149" s="17" t="s">
        <v>484</v>
      </c>
      <c r="D149" s="17">
        <v>3043972</v>
      </c>
      <c r="E149" s="17" t="s">
        <v>459</v>
      </c>
      <c r="F149" s="17">
        <v>394</v>
      </c>
      <c r="G149" s="17" t="s">
        <v>462</v>
      </c>
      <c r="H149" s="17">
        <v>11</v>
      </c>
      <c r="I149" s="17" t="s">
        <v>106</v>
      </c>
      <c r="J149" s="17">
        <v>124</v>
      </c>
      <c r="K149" s="17" t="s">
        <v>337</v>
      </c>
      <c r="L149" s="59">
        <v>3.5520299999999998</v>
      </c>
      <c r="M149" s="60">
        <v>4.8820299999999976</v>
      </c>
      <c r="N149" s="61">
        <v>4.5840625762939453</v>
      </c>
      <c r="O149" s="60">
        <v>0</v>
      </c>
      <c r="P149" s="61">
        <v>0</v>
      </c>
    </row>
    <row r="150" spans="1:16" ht="63.75" x14ac:dyDescent="0.25">
      <c r="A150" s="15"/>
      <c r="B150" s="17">
        <v>5000082</v>
      </c>
      <c r="C150" s="17" t="s">
        <v>484</v>
      </c>
      <c r="D150" s="17">
        <v>3043972</v>
      </c>
      <c r="E150" s="17" t="s">
        <v>459</v>
      </c>
      <c r="F150" s="17">
        <v>394</v>
      </c>
      <c r="G150" s="17" t="s">
        <v>462</v>
      </c>
      <c r="H150" s="17">
        <v>137</v>
      </c>
      <c r="I150" s="17" t="s">
        <v>141</v>
      </c>
      <c r="J150" s="17">
        <v>137</v>
      </c>
      <c r="K150" s="17" t="s">
        <v>340</v>
      </c>
      <c r="L150" s="59">
        <v>5.2942639999999983</v>
      </c>
      <c r="M150" s="60">
        <v>5.4825419999999996</v>
      </c>
      <c r="N150" s="61">
        <v>2.5201836212803528</v>
      </c>
      <c r="O150" s="60">
        <v>0</v>
      </c>
      <c r="P150" s="61">
        <v>0</v>
      </c>
    </row>
    <row r="151" spans="1:16" ht="63.75" x14ac:dyDescent="0.25">
      <c r="A151" s="15"/>
      <c r="B151" s="17">
        <v>5000082</v>
      </c>
      <c r="C151" s="17" t="s">
        <v>484</v>
      </c>
      <c r="D151" s="17">
        <v>3043972</v>
      </c>
      <c r="E151" s="17" t="s">
        <v>459</v>
      </c>
      <c r="F151" s="17">
        <v>394</v>
      </c>
      <c r="G151" s="17" t="s">
        <v>462</v>
      </c>
      <c r="H151" s="17">
        <v>440</v>
      </c>
      <c r="I151" s="17" t="s">
        <v>201</v>
      </c>
      <c r="J151" s="17">
        <v>440</v>
      </c>
      <c r="K151" s="17" t="s">
        <v>341</v>
      </c>
      <c r="L151" s="59">
        <v>2.9933000000000001E-2</v>
      </c>
      <c r="M151" s="60">
        <v>2.9933000000000001E-2</v>
      </c>
      <c r="N151" s="61">
        <v>1.3071230729110539E-2</v>
      </c>
      <c r="O151" s="60">
        <v>16</v>
      </c>
      <c r="P151" s="61">
        <v>0</v>
      </c>
    </row>
    <row r="152" spans="1:16" ht="63.75" x14ac:dyDescent="0.25">
      <c r="A152" s="15"/>
      <c r="B152" s="17">
        <v>5000082</v>
      </c>
      <c r="C152" s="17" t="s">
        <v>484</v>
      </c>
      <c r="D152" s="17">
        <v>3043972</v>
      </c>
      <c r="E152" s="17" t="s">
        <v>459</v>
      </c>
      <c r="F152" s="17">
        <v>394</v>
      </c>
      <c r="G152" s="17" t="s">
        <v>462</v>
      </c>
      <c r="H152" s="17">
        <v>441</v>
      </c>
      <c r="I152" s="17" t="s">
        <v>202</v>
      </c>
      <c r="J152" s="17">
        <v>441</v>
      </c>
      <c r="K152" s="17" t="s">
        <v>342</v>
      </c>
      <c r="L152" s="59">
        <v>7.6637999999999998E-2</v>
      </c>
      <c r="M152" s="60">
        <v>7.6937999999999993E-2</v>
      </c>
      <c r="N152" s="61">
        <v>2.583870980743086E-2</v>
      </c>
      <c r="O152" s="60">
        <v>3</v>
      </c>
      <c r="P152" s="61">
        <v>0</v>
      </c>
    </row>
    <row r="153" spans="1:16" ht="63.75" x14ac:dyDescent="0.25">
      <c r="A153" s="15"/>
      <c r="B153" s="17">
        <v>5000082</v>
      </c>
      <c r="C153" s="17" t="s">
        <v>484</v>
      </c>
      <c r="D153" s="17">
        <v>3043972</v>
      </c>
      <c r="E153" s="17" t="s">
        <v>459</v>
      </c>
      <c r="F153" s="17">
        <v>394</v>
      </c>
      <c r="G153" s="17" t="s">
        <v>462</v>
      </c>
      <c r="H153" s="17">
        <v>442</v>
      </c>
      <c r="I153" s="17" t="s">
        <v>203</v>
      </c>
      <c r="J153" s="17">
        <v>442</v>
      </c>
      <c r="K153" s="17" t="s">
        <v>343</v>
      </c>
      <c r="L153" s="59">
        <v>0.155053</v>
      </c>
      <c r="M153" s="60">
        <v>0.155053</v>
      </c>
      <c r="N153" s="61">
        <v>6.0272081464063376E-2</v>
      </c>
      <c r="O153" s="60">
        <v>0</v>
      </c>
      <c r="P153" s="61">
        <v>0</v>
      </c>
    </row>
    <row r="154" spans="1:16" ht="63.75" x14ac:dyDescent="0.25">
      <c r="A154" s="15"/>
      <c r="B154" s="17">
        <v>5000082</v>
      </c>
      <c r="C154" s="17" t="s">
        <v>484</v>
      </c>
      <c r="D154" s="17">
        <v>3043972</v>
      </c>
      <c r="E154" s="17" t="s">
        <v>459</v>
      </c>
      <c r="F154" s="17">
        <v>394</v>
      </c>
      <c r="G154" s="17" t="s">
        <v>462</v>
      </c>
      <c r="H154" s="17">
        <v>443</v>
      </c>
      <c r="I154" s="17" t="s">
        <v>204</v>
      </c>
      <c r="J154" s="17">
        <v>443</v>
      </c>
      <c r="K154" s="17" t="s">
        <v>344</v>
      </c>
      <c r="L154" s="59">
        <v>0.24416900000000002</v>
      </c>
      <c r="M154" s="60">
        <v>0.32684999999999997</v>
      </c>
      <c r="N154" s="61">
        <v>0.1401314465329051</v>
      </c>
      <c r="O154" s="60">
        <v>0</v>
      </c>
      <c r="P154" s="61">
        <v>0</v>
      </c>
    </row>
    <row r="155" spans="1:16" ht="63.75" x14ac:dyDescent="0.25">
      <c r="A155" s="15"/>
      <c r="B155" s="17">
        <v>5000082</v>
      </c>
      <c r="C155" s="17" t="s">
        <v>484</v>
      </c>
      <c r="D155" s="17">
        <v>3043972</v>
      </c>
      <c r="E155" s="17" t="s">
        <v>459</v>
      </c>
      <c r="F155" s="17">
        <v>394</v>
      </c>
      <c r="G155" s="17" t="s">
        <v>462</v>
      </c>
      <c r="H155" s="17">
        <v>444</v>
      </c>
      <c r="I155" s="17" t="s">
        <v>205</v>
      </c>
      <c r="J155" s="17">
        <v>444</v>
      </c>
      <c r="K155" s="17" t="s">
        <v>345</v>
      </c>
      <c r="L155" s="59">
        <v>1.3000000000000001E-2</v>
      </c>
      <c r="M155" s="60">
        <v>1.3000000000000001E-2</v>
      </c>
      <c r="N155" s="61">
        <v>0</v>
      </c>
      <c r="O155" s="60">
        <v>0</v>
      </c>
      <c r="P155" s="61">
        <v>0</v>
      </c>
    </row>
    <row r="156" spans="1:16" ht="63.75" x14ac:dyDescent="0.25">
      <c r="A156" s="15"/>
      <c r="B156" s="17">
        <v>5000082</v>
      </c>
      <c r="C156" s="17" t="s">
        <v>484</v>
      </c>
      <c r="D156" s="17">
        <v>3043972</v>
      </c>
      <c r="E156" s="17" t="s">
        <v>459</v>
      </c>
      <c r="F156" s="17">
        <v>394</v>
      </c>
      <c r="G156" s="17" t="s">
        <v>462</v>
      </c>
      <c r="H156" s="17">
        <v>445</v>
      </c>
      <c r="I156" s="17" t="s">
        <v>206</v>
      </c>
      <c r="J156" s="17">
        <v>445</v>
      </c>
      <c r="K156" s="17" t="s">
        <v>346</v>
      </c>
      <c r="L156" s="59">
        <v>0.27546599999999999</v>
      </c>
      <c r="M156" s="60">
        <v>0.28346600000000005</v>
      </c>
      <c r="N156" s="61">
        <v>4.6509430976584554E-2</v>
      </c>
      <c r="O156" s="60">
        <v>0</v>
      </c>
      <c r="P156" s="61">
        <v>0</v>
      </c>
    </row>
    <row r="157" spans="1:16" ht="63.75" x14ac:dyDescent="0.25">
      <c r="A157" s="15"/>
      <c r="B157" s="17">
        <v>5000082</v>
      </c>
      <c r="C157" s="17" t="s">
        <v>484</v>
      </c>
      <c r="D157" s="17">
        <v>3043972</v>
      </c>
      <c r="E157" s="17" t="s">
        <v>459</v>
      </c>
      <c r="F157" s="17">
        <v>394</v>
      </c>
      <c r="G157" s="17" t="s">
        <v>462</v>
      </c>
      <c r="H157" s="17">
        <v>446</v>
      </c>
      <c r="I157" s="17" t="s">
        <v>207</v>
      </c>
      <c r="J157" s="17">
        <v>446</v>
      </c>
      <c r="K157" s="17" t="s">
        <v>347</v>
      </c>
      <c r="L157" s="59">
        <v>0.16646800000000003</v>
      </c>
      <c r="M157" s="60">
        <v>0.16646800000000003</v>
      </c>
      <c r="N157" s="61">
        <v>9.7108002453751396E-2</v>
      </c>
      <c r="O157" s="60">
        <v>12</v>
      </c>
      <c r="P157" s="61">
        <v>0</v>
      </c>
    </row>
    <row r="158" spans="1:16" ht="63.75" x14ac:dyDescent="0.25">
      <c r="A158" s="15"/>
      <c r="B158" s="17">
        <v>5000082</v>
      </c>
      <c r="C158" s="17" t="s">
        <v>484</v>
      </c>
      <c r="D158" s="17">
        <v>3043972</v>
      </c>
      <c r="E158" s="17" t="s">
        <v>459</v>
      </c>
      <c r="F158" s="17">
        <v>394</v>
      </c>
      <c r="G158" s="17" t="s">
        <v>462</v>
      </c>
      <c r="H158" s="17">
        <v>447</v>
      </c>
      <c r="I158" s="17" t="s">
        <v>208</v>
      </c>
      <c r="J158" s="17">
        <v>447</v>
      </c>
      <c r="K158" s="17" t="s">
        <v>348</v>
      </c>
      <c r="L158" s="59">
        <v>2.3E-3</v>
      </c>
      <c r="M158" s="60">
        <v>2.3119999999999998E-3</v>
      </c>
      <c r="N158" s="61">
        <v>0</v>
      </c>
      <c r="O158" s="60">
        <v>1</v>
      </c>
      <c r="P158" s="61">
        <v>0</v>
      </c>
    </row>
    <row r="159" spans="1:16" ht="63.75" x14ac:dyDescent="0.25">
      <c r="A159" s="15"/>
      <c r="B159" s="17">
        <v>5000082</v>
      </c>
      <c r="C159" s="17" t="s">
        <v>484</v>
      </c>
      <c r="D159" s="17">
        <v>3043972</v>
      </c>
      <c r="E159" s="17" t="s">
        <v>459</v>
      </c>
      <c r="F159" s="17">
        <v>394</v>
      </c>
      <c r="G159" s="17" t="s">
        <v>462</v>
      </c>
      <c r="H159" s="17">
        <v>449</v>
      </c>
      <c r="I159" s="17" t="s">
        <v>210</v>
      </c>
      <c r="J159" s="17">
        <v>449</v>
      </c>
      <c r="K159" s="17" t="s">
        <v>350</v>
      </c>
      <c r="L159" s="59">
        <v>0.34179500000000007</v>
      </c>
      <c r="M159" s="60">
        <v>0.34369100000000008</v>
      </c>
      <c r="N159" s="61">
        <v>0.11569951922865584</v>
      </c>
      <c r="O159" s="60">
        <v>19</v>
      </c>
      <c r="P159" s="61">
        <v>0</v>
      </c>
    </row>
    <row r="160" spans="1:16" ht="63.75" x14ac:dyDescent="0.25">
      <c r="A160" s="15"/>
      <c r="B160" s="17">
        <v>5000082</v>
      </c>
      <c r="C160" s="17" t="s">
        <v>484</v>
      </c>
      <c r="D160" s="17">
        <v>3043972</v>
      </c>
      <c r="E160" s="17" t="s">
        <v>459</v>
      </c>
      <c r="F160" s="17">
        <v>394</v>
      </c>
      <c r="G160" s="17" t="s">
        <v>462</v>
      </c>
      <c r="H160" s="17">
        <v>450</v>
      </c>
      <c r="I160" s="17" t="s">
        <v>211</v>
      </c>
      <c r="J160" s="17">
        <v>450</v>
      </c>
      <c r="K160" s="17" t="s">
        <v>351</v>
      </c>
      <c r="L160" s="59">
        <v>6.4496999999999999E-2</v>
      </c>
      <c r="M160" s="60">
        <v>0.13409700000000002</v>
      </c>
      <c r="N160" s="61">
        <v>6.5453590214019641E-2</v>
      </c>
      <c r="O160" s="60">
        <v>0</v>
      </c>
      <c r="P160" s="61">
        <v>0</v>
      </c>
    </row>
    <row r="161" spans="1:16" ht="63.75" x14ac:dyDescent="0.25">
      <c r="A161" s="15"/>
      <c r="B161" s="17">
        <v>5000082</v>
      </c>
      <c r="C161" s="17" t="s">
        <v>484</v>
      </c>
      <c r="D161" s="17">
        <v>3043972</v>
      </c>
      <c r="E161" s="17" t="s">
        <v>459</v>
      </c>
      <c r="F161" s="17">
        <v>394</v>
      </c>
      <c r="G161" s="17" t="s">
        <v>462</v>
      </c>
      <c r="H161" s="17">
        <v>451</v>
      </c>
      <c r="I161" s="17" t="s">
        <v>212</v>
      </c>
      <c r="J161" s="17">
        <v>451</v>
      </c>
      <c r="K161" s="17" t="s">
        <v>352</v>
      </c>
      <c r="L161" s="59">
        <v>1.0120000000000001E-2</v>
      </c>
      <c r="M161" s="60">
        <v>1.0120000000000001E-2</v>
      </c>
      <c r="N161" s="61">
        <v>0</v>
      </c>
      <c r="O161" s="60">
        <v>0</v>
      </c>
      <c r="P161" s="61">
        <v>0</v>
      </c>
    </row>
    <row r="162" spans="1:16" ht="63.75" x14ac:dyDescent="0.25">
      <c r="A162" s="15"/>
      <c r="B162" s="17">
        <v>5000082</v>
      </c>
      <c r="C162" s="17" t="s">
        <v>484</v>
      </c>
      <c r="D162" s="17">
        <v>3043972</v>
      </c>
      <c r="E162" s="17" t="s">
        <v>459</v>
      </c>
      <c r="F162" s="17">
        <v>394</v>
      </c>
      <c r="G162" s="17" t="s">
        <v>462</v>
      </c>
      <c r="H162" s="17">
        <v>452</v>
      </c>
      <c r="I162" s="17" t="s">
        <v>213</v>
      </c>
      <c r="J162" s="17">
        <v>452</v>
      </c>
      <c r="K162" s="17" t="s">
        <v>353</v>
      </c>
      <c r="L162" s="59">
        <v>0.37464200000000003</v>
      </c>
      <c r="M162" s="60">
        <v>0.37464200000000003</v>
      </c>
      <c r="N162" s="61">
        <v>0.15360900154337287</v>
      </c>
      <c r="O162" s="60">
        <v>0</v>
      </c>
      <c r="P162" s="61">
        <v>0</v>
      </c>
    </row>
    <row r="163" spans="1:16" ht="63.75" x14ac:dyDescent="0.25">
      <c r="A163" s="15"/>
      <c r="B163" s="17">
        <v>5000082</v>
      </c>
      <c r="C163" s="17" t="s">
        <v>484</v>
      </c>
      <c r="D163" s="17">
        <v>3043972</v>
      </c>
      <c r="E163" s="17" t="s">
        <v>459</v>
      </c>
      <c r="F163" s="17">
        <v>394</v>
      </c>
      <c r="G163" s="17" t="s">
        <v>462</v>
      </c>
      <c r="H163" s="17">
        <v>453</v>
      </c>
      <c r="I163" s="17" t="s">
        <v>214</v>
      </c>
      <c r="J163" s="17">
        <v>453</v>
      </c>
      <c r="K163" s="17" t="s">
        <v>354</v>
      </c>
      <c r="L163" s="59">
        <v>0.60654000000000008</v>
      </c>
      <c r="M163" s="60">
        <v>0.97090799999999988</v>
      </c>
      <c r="N163" s="61">
        <v>0.41289365160628222</v>
      </c>
      <c r="O163" s="60">
        <v>650</v>
      </c>
      <c r="P163" s="61">
        <v>0</v>
      </c>
    </row>
    <row r="164" spans="1:16" ht="63.75" x14ac:dyDescent="0.25">
      <c r="A164" s="15"/>
      <c r="B164" s="17">
        <v>5000082</v>
      </c>
      <c r="C164" s="17" t="s">
        <v>484</v>
      </c>
      <c r="D164" s="17">
        <v>3043972</v>
      </c>
      <c r="E164" s="17" t="s">
        <v>459</v>
      </c>
      <c r="F164" s="17">
        <v>394</v>
      </c>
      <c r="G164" s="17" t="s">
        <v>462</v>
      </c>
      <c r="H164" s="17">
        <v>457</v>
      </c>
      <c r="I164" s="17" t="s">
        <v>218</v>
      </c>
      <c r="J164" s="17">
        <v>457</v>
      </c>
      <c r="K164" s="17" t="s">
        <v>358</v>
      </c>
      <c r="L164" s="59">
        <v>4.2000000000000006E-3</v>
      </c>
      <c r="M164" s="60">
        <v>4.2000000000000006E-3</v>
      </c>
      <c r="N164" s="61">
        <v>0</v>
      </c>
      <c r="O164" s="60">
        <v>0</v>
      </c>
      <c r="P164" s="61">
        <v>0</v>
      </c>
    </row>
    <row r="165" spans="1:16" ht="63.75" x14ac:dyDescent="0.25">
      <c r="A165" s="15"/>
      <c r="B165" s="17">
        <v>5000082</v>
      </c>
      <c r="C165" s="17" t="s">
        <v>484</v>
      </c>
      <c r="D165" s="17">
        <v>3043972</v>
      </c>
      <c r="E165" s="17" t="s">
        <v>459</v>
      </c>
      <c r="F165" s="17">
        <v>394</v>
      </c>
      <c r="G165" s="17" t="s">
        <v>462</v>
      </c>
      <c r="H165" s="17">
        <v>458</v>
      </c>
      <c r="I165" s="17" t="s">
        <v>219</v>
      </c>
      <c r="J165" s="17">
        <v>458</v>
      </c>
      <c r="K165" s="17" t="s">
        <v>359</v>
      </c>
      <c r="L165" s="59">
        <v>3.3647999999999997E-2</v>
      </c>
      <c r="M165" s="60">
        <v>3.3647999999999997E-2</v>
      </c>
      <c r="N165" s="61">
        <v>1.1980079580098391E-2</v>
      </c>
      <c r="O165" s="60">
        <v>0</v>
      </c>
      <c r="P165" s="61">
        <v>0</v>
      </c>
    </row>
    <row r="166" spans="1:16" ht="63.75" x14ac:dyDescent="0.25">
      <c r="A166" s="15"/>
      <c r="B166" s="17">
        <v>5000082</v>
      </c>
      <c r="C166" s="17" t="s">
        <v>484</v>
      </c>
      <c r="D166" s="17">
        <v>3043972</v>
      </c>
      <c r="E166" s="17" t="s">
        <v>459</v>
      </c>
      <c r="F166" s="17">
        <v>394</v>
      </c>
      <c r="G166" s="17" t="s">
        <v>462</v>
      </c>
      <c r="H166" s="17">
        <v>459</v>
      </c>
      <c r="I166" s="17" t="s">
        <v>220</v>
      </c>
      <c r="J166" s="17">
        <v>459</v>
      </c>
      <c r="K166" s="17" t="s">
        <v>360</v>
      </c>
      <c r="L166" s="59">
        <v>7.6208999999999999E-2</v>
      </c>
      <c r="M166" s="60">
        <v>7.6208999999999999E-2</v>
      </c>
      <c r="N166" s="61">
        <v>1.354228996206075E-2</v>
      </c>
      <c r="O166" s="60">
        <v>0</v>
      </c>
      <c r="P166" s="61">
        <v>0</v>
      </c>
    </row>
    <row r="167" spans="1:16" ht="63.75" x14ac:dyDescent="0.25">
      <c r="A167" s="15"/>
      <c r="B167" s="17">
        <v>5000082</v>
      </c>
      <c r="C167" s="17" t="s">
        <v>484</v>
      </c>
      <c r="D167" s="17">
        <v>3043972</v>
      </c>
      <c r="E167" s="17" t="s">
        <v>459</v>
      </c>
      <c r="F167" s="17">
        <v>394</v>
      </c>
      <c r="G167" s="17" t="s">
        <v>462</v>
      </c>
      <c r="H167" s="17">
        <v>460</v>
      </c>
      <c r="I167" s="17" t="s">
        <v>221</v>
      </c>
      <c r="J167" s="17">
        <v>460</v>
      </c>
      <c r="K167" s="17" t="s">
        <v>361</v>
      </c>
      <c r="L167" s="59">
        <v>0.13537099999999999</v>
      </c>
      <c r="M167" s="60">
        <v>0.13537099999999999</v>
      </c>
      <c r="N167" s="61">
        <v>3.7628640333423391E-2</v>
      </c>
      <c r="O167" s="60">
        <v>9</v>
      </c>
      <c r="P167" s="61">
        <v>0</v>
      </c>
    </row>
    <row r="168" spans="1:16" ht="63.75" x14ac:dyDescent="0.25">
      <c r="A168" s="15"/>
      <c r="B168" s="17">
        <v>5000082</v>
      </c>
      <c r="C168" s="17" t="s">
        <v>484</v>
      </c>
      <c r="D168" s="17">
        <v>3043972</v>
      </c>
      <c r="E168" s="17" t="s">
        <v>459</v>
      </c>
      <c r="F168" s="17">
        <v>394</v>
      </c>
      <c r="G168" s="17" t="s">
        <v>462</v>
      </c>
      <c r="H168" s="17">
        <v>461</v>
      </c>
      <c r="I168" s="17" t="s">
        <v>222</v>
      </c>
      <c r="J168" s="17">
        <v>461</v>
      </c>
      <c r="K168" s="17" t="s">
        <v>362</v>
      </c>
      <c r="L168" s="59">
        <v>0.401945</v>
      </c>
      <c r="M168" s="60">
        <v>0.401945</v>
      </c>
      <c r="N168" s="61">
        <v>7.609354704618454E-2</v>
      </c>
      <c r="O168" s="60">
        <v>0</v>
      </c>
      <c r="P168" s="61">
        <v>0</v>
      </c>
    </row>
    <row r="169" spans="1:16" ht="63.75" x14ac:dyDescent="0.25">
      <c r="A169" s="15"/>
      <c r="B169" s="17">
        <v>5000082</v>
      </c>
      <c r="C169" s="17" t="s">
        <v>484</v>
      </c>
      <c r="D169" s="17">
        <v>3043972</v>
      </c>
      <c r="E169" s="17" t="s">
        <v>459</v>
      </c>
      <c r="F169" s="17">
        <v>394</v>
      </c>
      <c r="G169" s="17" t="s">
        <v>462</v>
      </c>
      <c r="H169" s="17">
        <v>462</v>
      </c>
      <c r="I169" s="17" t="s">
        <v>223</v>
      </c>
      <c r="J169" s="17">
        <v>462</v>
      </c>
      <c r="K169" s="17" t="s">
        <v>363</v>
      </c>
      <c r="L169" s="59">
        <v>1.4000000000000002E-2</v>
      </c>
      <c r="M169" s="60">
        <v>1.4000000000000002E-2</v>
      </c>
      <c r="N169" s="61">
        <v>5.7499998947605491E-3</v>
      </c>
      <c r="O169" s="60">
        <v>0</v>
      </c>
      <c r="P169" s="61">
        <v>0</v>
      </c>
    </row>
    <row r="170" spans="1:16" ht="63.75" x14ac:dyDescent="0.25">
      <c r="A170" s="15"/>
      <c r="B170" s="17">
        <v>5000082</v>
      </c>
      <c r="C170" s="17" t="s">
        <v>484</v>
      </c>
      <c r="D170" s="17">
        <v>3043972</v>
      </c>
      <c r="E170" s="17" t="s">
        <v>459</v>
      </c>
      <c r="F170" s="17">
        <v>394</v>
      </c>
      <c r="G170" s="17" t="s">
        <v>462</v>
      </c>
      <c r="H170" s="17">
        <v>463</v>
      </c>
      <c r="I170" s="17" t="s">
        <v>224</v>
      </c>
      <c r="J170" s="17">
        <v>463</v>
      </c>
      <c r="K170" s="17" t="s">
        <v>364</v>
      </c>
      <c r="L170" s="59">
        <v>0.35223100000000007</v>
      </c>
      <c r="M170" s="60">
        <v>0.36031500000000005</v>
      </c>
      <c r="N170" s="61">
        <v>0.16092126586590894</v>
      </c>
      <c r="O170" s="60">
        <v>0</v>
      </c>
      <c r="P170" s="61">
        <v>0</v>
      </c>
    </row>
    <row r="171" spans="1:16" ht="63.75" x14ac:dyDescent="0.25">
      <c r="A171" s="15"/>
      <c r="B171" s="17">
        <v>5000082</v>
      </c>
      <c r="C171" s="17" t="s">
        <v>484</v>
      </c>
      <c r="D171" s="17">
        <v>3043972</v>
      </c>
      <c r="E171" s="17" t="s">
        <v>459</v>
      </c>
      <c r="F171" s="17">
        <v>394</v>
      </c>
      <c r="G171" s="17" t="s">
        <v>462</v>
      </c>
      <c r="H171" s="17">
        <v>464</v>
      </c>
      <c r="I171" s="17" t="s">
        <v>225</v>
      </c>
      <c r="J171" s="17">
        <v>464</v>
      </c>
      <c r="K171" s="17" t="s">
        <v>365</v>
      </c>
      <c r="L171" s="59">
        <v>0.2944</v>
      </c>
      <c r="M171" s="60">
        <v>0.19496999999999998</v>
      </c>
      <c r="N171" s="61">
        <v>6.4771277597174048E-2</v>
      </c>
      <c r="O171" s="60">
        <v>28</v>
      </c>
      <c r="P171" s="61">
        <v>0</v>
      </c>
    </row>
    <row r="172" spans="1:16" ht="89.25" x14ac:dyDescent="0.25">
      <c r="A172" s="15"/>
      <c r="B172" s="17">
        <v>5004436</v>
      </c>
      <c r="C172" s="17" t="s">
        <v>471</v>
      </c>
      <c r="D172" s="17">
        <v>3000612</v>
      </c>
      <c r="E172" s="17" t="s">
        <v>437</v>
      </c>
      <c r="F172" s="17">
        <v>87</v>
      </c>
      <c r="G172" s="17" t="s">
        <v>461</v>
      </c>
      <c r="H172" s="17">
        <v>11</v>
      </c>
      <c r="I172" s="17" t="s">
        <v>106</v>
      </c>
      <c r="J172" s="17">
        <v>124</v>
      </c>
      <c r="K172" s="17" t="s">
        <v>337</v>
      </c>
      <c r="L172" s="59">
        <v>1.5852170000000003</v>
      </c>
      <c r="M172" s="60">
        <v>1.5852170000000003</v>
      </c>
      <c r="N172" s="61">
        <v>0.53372432400647085</v>
      </c>
      <c r="O172" s="60">
        <v>0</v>
      </c>
      <c r="P172" s="61">
        <v>0</v>
      </c>
    </row>
    <row r="173" spans="1:16" ht="76.5" x14ac:dyDescent="0.25">
      <c r="A173" s="15"/>
      <c r="B173" s="17">
        <v>5004436</v>
      </c>
      <c r="C173" s="17" t="s">
        <v>471</v>
      </c>
      <c r="D173" s="17">
        <v>3000612</v>
      </c>
      <c r="E173" s="17" t="s">
        <v>437</v>
      </c>
      <c r="F173" s="17">
        <v>87</v>
      </c>
      <c r="G173" s="17" t="s">
        <v>461</v>
      </c>
      <c r="H173" s="17">
        <v>136</v>
      </c>
      <c r="I173" s="17" t="s">
        <v>140</v>
      </c>
      <c r="J173" s="17">
        <v>136</v>
      </c>
      <c r="K173" s="17" t="s">
        <v>480</v>
      </c>
      <c r="L173" s="59">
        <v>1.7000000000000001E-2</v>
      </c>
      <c r="M173" s="60">
        <v>1.7000000000000001E-2</v>
      </c>
      <c r="N173" s="61">
        <v>2.5275899824919179E-3</v>
      </c>
      <c r="O173" s="60">
        <v>8400</v>
      </c>
      <c r="P173" s="61">
        <v>0</v>
      </c>
    </row>
    <row r="174" spans="1:16" ht="63.75" x14ac:dyDescent="0.25">
      <c r="A174" s="15"/>
      <c r="B174" s="17">
        <v>5004436</v>
      </c>
      <c r="C174" s="17" t="s">
        <v>471</v>
      </c>
      <c r="D174" s="17">
        <v>3000612</v>
      </c>
      <c r="E174" s="17" t="s">
        <v>437</v>
      </c>
      <c r="F174" s="17">
        <v>87</v>
      </c>
      <c r="G174" s="17" t="s">
        <v>461</v>
      </c>
      <c r="H174" s="17">
        <v>137</v>
      </c>
      <c r="I174" s="17" t="s">
        <v>141</v>
      </c>
      <c r="J174" s="17">
        <v>137</v>
      </c>
      <c r="K174" s="17" t="s">
        <v>340</v>
      </c>
      <c r="L174" s="59">
        <v>10.700431999999994</v>
      </c>
      <c r="M174" s="60">
        <v>11.761486000000003</v>
      </c>
      <c r="N174" s="61">
        <v>6.5408029303618456</v>
      </c>
      <c r="O174" s="60">
        <v>15000</v>
      </c>
      <c r="P174" s="61">
        <v>0</v>
      </c>
    </row>
    <row r="175" spans="1:16" ht="51" x14ac:dyDescent="0.25">
      <c r="A175" s="15"/>
      <c r="B175" s="17">
        <v>5004436</v>
      </c>
      <c r="C175" s="17" t="s">
        <v>471</v>
      </c>
      <c r="D175" s="17">
        <v>3000612</v>
      </c>
      <c r="E175" s="17" t="s">
        <v>437</v>
      </c>
      <c r="F175" s="17">
        <v>87</v>
      </c>
      <c r="G175" s="17" t="s">
        <v>461</v>
      </c>
      <c r="H175" s="17">
        <v>440</v>
      </c>
      <c r="I175" s="17" t="s">
        <v>201</v>
      </c>
      <c r="J175" s="17">
        <v>440</v>
      </c>
      <c r="K175" s="17" t="s">
        <v>341</v>
      </c>
      <c r="L175" s="59">
        <v>8.7838000000000027E-2</v>
      </c>
      <c r="M175" s="60">
        <v>0.10432100000000004</v>
      </c>
      <c r="N175" s="61">
        <v>2.4917709641158581E-2</v>
      </c>
      <c r="O175" s="60">
        <v>41822</v>
      </c>
      <c r="P175" s="61">
        <v>0</v>
      </c>
    </row>
    <row r="176" spans="1:16" ht="51" x14ac:dyDescent="0.25">
      <c r="A176" s="15"/>
      <c r="B176" s="17">
        <v>5004436</v>
      </c>
      <c r="C176" s="17" t="s">
        <v>471</v>
      </c>
      <c r="D176" s="17">
        <v>3000612</v>
      </c>
      <c r="E176" s="17" t="s">
        <v>437</v>
      </c>
      <c r="F176" s="17">
        <v>87</v>
      </c>
      <c r="G176" s="17" t="s">
        <v>461</v>
      </c>
      <c r="H176" s="17">
        <v>441</v>
      </c>
      <c r="I176" s="17" t="s">
        <v>202</v>
      </c>
      <c r="J176" s="17">
        <v>441</v>
      </c>
      <c r="K176" s="17" t="s">
        <v>342</v>
      </c>
      <c r="L176" s="59">
        <v>1.7854230000000002</v>
      </c>
      <c r="M176" s="60">
        <v>2.0310000000000006</v>
      </c>
      <c r="N176" s="61">
        <v>0.91303582867840305</v>
      </c>
      <c r="O176" s="60">
        <v>12012</v>
      </c>
      <c r="P176" s="61">
        <v>0</v>
      </c>
    </row>
    <row r="177" spans="1:16" ht="51" x14ac:dyDescent="0.25">
      <c r="A177" s="15"/>
      <c r="B177" s="17">
        <v>5004436</v>
      </c>
      <c r="C177" s="17" t="s">
        <v>471</v>
      </c>
      <c r="D177" s="17">
        <v>3000612</v>
      </c>
      <c r="E177" s="17" t="s">
        <v>437</v>
      </c>
      <c r="F177" s="17">
        <v>87</v>
      </c>
      <c r="G177" s="17" t="s">
        <v>461</v>
      </c>
      <c r="H177" s="17">
        <v>442</v>
      </c>
      <c r="I177" s="17" t="s">
        <v>203</v>
      </c>
      <c r="J177" s="17">
        <v>442</v>
      </c>
      <c r="K177" s="17" t="s">
        <v>343</v>
      </c>
      <c r="L177" s="59">
        <v>0.20401700000000006</v>
      </c>
      <c r="M177" s="60">
        <v>0.39846800000000004</v>
      </c>
      <c r="N177" s="61">
        <v>0.18803021803614683</v>
      </c>
      <c r="O177" s="60">
        <v>7989</v>
      </c>
      <c r="P177" s="61">
        <v>0</v>
      </c>
    </row>
    <row r="178" spans="1:16" ht="51" x14ac:dyDescent="0.25">
      <c r="A178" s="15"/>
      <c r="B178" s="17">
        <v>5004436</v>
      </c>
      <c r="C178" s="17" t="s">
        <v>471</v>
      </c>
      <c r="D178" s="17">
        <v>3000612</v>
      </c>
      <c r="E178" s="17" t="s">
        <v>437</v>
      </c>
      <c r="F178" s="17">
        <v>87</v>
      </c>
      <c r="G178" s="17" t="s">
        <v>461</v>
      </c>
      <c r="H178" s="17">
        <v>443</v>
      </c>
      <c r="I178" s="17" t="s">
        <v>204</v>
      </c>
      <c r="J178" s="17">
        <v>443</v>
      </c>
      <c r="K178" s="17" t="s">
        <v>344</v>
      </c>
      <c r="L178" s="59">
        <v>1.5910609999999998</v>
      </c>
      <c r="M178" s="60">
        <v>1.7526669999999998</v>
      </c>
      <c r="N178" s="61">
        <v>0.85232949265628122</v>
      </c>
      <c r="O178" s="60">
        <v>13500</v>
      </c>
      <c r="P178" s="61">
        <v>0</v>
      </c>
    </row>
    <row r="179" spans="1:16" ht="51" x14ac:dyDescent="0.25">
      <c r="A179" s="15"/>
      <c r="B179" s="17">
        <v>5004436</v>
      </c>
      <c r="C179" s="17" t="s">
        <v>471</v>
      </c>
      <c r="D179" s="17">
        <v>3000612</v>
      </c>
      <c r="E179" s="17" t="s">
        <v>437</v>
      </c>
      <c r="F179" s="17">
        <v>87</v>
      </c>
      <c r="G179" s="17" t="s">
        <v>461</v>
      </c>
      <c r="H179" s="17">
        <v>444</v>
      </c>
      <c r="I179" s="17" t="s">
        <v>205</v>
      </c>
      <c r="J179" s="17">
        <v>444</v>
      </c>
      <c r="K179" s="17" t="s">
        <v>345</v>
      </c>
      <c r="L179" s="59">
        <v>1.1598829999999998</v>
      </c>
      <c r="M179" s="60">
        <v>2.3675709999999985</v>
      </c>
      <c r="N179" s="61">
        <v>0.56725229296716861</v>
      </c>
      <c r="O179" s="60">
        <v>469715</v>
      </c>
      <c r="P179" s="61">
        <v>0</v>
      </c>
    </row>
    <row r="180" spans="1:16" ht="51" x14ac:dyDescent="0.25">
      <c r="A180" s="15"/>
      <c r="B180" s="17">
        <v>5004436</v>
      </c>
      <c r="C180" s="17" t="s">
        <v>471</v>
      </c>
      <c r="D180" s="17">
        <v>3000612</v>
      </c>
      <c r="E180" s="17" t="s">
        <v>437</v>
      </c>
      <c r="F180" s="17">
        <v>87</v>
      </c>
      <c r="G180" s="17" t="s">
        <v>461</v>
      </c>
      <c r="H180" s="17">
        <v>445</v>
      </c>
      <c r="I180" s="17" t="s">
        <v>206</v>
      </c>
      <c r="J180" s="17">
        <v>445</v>
      </c>
      <c r="K180" s="17" t="s">
        <v>346</v>
      </c>
      <c r="L180" s="59">
        <v>1.6528709999999998</v>
      </c>
      <c r="M180" s="60">
        <v>2.1454469999999994</v>
      </c>
      <c r="N180" s="61">
        <v>1.0567111784475856</v>
      </c>
      <c r="O180" s="60">
        <v>106490</v>
      </c>
      <c r="P180" s="61">
        <v>0</v>
      </c>
    </row>
    <row r="181" spans="1:16" ht="51" x14ac:dyDescent="0.25">
      <c r="A181" s="15"/>
      <c r="B181" s="17">
        <v>5004436</v>
      </c>
      <c r="C181" s="17" t="s">
        <v>471</v>
      </c>
      <c r="D181" s="17">
        <v>3000612</v>
      </c>
      <c r="E181" s="17" t="s">
        <v>437</v>
      </c>
      <c r="F181" s="17">
        <v>87</v>
      </c>
      <c r="G181" s="17" t="s">
        <v>461</v>
      </c>
      <c r="H181" s="17">
        <v>446</v>
      </c>
      <c r="I181" s="17" t="s">
        <v>207</v>
      </c>
      <c r="J181" s="17">
        <v>446</v>
      </c>
      <c r="K181" s="17" t="s">
        <v>347</v>
      </c>
      <c r="L181" s="59">
        <v>2.2188750000000002</v>
      </c>
      <c r="M181" s="60">
        <v>4.5061899999999993</v>
      </c>
      <c r="N181" s="61">
        <v>1.5413639042017167</v>
      </c>
      <c r="O181" s="60">
        <v>184932</v>
      </c>
      <c r="P181" s="61">
        <v>0</v>
      </c>
    </row>
    <row r="182" spans="1:16" ht="51" x14ac:dyDescent="0.25">
      <c r="A182" s="15"/>
      <c r="B182" s="17">
        <v>5004436</v>
      </c>
      <c r="C182" s="17" t="s">
        <v>471</v>
      </c>
      <c r="D182" s="17">
        <v>3000612</v>
      </c>
      <c r="E182" s="17" t="s">
        <v>437</v>
      </c>
      <c r="F182" s="17">
        <v>87</v>
      </c>
      <c r="G182" s="17" t="s">
        <v>461</v>
      </c>
      <c r="H182" s="17">
        <v>447</v>
      </c>
      <c r="I182" s="17" t="s">
        <v>208</v>
      </c>
      <c r="J182" s="17">
        <v>447</v>
      </c>
      <c r="K182" s="17" t="s">
        <v>348</v>
      </c>
      <c r="L182" s="59">
        <v>0.60009699999999988</v>
      </c>
      <c r="M182" s="60">
        <v>0.57177100000000003</v>
      </c>
      <c r="N182" s="61">
        <v>0.19436615893209819</v>
      </c>
      <c r="O182" s="60">
        <v>82701</v>
      </c>
      <c r="P182" s="61">
        <v>0</v>
      </c>
    </row>
    <row r="183" spans="1:16" ht="51" x14ac:dyDescent="0.25">
      <c r="A183" s="15"/>
      <c r="B183" s="17">
        <v>5004436</v>
      </c>
      <c r="C183" s="17" t="s">
        <v>471</v>
      </c>
      <c r="D183" s="17">
        <v>3000612</v>
      </c>
      <c r="E183" s="17" t="s">
        <v>437</v>
      </c>
      <c r="F183" s="17">
        <v>87</v>
      </c>
      <c r="G183" s="17" t="s">
        <v>461</v>
      </c>
      <c r="H183" s="17">
        <v>448</v>
      </c>
      <c r="I183" s="17" t="s">
        <v>209</v>
      </c>
      <c r="J183" s="17">
        <v>448</v>
      </c>
      <c r="K183" s="17" t="s">
        <v>349</v>
      </c>
      <c r="L183" s="59">
        <v>1.5261299999999995</v>
      </c>
      <c r="M183" s="60">
        <v>3.2866590000000002</v>
      </c>
      <c r="N183" s="61">
        <v>0.86013143885065801</v>
      </c>
      <c r="O183" s="60">
        <v>332704</v>
      </c>
      <c r="P183" s="61">
        <v>0</v>
      </c>
    </row>
    <row r="184" spans="1:16" ht="51" x14ac:dyDescent="0.25">
      <c r="A184" s="15"/>
      <c r="B184" s="17">
        <v>5004436</v>
      </c>
      <c r="C184" s="17" t="s">
        <v>471</v>
      </c>
      <c r="D184" s="17">
        <v>3000612</v>
      </c>
      <c r="E184" s="17" t="s">
        <v>437</v>
      </c>
      <c r="F184" s="17">
        <v>87</v>
      </c>
      <c r="G184" s="17" t="s">
        <v>461</v>
      </c>
      <c r="H184" s="17">
        <v>449</v>
      </c>
      <c r="I184" s="17" t="s">
        <v>210</v>
      </c>
      <c r="J184" s="17">
        <v>449</v>
      </c>
      <c r="K184" s="17" t="s">
        <v>350</v>
      </c>
      <c r="L184" s="59">
        <v>2.5329419999999989</v>
      </c>
      <c r="M184" s="60">
        <v>2.990216999999999</v>
      </c>
      <c r="N184" s="61">
        <v>1.3976501143552014</v>
      </c>
      <c r="O184" s="60">
        <v>387201</v>
      </c>
      <c r="P184" s="61">
        <v>0</v>
      </c>
    </row>
    <row r="185" spans="1:16" ht="51" x14ac:dyDescent="0.25">
      <c r="A185" s="15"/>
      <c r="B185" s="17">
        <v>5004436</v>
      </c>
      <c r="C185" s="17" t="s">
        <v>471</v>
      </c>
      <c r="D185" s="17">
        <v>3000612</v>
      </c>
      <c r="E185" s="17" t="s">
        <v>437</v>
      </c>
      <c r="F185" s="17">
        <v>87</v>
      </c>
      <c r="G185" s="17" t="s">
        <v>461</v>
      </c>
      <c r="H185" s="17">
        <v>450</v>
      </c>
      <c r="I185" s="17" t="s">
        <v>211</v>
      </c>
      <c r="J185" s="17">
        <v>450</v>
      </c>
      <c r="K185" s="17" t="s">
        <v>351</v>
      </c>
      <c r="L185" s="59">
        <v>1.4191269999999994</v>
      </c>
      <c r="M185" s="60">
        <v>1.5362629999999993</v>
      </c>
      <c r="N185" s="61">
        <v>0.80436399071913911</v>
      </c>
      <c r="O185" s="60">
        <v>159990</v>
      </c>
      <c r="P185" s="61">
        <v>0</v>
      </c>
    </row>
    <row r="186" spans="1:16" ht="51" x14ac:dyDescent="0.25">
      <c r="A186" s="15"/>
      <c r="B186" s="17">
        <v>5004436</v>
      </c>
      <c r="C186" s="17" t="s">
        <v>471</v>
      </c>
      <c r="D186" s="17">
        <v>3000612</v>
      </c>
      <c r="E186" s="17" t="s">
        <v>437</v>
      </c>
      <c r="F186" s="17">
        <v>87</v>
      </c>
      <c r="G186" s="17" t="s">
        <v>461</v>
      </c>
      <c r="H186" s="17">
        <v>451</v>
      </c>
      <c r="I186" s="17" t="s">
        <v>212</v>
      </c>
      <c r="J186" s="17">
        <v>451</v>
      </c>
      <c r="K186" s="17" t="s">
        <v>352</v>
      </c>
      <c r="L186" s="59">
        <v>4.7148740000000009</v>
      </c>
      <c r="M186" s="60">
        <v>7.964537</v>
      </c>
      <c r="N186" s="61">
        <v>2.5177140232935926</v>
      </c>
      <c r="O186" s="60">
        <v>1002545</v>
      </c>
      <c r="P186" s="61">
        <v>0</v>
      </c>
    </row>
    <row r="187" spans="1:16" ht="51" x14ac:dyDescent="0.25">
      <c r="A187" s="15"/>
      <c r="B187" s="17">
        <v>5004436</v>
      </c>
      <c r="C187" s="17" t="s">
        <v>471</v>
      </c>
      <c r="D187" s="17">
        <v>3000612</v>
      </c>
      <c r="E187" s="17" t="s">
        <v>437</v>
      </c>
      <c r="F187" s="17">
        <v>87</v>
      </c>
      <c r="G187" s="17" t="s">
        <v>461</v>
      </c>
      <c r="H187" s="17">
        <v>452</v>
      </c>
      <c r="I187" s="17" t="s">
        <v>213</v>
      </c>
      <c r="J187" s="17">
        <v>452</v>
      </c>
      <c r="K187" s="17" t="s">
        <v>353</v>
      </c>
      <c r="L187" s="59">
        <v>2.8935330000000006</v>
      </c>
      <c r="M187" s="60">
        <v>2.9382069999999998</v>
      </c>
      <c r="N187" s="61">
        <v>1.5804601711133728</v>
      </c>
      <c r="O187" s="60">
        <v>0</v>
      </c>
      <c r="P187" s="61">
        <v>0</v>
      </c>
    </row>
    <row r="188" spans="1:16" ht="51" x14ac:dyDescent="0.25">
      <c r="A188" s="15"/>
      <c r="B188" s="17">
        <v>5004436</v>
      </c>
      <c r="C188" s="17" t="s">
        <v>471</v>
      </c>
      <c r="D188" s="17">
        <v>3000612</v>
      </c>
      <c r="E188" s="17" t="s">
        <v>437</v>
      </c>
      <c r="F188" s="17">
        <v>87</v>
      </c>
      <c r="G188" s="17" t="s">
        <v>461</v>
      </c>
      <c r="H188" s="17">
        <v>453</v>
      </c>
      <c r="I188" s="17" t="s">
        <v>214</v>
      </c>
      <c r="J188" s="17">
        <v>453</v>
      </c>
      <c r="K188" s="17" t="s">
        <v>354</v>
      </c>
      <c r="L188" s="59">
        <v>1.5400459999999998</v>
      </c>
      <c r="M188" s="60">
        <v>1.2413359999999993</v>
      </c>
      <c r="N188" s="61">
        <v>0.66085548150988416</v>
      </c>
      <c r="O188" s="60">
        <v>16950</v>
      </c>
      <c r="P188" s="61">
        <v>0</v>
      </c>
    </row>
    <row r="189" spans="1:16" ht="51" x14ac:dyDescent="0.25">
      <c r="A189" s="15"/>
      <c r="B189" s="17">
        <v>5004436</v>
      </c>
      <c r="C189" s="17" t="s">
        <v>471</v>
      </c>
      <c r="D189" s="17">
        <v>3000612</v>
      </c>
      <c r="E189" s="17" t="s">
        <v>437</v>
      </c>
      <c r="F189" s="17">
        <v>87</v>
      </c>
      <c r="G189" s="17" t="s">
        <v>461</v>
      </c>
      <c r="H189" s="17">
        <v>454</v>
      </c>
      <c r="I189" s="17" t="s">
        <v>215</v>
      </c>
      <c r="J189" s="17">
        <v>454</v>
      </c>
      <c r="K189" s="17" t="s">
        <v>355</v>
      </c>
      <c r="L189" s="59">
        <v>1.823224</v>
      </c>
      <c r="M189" s="60">
        <v>1.966839</v>
      </c>
      <c r="N189" s="61">
        <v>0.90408764885069104</v>
      </c>
      <c r="O189" s="60">
        <v>160500</v>
      </c>
      <c r="P189" s="61">
        <v>0</v>
      </c>
    </row>
    <row r="190" spans="1:16" ht="51" x14ac:dyDescent="0.25">
      <c r="A190" s="15"/>
      <c r="B190" s="17">
        <v>5004436</v>
      </c>
      <c r="C190" s="17" t="s">
        <v>471</v>
      </c>
      <c r="D190" s="17">
        <v>3000612</v>
      </c>
      <c r="E190" s="17" t="s">
        <v>437</v>
      </c>
      <c r="F190" s="17">
        <v>87</v>
      </c>
      <c r="G190" s="17" t="s">
        <v>461</v>
      </c>
      <c r="H190" s="17">
        <v>455</v>
      </c>
      <c r="I190" s="17" t="s">
        <v>216</v>
      </c>
      <c r="J190" s="17">
        <v>455</v>
      </c>
      <c r="K190" s="17" t="s">
        <v>356</v>
      </c>
      <c r="L190" s="59">
        <v>0.76643199999999967</v>
      </c>
      <c r="M190" s="60">
        <v>0.91565899999999978</v>
      </c>
      <c r="N190" s="61">
        <v>0.42664941668044776</v>
      </c>
      <c r="O190" s="60">
        <v>10500</v>
      </c>
      <c r="P190" s="61">
        <v>0</v>
      </c>
    </row>
    <row r="191" spans="1:16" ht="51" x14ac:dyDescent="0.25">
      <c r="A191" s="15"/>
      <c r="B191" s="17">
        <v>5004436</v>
      </c>
      <c r="C191" s="17" t="s">
        <v>471</v>
      </c>
      <c r="D191" s="17">
        <v>3000612</v>
      </c>
      <c r="E191" s="17" t="s">
        <v>437</v>
      </c>
      <c r="F191" s="17">
        <v>87</v>
      </c>
      <c r="G191" s="17" t="s">
        <v>461</v>
      </c>
      <c r="H191" s="17">
        <v>456</v>
      </c>
      <c r="I191" s="17" t="s">
        <v>217</v>
      </c>
      <c r="J191" s="17">
        <v>456</v>
      </c>
      <c r="K191" s="17" t="s">
        <v>357</v>
      </c>
      <c r="L191" s="59">
        <v>0.31208100000000005</v>
      </c>
      <c r="M191" s="60">
        <v>0.31598500000000002</v>
      </c>
      <c r="N191" s="61">
        <v>9.1630800830898806E-2</v>
      </c>
      <c r="O191" s="60">
        <v>0</v>
      </c>
      <c r="P191" s="61">
        <v>0</v>
      </c>
    </row>
    <row r="192" spans="1:16" ht="51" x14ac:dyDescent="0.25">
      <c r="A192" s="15"/>
      <c r="B192" s="17">
        <v>5004436</v>
      </c>
      <c r="C192" s="17" t="s">
        <v>471</v>
      </c>
      <c r="D192" s="17">
        <v>3000612</v>
      </c>
      <c r="E192" s="17" t="s">
        <v>437</v>
      </c>
      <c r="F192" s="17">
        <v>87</v>
      </c>
      <c r="G192" s="17" t="s">
        <v>461</v>
      </c>
      <c r="H192" s="17">
        <v>457</v>
      </c>
      <c r="I192" s="17" t="s">
        <v>218</v>
      </c>
      <c r="J192" s="17">
        <v>457</v>
      </c>
      <c r="K192" s="17" t="s">
        <v>358</v>
      </c>
      <c r="L192" s="59">
        <v>1.7089549999999998</v>
      </c>
      <c r="M192" s="60">
        <v>1.7384619999999995</v>
      </c>
      <c r="N192" s="61">
        <v>0.83225989551283419</v>
      </c>
      <c r="O192" s="60">
        <v>20720</v>
      </c>
      <c r="P192" s="61">
        <v>0</v>
      </c>
    </row>
    <row r="193" spans="1:16" ht="51" x14ac:dyDescent="0.25">
      <c r="A193" s="15"/>
      <c r="B193" s="17">
        <v>5004436</v>
      </c>
      <c r="C193" s="17" t="s">
        <v>471</v>
      </c>
      <c r="D193" s="17">
        <v>3000612</v>
      </c>
      <c r="E193" s="17" t="s">
        <v>437</v>
      </c>
      <c r="F193" s="17">
        <v>87</v>
      </c>
      <c r="G193" s="17" t="s">
        <v>461</v>
      </c>
      <c r="H193" s="17">
        <v>458</v>
      </c>
      <c r="I193" s="17" t="s">
        <v>219</v>
      </c>
      <c r="J193" s="17">
        <v>458</v>
      </c>
      <c r="K193" s="17" t="s">
        <v>359</v>
      </c>
      <c r="L193" s="59">
        <v>1.3775409999999999</v>
      </c>
      <c r="M193" s="60">
        <v>1.6700789999999994</v>
      </c>
      <c r="N193" s="61">
        <v>0.67985100621081074</v>
      </c>
      <c r="O193" s="60">
        <v>5391</v>
      </c>
      <c r="P193" s="61">
        <v>0</v>
      </c>
    </row>
    <row r="194" spans="1:16" ht="51" x14ac:dyDescent="0.25">
      <c r="A194" s="15"/>
      <c r="B194" s="17">
        <v>5004436</v>
      </c>
      <c r="C194" s="17" t="s">
        <v>471</v>
      </c>
      <c r="D194" s="17">
        <v>3000612</v>
      </c>
      <c r="E194" s="17" t="s">
        <v>437</v>
      </c>
      <c r="F194" s="17">
        <v>87</v>
      </c>
      <c r="G194" s="17" t="s">
        <v>461</v>
      </c>
      <c r="H194" s="17">
        <v>459</v>
      </c>
      <c r="I194" s="17" t="s">
        <v>220</v>
      </c>
      <c r="J194" s="17">
        <v>459</v>
      </c>
      <c r="K194" s="17" t="s">
        <v>360</v>
      </c>
      <c r="L194" s="59">
        <v>2.4824479999999984</v>
      </c>
      <c r="M194" s="60">
        <v>2.5273959999999986</v>
      </c>
      <c r="N194" s="61">
        <v>1.2422942001430783</v>
      </c>
      <c r="O194" s="60">
        <v>91924</v>
      </c>
      <c r="P194" s="61">
        <v>0</v>
      </c>
    </row>
    <row r="195" spans="1:16" ht="51" x14ac:dyDescent="0.25">
      <c r="A195" s="15"/>
      <c r="B195" s="17">
        <v>5004436</v>
      </c>
      <c r="C195" s="17" t="s">
        <v>471</v>
      </c>
      <c r="D195" s="17">
        <v>3000612</v>
      </c>
      <c r="E195" s="17" t="s">
        <v>437</v>
      </c>
      <c r="F195" s="17">
        <v>87</v>
      </c>
      <c r="G195" s="17" t="s">
        <v>461</v>
      </c>
      <c r="H195" s="17">
        <v>460</v>
      </c>
      <c r="I195" s="17" t="s">
        <v>221</v>
      </c>
      <c r="J195" s="17">
        <v>460</v>
      </c>
      <c r="K195" s="17" t="s">
        <v>361</v>
      </c>
      <c r="L195" s="59">
        <v>9.4741089999999986</v>
      </c>
      <c r="M195" s="60">
        <v>9.5386089999999975</v>
      </c>
      <c r="N195" s="61">
        <v>4.8779906798154116</v>
      </c>
      <c r="O195" s="60">
        <v>234006</v>
      </c>
      <c r="P195" s="61">
        <v>0</v>
      </c>
    </row>
    <row r="196" spans="1:16" ht="51" x14ac:dyDescent="0.25">
      <c r="A196" s="15"/>
      <c r="B196" s="17">
        <v>5004436</v>
      </c>
      <c r="C196" s="17" t="s">
        <v>471</v>
      </c>
      <c r="D196" s="17">
        <v>3000612</v>
      </c>
      <c r="E196" s="17" t="s">
        <v>437</v>
      </c>
      <c r="F196" s="17">
        <v>87</v>
      </c>
      <c r="G196" s="17" t="s">
        <v>461</v>
      </c>
      <c r="H196" s="17">
        <v>461</v>
      </c>
      <c r="I196" s="17" t="s">
        <v>222</v>
      </c>
      <c r="J196" s="17">
        <v>461</v>
      </c>
      <c r="K196" s="17" t="s">
        <v>362</v>
      </c>
      <c r="L196" s="59">
        <v>1.2845509999999998</v>
      </c>
      <c r="M196" s="60">
        <v>1.2845509999999998</v>
      </c>
      <c r="N196" s="61">
        <v>0.42140960111282766</v>
      </c>
      <c r="O196" s="60">
        <v>12397</v>
      </c>
      <c r="P196" s="61">
        <v>0</v>
      </c>
    </row>
    <row r="197" spans="1:16" ht="51" x14ac:dyDescent="0.25">
      <c r="A197" s="15"/>
      <c r="B197" s="17">
        <v>5004436</v>
      </c>
      <c r="C197" s="17" t="s">
        <v>471</v>
      </c>
      <c r="D197" s="17">
        <v>3000612</v>
      </c>
      <c r="E197" s="17" t="s">
        <v>437</v>
      </c>
      <c r="F197" s="17">
        <v>87</v>
      </c>
      <c r="G197" s="17" t="s">
        <v>461</v>
      </c>
      <c r="H197" s="17">
        <v>462</v>
      </c>
      <c r="I197" s="17" t="s">
        <v>223</v>
      </c>
      <c r="J197" s="17">
        <v>462</v>
      </c>
      <c r="K197" s="17" t="s">
        <v>363</v>
      </c>
      <c r="L197" s="59">
        <v>1.3379609999999997</v>
      </c>
      <c r="M197" s="60">
        <v>1.3379609999999997</v>
      </c>
      <c r="N197" s="61">
        <v>0.61371577832323965</v>
      </c>
      <c r="O197" s="60">
        <v>46420</v>
      </c>
      <c r="P197" s="61">
        <v>0</v>
      </c>
    </row>
    <row r="198" spans="1:16" ht="51" x14ac:dyDescent="0.25">
      <c r="A198" s="15"/>
      <c r="B198" s="17">
        <v>5004436</v>
      </c>
      <c r="C198" s="17" t="s">
        <v>471</v>
      </c>
      <c r="D198" s="17">
        <v>3000612</v>
      </c>
      <c r="E198" s="17" t="s">
        <v>437</v>
      </c>
      <c r="F198" s="17">
        <v>87</v>
      </c>
      <c r="G198" s="17" t="s">
        <v>461</v>
      </c>
      <c r="H198" s="17">
        <v>463</v>
      </c>
      <c r="I198" s="17" t="s">
        <v>224</v>
      </c>
      <c r="J198" s="17">
        <v>463</v>
      </c>
      <c r="K198" s="17" t="s">
        <v>364</v>
      </c>
      <c r="L198" s="59">
        <v>1.7104919999999992</v>
      </c>
      <c r="M198" s="60">
        <v>1.906323999999999</v>
      </c>
      <c r="N198" s="61">
        <v>0.94011691499326844</v>
      </c>
      <c r="O198" s="60">
        <v>396.44001007080078</v>
      </c>
      <c r="P198" s="61">
        <v>0</v>
      </c>
    </row>
    <row r="199" spans="1:16" ht="51" x14ac:dyDescent="0.25">
      <c r="A199" s="15"/>
      <c r="B199" s="17">
        <v>5004436</v>
      </c>
      <c r="C199" s="17" t="s">
        <v>471</v>
      </c>
      <c r="D199" s="17">
        <v>3000612</v>
      </c>
      <c r="E199" s="17" t="s">
        <v>437</v>
      </c>
      <c r="F199" s="17">
        <v>87</v>
      </c>
      <c r="G199" s="17" t="s">
        <v>461</v>
      </c>
      <c r="H199" s="17">
        <v>464</v>
      </c>
      <c r="I199" s="17" t="s">
        <v>225</v>
      </c>
      <c r="J199" s="17">
        <v>464</v>
      </c>
      <c r="K199" s="17" t="s">
        <v>365</v>
      </c>
      <c r="L199" s="59">
        <v>2.1288640000000005</v>
      </c>
      <c r="M199" s="60">
        <v>2.1557400000000002</v>
      </c>
      <c r="N199" s="61">
        <v>0.98946567908569705</v>
      </c>
      <c r="O199" s="60">
        <v>719557</v>
      </c>
      <c r="P199" s="61">
        <v>0</v>
      </c>
    </row>
    <row r="200" spans="1:16" ht="89.25" x14ac:dyDescent="0.25">
      <c r="A200" s="15"/>
      <c r="B200" s="17">
        <v>5004437</v>
      </c>
      <c r="C200" s="17" t="s">
        <v>485</v>
      </c>
      <c r="D200" s="17">
        <v>3000613</v>
      </c>
      <c r="E200" s="17" t="s">
        <v>438</v>
      </c>
      <c r="F200" s="17">
        <v>394</v>
      </c>
      <c r="G200" s="17" t="s">
        <v>462</v>
      </c>
      <c r="H200" s="17">
        <v>11</v>
      </c>
      <c r="I200" s="17" t="s">
        <v>106</v>
      </c>
      <c r="J200" s="17">
        <v>124</v>
      </c>
      <c r="K200" s="17" t="s">
        <v>337</v>
      </c>
      <c r="L200" s="59">
        <v>1.4718999999999995</v>
      </c>
      <c r="M200" s="60">
        <v>1.4718999999999995</v>
      </c>
      <c r="N200" s="61">
        <v>0.23895464141241973</v>
      </c>
      <c r="O200" s="60">
        <v>0</v>
      </c>
      <c r="P200" s="61">
        <v>0</v>
      </c>
    </row>
    <row r="201" spans="1:16" ht="63.75" x14ac:dyDescent="0.25">
      <c r="A201" s="15"/>
      <c r="B201" s="17">
        <v>5004437</v>
      </c>
      <c r="C201" s="17" t="s">
        <v>485</v>
      </c>
      <c r="D201" s="17">
        <v>3000613</v>
      </c>
      <c r="E201" s="17" t="s">
        <v>438</v>
      </c>
      <c r="F201" s="17">
        <v>394</v>
      </c>
      <c r="G201" s="17" t="s">
        <v>462</v>
      </c>
      <c r="H201" s="17">
        <v>137</v>
      </c>
      <c r="I201" s="17" t="s">
        <v>141</v>
      </c>
      <c r="J201" s="17">
        <v>137</v>
      </c>
      <c r="K201" s="17" t="s">
        <v>340</v>
      </c>
      <c r="L201" s="59">
        <v>11.015010999999994</v>
      </c>
      <c r="M201" s="60">
        <v>12.454874999999992</v>
      </c>
      <c r="N201" s="61">
        <v>7.4870751811868104</v>
      </c>
      <c r="O201" s="60">
        <v>600</v>
      </c>
      <c r="P201" s="61">
        <v>0</v>
      </c>
    </row>
    <row r="202" spans="1:16" ht="51" x14ac:dyDescent="0.25">
      <c r="A202" s="15"/>
      <c r="B202" s="17">
        <v>5004437</v>
      </c>
      <c r="C202" s="17" t="s">
        <v>485</v>
      </c>
      <c r="D202" s="17">
        <v>3000613</v>
      </c>
      <c r="E202" s="17" t="s">
        <v>438</v>
      </c>
      <c r="F202" s="17">
        <v>394</v>
      </c>
      <c r="G202" s="17" t="s">
        <v>462</v>
      </c>
      <c r="H202" s="17">
        <v>440</v>
      </c>
      <c r="I202" s="17" t="s">
        <v>201</v>
      </c>
      <c r="J202" s="17">
        <v>440</v>
      </c>
      <c r="K202" s="17" t="s">
        <v>341</v>
      </c>
      <c r="L202" s="59">
        <v>7.0000000000000001E-3</v>
      </c>
      <c r="M202" s="60">
        <v>7.0000000000000001E-3</v>
      </c>
      <c r="N202" s="61">
        <v>9.4799997168593109E-4</v>
      </c>
      <c r="O202" s="60">
        <v>98</v>
      </c>
      <c r="P202" s="61">
        <v>0</v>
      </c>
    </row>
    <row r="203" spans="1:16" ht="51" x14ac:dyDescent="0.25">
      <c r="A203" s="15"/>
      <c r="B203" s="17">
        <v>5004437</v>
      </c>
      <c r="C203" s="17" t="s">
        <v>485</v>
      </c>
      <c r="D203" s="17">
        <v>3000613</v>
      </c>
      <c r="E203" s="17" t="s">
        <v>438</v>
      </c>
      <c r="F203" s="17">
        <v>394</v>
      </c>
      <c r="G203" s="17" t="s">
        <v>462</v>
      </c>
      <c r="H203" s="17">
        <v>441</v>
      </c>
      <c r="I203" s="17" t="s">
        <v>202</v>
      </c>
      <c r="J203" s="17">
        <v>441</v>
      </c>
      <c r="K203" s="17" t="s">
        <v>342</v>
      </c>
      <c r="L203" s="59">
        <v>0.45792499999999986</v>
      </c>
      <c r="M203" s="60">
        <v>0.46421599999999991</v>
      </c>
      <c r="N203" s="61">
        <v>0.23502396921321633</v>
      </c>
      <c r="O203" s="60">
        <v>252</v>
      </c>
      <c r="P203" s="61">
        <v>0</v>
      </c>
    </row>
    <row r="204" spans="1:16" ht="51" x14ac:dyDescent="0.25">
      <c r="A204" s="15"/>
      <c r="B204" s="17">
        <v>5004437</v>
      </c>
      <c r="C204" s="17" t="s">
        <v>485</v>
      </c>
      <c r="D204" s="17">
        <v>3000613</v>
      </c>
      <c r="E204" s="17" t="s">
        <v>438</v>
      </c>
      <c r="F204" s="17">
        <v>394</v>
      </c>
      <c r="G204" s="17" t="s">
        <v>462</v>
      </c>
      <c r="H204" s="17">
        <v>442</v>
      </c>
      <c r="I204" s="17" t="s">
        <v>203</v>
      </c>
      <c r="J204" s="17">
        <v>442</v>
      </c>
      <c r="K204" s="17" t="s">
        <v>343</v>
      </c>
      <c r="L204" s="59">
        <v>0.36247199999999991</v>
      </c>
      <c r="M204" s="60">
        <v>0.36313800000000007</v>
      </c>
      <c r="N204" s="61">
        <v>0.21895368445984786</v>
      </c>
      <c r="O204" s="60">
        <v>0</v>
      </c>
      <c r="P204" s="61">
        <v>0</v>
      </c>
    </row>
    <row r="205" spans="1:16" ht="51" x14ac:dyDescent="0.25">
      <c r="A205" s="15"/>
      <c r="B205" s="17">
        <v>5004437</v>
      </c>
      <c r="C205" s="17" t="s">
        <v>485</v>
      </c>
      <c r="D205" s="17">
        <v>3000613</v>
      </c>
      <c r="E205" s="17" t="s">
        <v>438</v>
      </c>
      <c r="F205" s="17">
        <v>394</v>
      </c>
      <c r="G205" s="17" t="s">
        <v>462</v>
      </c>
      <c r="H205" s="17">
        <v>443</v>
      </c>
      <c r="I205" s="17" t="s">
        <v>204</v>
      </c>
      <c r="J205" s="17">
        <v>443</v>
      </c>
      <c r="K205" s="17" t="s">
        <v>344</v>
      </c>
      <c r="L205" s="59">
        <v>0.5134439999999999</v>
      </c>
      <c r="M205" s="60">
        <v>0.54923599999999995</v>
      </c>
      <c r="N205" s="61">
        <v>0.26129099412355572</v>
      </c>
      <c r="O205" s="60">
        <v>165</v>
      </c>
      <c r="P205" s="61">
        <v>0</v>
      </c>
    </row>
    <row r="206" spans="1:16" ht="51" x14ac:dyDescent="0.25">
      <c r="A206" s="15"/>
      <c r="B206" s="17">
        <v>5004437</v>
      </c>
      <c r="C206" s="17" t="s">
        <v>485</v>
      </c>
      <c r="D206" s="17">
        <v>3000613</v>
      </c>
      <c r="E206" s="17" t="s">
        <v>438</v>
      </c>
      <c r="F206" s="17">
        <v>394</v>
      </c>
      <c r="G206" s="17" t="s">
        <v>462</v>
      </c>
      <c r="H206" s="17">
        <v>444</v>
      </c>
      <c r="I206" s="17" t="s">
        <v>205</v>
      </c>
      <c r="J206" s="17">
        <v>444</v>
      </c>
      <c r="K206" s="17" t="s">
        <v>345</v>
      </c>
      <c r="L206" s="59">
        <v>0.23549200000000001</v>
      </c>
      <c r="M206" s="60">
        <v>0.27648600000000001</v>
      </c>
      <c r="N206" s="61">
        <v>8.4817740105791017E-2</v>
      </c>
      <c r="O206" s="60">
        <v>2814</v>
      </c>
      <c r="P206" s="61">
        <v>0</v>
      </c>
    </row>
    <row r="207" spans="1:16" ht="51" x14ac:dyDescent="0.25">
      <c r="A207" s="15"/>
      <c r="B207" s="17">
        <v>5004437</v>
      </c>
      <c r="C207" s="17" t="s">
        <v>485</v>
      </c>
      <c r="D207" s="17">
        <v>3000613</v>
      </c>
      <c r="E207" s="17" t="s">
        <v>438</v>
      </c>
      <c r="F207" s="17">
        <v>394</v>
      </c>
      <c r="G207" s="17" t="s">
        <v>462</v>
      </c>
      <c r="H207" s="17">
        <v>445</v>
      </c>
      <c r="I207" s="17" t="s">
        <v>206</v>
      </c>
      <c r="J207" s="17">
        <v>445</v>
      </c>
      <c r="K207" s="17" t="s">
        <v>346</v>
      </c>
      <c r="L207" s="59">
        <v>0.65263700000000013</v>
      </c>
      <c r="M207" s="60">
        <v>0.92960800000000043</v>
      </c>
      <c r="N207" s="61">
        <v>0.50956135976593941</v>
      </c>
      <c r="O207" s="60">
        <v>2174</v>
      </c>
      <c r="P207" s="61">
        <v>0</v>
      </c>
    </row>
    <row r="208" spans="1:16" ht="51" x14ac:dyDescent="0.25">
      <c r="A208" s="15"/>
      <c r="B208" s="17">
        <v>5004437</v>
      </c>
      <c r="C208" s="17" t="s">
        <v>485</v>
      </c>
      <c r="D208" s="17">
        <v>3000613</v>
      </c>
      <c r="E208" s="17" t="s">
        <v>438</v>
      </c>
      <c r="F208" s="17">
        <v>394</v>
      </c>
      <c r="G208" s="17" t="s">
        <v>462</v>
      </c>
      <c r="H208" s="17">
        <v>446</v>
      </c>
      <c r="I208" s="17" t="s">
        <v>207</v>
      </c>
      <c r="J208" s="17">
        <v>446</v>
      </c>
      <c r="K208" s="17" t="s">
        <v>347</v>
      </c>
      <c r="L208" s="59">
        <v>0.27005999999999997</v>
      </c>
      <c r="M208" s="60">
        <v>0.27005999999999997</v>
      </c>
      <c r="N208" s="61">
        <v>0.13745704617031151</v>
      </c>
      <c r="O208" s="60">
        <v>1666</v>
      </c>
      <c r="P208" s="61">
        <v>0</v>
      </c>
    </row>
    <row r="209" spans="1:16" ht="51" x14ac:dyDescent="0.25">
      <c r="A209" s="15"/>
      <c r="B209" s="17">
        <v>5004437</v>
      </c>
      <c r="C209" s="17" t="s">
        <v>485</v>
      </c>
      <c r="D209" s="17">
        <v>3000613</v>
      </c>
      <c r="E209" s="17" t="s">
        <v>438</v>
      </c>
      <c r="F209" s="17">
        <v>394</v>
      </c>
      <c r="G209" s="17" t="s">
        <v>462</v>
      </c>
      <c r="H209" s="17">
        <v>447</v>
      </c>
      <c r="I209" s="17" t="s">
        <v>208</v>
      </c>
      <c r="J209" s="17">
        <v>447</v>
      </c>
      <c r="K209" s="17" t="s">
        <v>348</v>
      </c>
      <c r="L209" s="59">
        <v>4.3824000000000002E-2</v>
      </c>
      <c r="M209" s="60">
        <v>4.3824000000000002E-2</v>
      </c>
      <c r="N209" s="61">
        <v>7.9535401600878686E-3</v>
      </c>
      <c r="O209" s="60">
        <v>288</v>
      </c>
      <c r="P209" s="61">
        <v>0</v>
      </c>
    </row>
    <row r="210" spans="1:16" ht="51" x14ac:dyDescent="0.25">
      <c r="A210" s="15"/>
      <c r="B210" s="17">
        <v>5004437</v>
      </c>
      <c r="C210" s="17" t="s">
        <v>485</v>
      </c>
      <c r="D210" s="17">
        <v>3000613</v>
      </c>
      <c r="E210" s="17" t="s">
        <v>438</v>
      </c>
      <c r="F210" s="17">
        <v>394</v>
      </c>
      <c r="G210" s="17" t="s">
        <v>462</v>
      </c>
      <c r="H210" s="17">
        <v>448</v>
      </c>
      <c r="I210" s="17" t="s">
        <v>209</v>
      </c>
      <c r="J210" s="17">
        <v>448</v>
      </c>
      <c r="K210" s="17" t="s">
        <v>349</v>
      </c>
      <c r="L210" s="59">
        <v>0.17188300000000001</v>
      </c>
      <c r="M210" s="60">
        <v>0.18037900000000001</v>
      </c>
      <c r="N210" s="61">
        <v>5.7788049954979215E-2</v>
      </c>
      <c r="O210" s="60">
        <v>352</v>
      </c>
      <c r="P210" s="61">
        <v>0</v>
      </c>
    </row>
    <row r="211" spans="1:16" ht="51" x14ac:dyDescent="0.25">
      <c r="A211" s="15"/>
      <c r="B211" s="17">
        <v>5004437</v>
      </c>
      <c r="C211" s="17" t="s">
        <v>485</v>
      </c>
      <c r="D211" s="17">
        <v>3000613</v>
      </c>
      <c r="E211" s="17" t="s">
        <v>438</v>
      </c>
      <c r="F211" s="17">
        <v>394</v>
      </c>
      <c r="G211" s="17" t="s">
        <v>462</v>
      </c>
      <c r="H211" s="17">
        <v>449</v>
      </c>
      <c r="I211" s="17" t="s">
        <v>210</v>
      </c>
      <c r="J211" s="17">
        <v>449</v>
      </c>
      <c r="K211" s="17" t="s">
        <v>350</v>
      </c>
      <c r="L211" s="59">
        <v>0.37610700000000002</v>
      </c>
      <c r="M211" s="60">
        <v>0.39566900000000005</v>
      </c>
      <c r="N211" s="61">
        <v>0.20718533112085424</v>
      </c>
      <c r="O211" s="60">
        <v>7838</v>
      </c>
      <c r="P211" s="61">
        <v>0</v>
      </c>
    </row>
    <row r="212" spans="1:16" ht="51" x14ac:dyDescent="0.25">
      <c r="A212" s="15"/>
      <c r="B212" s="17">
        <v>5004437</v>
      </c>
      <c r="C212" s="17" t="s">
        <v>485</v>
      </c>
      <c r="D212" s="17">
        <v>3000613</v>
      </c>
      <c r="E212" s="17" t="s">
        <v>438</v>
      </c>
      <c r="F212" s="17">
        <v>394</v>
      </c>
      <c r="G212" s="17" t="s">
        <v>462</v>
      </c>
      <c r="H212" s="17">
        <v>450</v>
      </c>
      <c r="I212" s="17" t="s">
        <v>211</v>
      </c>
      <c r="J212" s="17">
        <v>450</v>
      </c>
      <c r="K212" s="17" t="s">
        <v>351</v>
      </c>
      <c r="L212" s="59">
        <v>5.2211000000000007E-2</v>
      </c>
      <c r="M212" s="60">
        <v>5.4873000000000005E-2</v>
      </c>
      <c r="N212" s="61">
        <v>2.4444830083666602E-2</v>
      </c>
      <c r="O212" s="60">
        <v>1908</v>
      </c>
      <c r="P212" s="61">
        <v>0</v>
      </c>
    </row>
    <row r="213" spans="1:16" ht="51" x14ac:dyDescent="0.25">
      <c r="A213" s="15"/>
      <c r="B213" s="17">
        <v>5004437</v>
      </c>
      <c r="C213" s="17" t="s">
        <v>485</v>
      </c>
      <c r="D213" s="17">
        <v>3000613</v>
      </c>
      <c r="E213" s="17" t="s">
        <v>438</v>
      </c>
      <c r="F213" s="17">
        <v>394</v>
      </c>
      <c r="G213" s="17" t="s">
        <v>462</v>
      </c>
      <c r="H213" s="17">
        <v>451</v>
      </c>
      <c r="I213" s="17" t="s">
        <v>212</v>
      </c>
      <c r="J213" s="17">
        <v>451</v>
      </c>
      <c r="K213" s="17" t="s">
        <v>352</v>
      </c>
      <c r="L213" s="59">
        <v>0.56724499999999978</v>
      </c>
      <c r="M213" s="60">
        <v>0.56724499999999978</v>
      </c>
      <c r="N213" s="61">
        <v>0.28812729869969189</v>
      </c>
      <c r="O213" s="60">
        <v>1965</v>
      </c>
      <c r="P213" s="61">
        <v>0</v>
      </c>
    </row>
    <row r="214" spans="1:16" ht="51" x14ac:dyDescent="0.25">
      <c r="A214" s="15"/>
      <c r="B214" s="17">
        <v>5004437</v>
      </c>
      <c r="C214" s="17" t="s">
        <v>485</v>
      </c>
      <c r="D214" s="17">
        <v>3000613</v>
      </c>
      <c r="E214" s="17" t="s">
        <v>438</v>
      </c>
      <c r="F214" s="17">
        <v>394</v>
      </c>
      <c r="G214" s="17" t="s">
        <v>462</v>
      </c>
      <c r="H214" s="17">
        <v>452</v>
      </c>
      <c r="I214" s="17" t="s">
        <v>213</v>
      </c>
      <c r="J214" s="17">
        <v>452</v>
      </c>
      <c r="K214" s="17" t="s">
        <v>353</v>
      </c>
      <c r="L214" s="59">
        <v>5.0000000000000001E-3</v>
      </c>
      <c r="M214" s="60">
        <v>5.0000000000000001E-3</v>
      </c>
      <c r="N214" s="61">
        <v>9.6099998336285353E-4</v>
      </c>
      <c r="O214" s="60">
        <v>0</v>
      </c>
      <c r="P214" s="61">
        <v>0</v>
      </c>
    </row>
    <row r="215" spans="1:16" ht="51" x14ac:dyDescent="0.25">
      <c r="A215" s="15"/>
      <c r="B215" s="17">
        <v>5004437</v>
      </c>
      <c r="C215" s="17" t="s">
        <v>485</v>
      </c>
      <c r="D215" s="17">
        <v>3000613</v>
      </c>
      <c r="E215" s="17" t="s">
        <v>438</v>
      </c>
      <c r="F215" s="17">
        <v>394</v>
      </c>
      <c r="G215" s="17" t="s">
        <v>462</v>
      </c>
      <c r="H215" s="17">
        <v>453</v>
      </c>
      <c r="I215" s="17" t="s">
        <v>214</v>
      </c>
      <c r="J215" s="17">
        <v>453</v>
      </c>
      <c r="K215" s="17" t="s">
        <v>354</v>
      </c>
      <c r="L215" s="59">
        <v>9.4013999999999986E-2</v>
      </c>
      <c r="M215" s="60">
        <v>0.117031</v>
      </c>
      <c r="N215" s="61">
        <v>6.6128493475844152E-2</v>
      </c>
      <c r="O215" s="60">
        <v>0</v>
      </c>
      <c r="P215" s="61">
        <v>0</v>
      </c>
    </row>
    <row r="216" spans="1:16" ht="51" x14ac:dyDescent="0.25">
      <c r="A216" s="15"/>
      <c r="B216" s="17">
        <v>5004437</v>
      </c>
      <c r="C216" s="17" t="s">
        <v>485</v>
      </c>
      <c r="D216" s="17">
        <v>3000613</v>
      </c>
      <c r="E216" s="17" t="s">
        <v>438</v>
      </c>
      <c r="F216" s="17">
        <v>394</v>
      </c>
      <c r="G216" s="17" t="s">
        <v>462</v>
      </c>
      <c r="H216" s="17">
        <v>454</v>
      </c>
      <c r="I216" s="17" t="s">
        <v>215</v>
      </c>
      <c r="J216" s="17">
        <v>454</v>
      </c>
      <c r="K216" s="17" t="s">
        <v>355</v>
      </c>
      <c r="L216" s="59">
        <v>0.92357199999999995</v>
      </c>
      <c r="M216" s="60">
        <v>1.0220089999999999</v>
      </c>
      <c r="N216" s="61">
        <v>0.60763836279511452</v>
      </c>
      <c r="O216" s="60">
        <v>2763</v>
      </c>
      <c r="P216" s="61">
        <v>0</v>
      </c>
    </row>
    <row r="217" spans="1:16" ht="51" x14ac:dyDescent="0.25">
      <c r="A217" s="15"/>
      <c r="B217" s="17">
        <v>5004437</v>
      </c>
      <c r="C217" s="17" t="s">
        <v>485</v>
      </c>
      <c r="D217" s="17">
        <v>3000613</v>
      </c>
      <c r="E217" s="17" t="s">
        <v>438</v>
      </c>
      <c r="F217" s="17">
        <v>394</v>
      </c>
      <c r="G217" s="17" t="s">
        <v>462</v>
      </c>
      <c r="H217" s="17">
        <v>455</v>
      </c>
      <c r="I217" s="17" t="s">
        <v>216</v>
      </c>
      <c r="J217" s="17">
        <v>455</v>
      </c>
      <c r="K217" s="17" t="s">
        <v>356</v>
      </c>
      <c r="L217" s="59">
        <v>5.2619999999999993E-3</v>
      </c>
      <c r="M217" s="60">
        <v>5.2619999999999993E-3</v>
      </c>
      <c r="N217" s="61">
        <v>0</v>
      </c>
      <c r="O217" s="60">
        <v>0</v>
      </c>
      <c r="P217" s="61">
        <v>0</v>
      </c>
    </row>
    <row r="218" spans="1:16" ht="51" x14ac:dyDescent="0.25">
      <c r="A218" s="15"/>
      <c r="B218" s="17">
        <v>5004437</v>
      </c>
      <c r="C218" s="17" t="s">
        <v>485</v>
      </c>
      <c r="D218" s="17">
        <v>3000613</v>
      </c>
      <c r="E218" s="17" t="s">
        <v>438</v>
      </c>
      <c r="F218" s="17">
        <v>394</v>
      </c>
      <c r="G218" s="17" t="s">
        <v>462</v>
      </c>
      <c r="H218" s="17">
        <v>456</v>
      </c>
      <c r="I218" s="17" t="s">
        <v>217</v>
      </c>
      <c r="J218" s="17">
        <v>456</v>
      </c>
      <c r="K218" s="17" t="s">
        <v>357</v>
      </c>
      <c r="L218" s="59">
        <v>2.6936000000000002E-2</v>
      </c>
      <c r="M218" s="60">
        <v>2.8832E-2</v>
      </c>
      <c r="N218" s="61">
        <v>1.397966909189563E-2</v>
      </c>
      <c r="O218" s="60">
        <v>0</v>
      </c>
      <c r="P218" s="61">
        <v>0</v>
      </c>
    </row>
    <row r="219" spans="1:16" ht="51" x14ac:dyDescent="0.25">
      <c r="A219" s="15"/>
      <c r="B219" s="17">
        <v>5004437</v>
      </c>
      <c r="C219" s="17" t="s">
        <v>485</v>
      </c>
      <c r="D219" s="17">
        <v>3000613</v>
      </c>
      <c r="E219" s="17" t="s">
        <v>438</v>
      </c>
      <c r="F219" s="17">
        <v>394</v>
      </c>
      <c r="G219" s="17" t="s">
        <v>462</v>
      </c>
      <c r="H219" s="17">
        <v>457</v>
      </c>
      <c r="I219" s="17" t="s">
        <v>218</v>
      </c>
      <c r="J219" s="17">
        <v>457</v>
      </c>
      <c r="K219" s="17" t="s">
        <v>358</v>
      </c>
      <c r="L219" s="59">
        <v>0.20030700000000001</v>
      </c>
      <c r="M219" s="60">
        <v>0.21613200000000002</v>
      </c>
      <c r="N219" s="61">
        <v>8.5575859615346417E-2</v>
      </c>
      <c r="O219" s="60">
        <v>350</v>
      </c>
      <c r="P219" s="61">
        <v>0</v>
      </c>
    </row>
    <row r="220" spans="1:16" ht="51" x14ac:dyDescent="0.25">
      <c r="A220" s="15"/>
      <c r="B220" s="17">
        <v>5004437</v>
      </c>
      <c r="C220" s="17" t="s">
        <v>485</v>
      </c>
      <c r="D220" s="17">
        <v>3000613</v>
      </c>
      <c r="E220" s="17" t="s">
        <v>438</v>
      </c>
      <c r="F220" s="17">
        <v>394</v>
      </c>
      <c r="G220" s="17" t="s">
        <v>462</v>
      </c>
      <c r="H220" s="17">
        <v>458</v>
      </c>
      <c r="I220" s="17" t="s">
        <v>219</v>
      </c>
      <c r="J220" s="17">
        <v>458</v>
      </c>
      <c r="K220" s="17" t="s">
        <v>359</v>
      </c>
      <c r="L220" s="59">
        <v>0.19112899999999997</v>
      </c>
      <c r="M220" s="60">
        <v>0.22814800000000002</v>
      </c>
      <c r="N220" s="61">
        <v>9.5245878746936796E-2</v>
      </c>
      <c r="O220" s="60">
        <v>330</v>
      </c>
      <c r="P220" s="61">
        <v>0</v>
      </c>
    </row>
    <row r="221" spans="1:16" ht="51" x14ac:dyDescent="0.25">
      <c r="A221" s="15"/>
      <c r="B221" s="17">
        <v>5004437</v>
      </c>
      <c r="C221" s="17" t="s">
        <v>485</v>
      </c>
      <c r="D221" s="17">
        <v>3000613</v>
      </c>
      <c r="E221" s="17" t="s">
        <v>438</v>
      </c>
      <c r="F221" s="17">
        <v>394</v>
      </c>
      <c r="G221" s="17" t="s">
        <v>462</v>
      </c>
      <c r="H221" s="17">
        <v>459</v>
      </c>
      <c r="I221" s="17" t="s">
        <v>220</v>
      </c>
      <c r="J221" s="17">
        <v>459</v>
      </c>
      <c r="K221" s="17" t="s">
        <v>360</v>
      </c>
      <c r="L221" s="59">
        <v>1.2044320000000002</v>
      </c>
      <c r="M221" s="60">
        <v>1.2044319999999997</v>
      </c>
      <c r="N221" s="61">
        <v>0.7935321581462631</v>
      </c>
      <c r="O221" s="60">
        <v>0</v>
      </c>
      <c r="P221" s="61">
        <v>0</v>
      </c>
    </row>
    <row r="222" spans="1:16" ht="51" x14ac:dyDescent="0.25">
      <c r="A222" s="15"/>
      <c r="B222" s="17">
        <v>5004437</v>
      </c>
      <c r="C222" s="17" t="s">
        <v>485</v>
      </c>
      <c r="D222" s="17">
        <v>3000613</v>
      </c>
      <c r="E222" s="17" t="s">
        <v>438</v>
      </c>
      <c r="F222" s="17">
        <v>394</v>
      </c>
      <c r="G222" s="17" t="s">
        <v>462</v>
      </c>
      <c r="H222" s="17">
        <v>460</v>
      </c>
      <c r="I222" s="17" t="s">
        <v>221</v>
      </c>
      <c r="J222" s="17">
        <v>460</v>
      </c>
      <c r="K222" s="17" t="s">
        <v>361</v>
      </c>
      <c r="L222" s="59">
        <v>4.0475999999999998E-2</v>
      </c>
      <c r="M222" s="60">
        <v>4.0475999999999998E-2</v>
      </c>
      <c r="N222" s="61">
        <v>7.2699998163443524E-3</v>
      </c>
      <c r="O222" s="60">
        <v>3210</v>
      </c>
      <c r="P222" s="61">
        <v>0</v>
      </c>
    </row>
    <row r="223" spans="1:16" ht="51" x14ac:dyDescent="0.25">
      <c r="A223" s="15"/>
      <c r="B223" s="17">
        <v>5004437</v>
      </c>
      <c r="C223" s="17" t="s">
        <v>485</v>
      </c>
      <c r="D223" s="17">
        <v>3000613</v>
      </c>
      <c r="E223" s="17" t="s">
        <v>438</v>
      </c>
      <c r="F223" s="17">
        <v>394</v>
      </c>
      <c r="G223" s="17" t="s">
        <v>462</v>
      </c>
      <c r="H223" s="17">
        <v>462</v>
      </c>
      <c r="I223" s="17" t="s">
        <v>223</v>
      </c>
      <c r="J223" s="17">
        <v>462</v>
      </c>
      <c r="K223" s="17" t="s">
        <v>363</v>
      </c>
      <c r="L223" s="59">
        <v>1.6500000000000004E-2</v>
      </c>
      <c r="M223" s="60">
        <v>1.6500000000000001E-2</v>
      </c>
      <c r="N223" s="61">
        <v>9.5999997574836016E-4</v>
      </c>
      <c r="O223" s="60">
        <v>6912</v>
      </c>
      <c r="P223" s="61">
        <v>0</v>
      </c>
    </row>
    <row r="224" spans="1:16" ht="51" x14ac:dyDescent="0.25">
      <c r="A224" s="15"/>
      <c r="B224" s="17">
        <v>5004437</v>
      </c>
      <c r="C224" s="17" t="s">
        <v>485</v>
      </c>
      <c r="D224" s="17">
        <v>3000613</v>
      </c>
      <c r="E224" s="17" t="s">
        <v>438</v>
      </c>
      <c r="F224" s="17">
        <v>394</v>
      </c>
      <c r="G224" s="17" t="s">
        <v>462</v>
      </c>
      <c r="H224" s="17">
        <v>463</v>
      </c>
      <c r="I224" s="17" t="s">
        <v>224</v>
      </c>
      <c r="J224" s="17">
        <v>463</v>
      </c>
      <c r="K224" s="17" t="s">
        <v>364</v>
      </c>
      <c r="L224" s="59">
        <v>0.56030000000000013</v>
      </c>
      <c r="M224" s="60">
        <v>0.57903700000000002</v>
      </c>
      <c r="N224" s="61">
        <v>0.28790268219927384</v>
      </c>
      <c r="O224" s="60">
        <v>1339</v>
      </c>
      <c r="P224" s="61">
        <v>0</v>
      </c>
    </row>
    <row r="225" spans="1:16" ht="51" x14ac:dyDescent="0.25">
      <c r="A225" s="15"/>
      <c r="B225" s="17">
        <v>5004437</v>
      </c>
      <c r="C225" s="17" t="s">
        <v>485</v>
      </c>
      <c r="D225" s="17">
        <v>3000613</v>
      </c>
      <c r="E225" s="17" t="s">
        <v>438</v>
      </c>
      <c r="F225" s="17">
        <v>394</v>
      </c>
      <c r="G225" s="17" t="s">
        <v>462</v>
      </c>
      <c r="H225" s="17">
        <v>464</v>
      </c>
      <c r="I225" s="17" t="s">
        <v>225</v>
      </c>
      <c r="J225" s="17">
        <v>464</v>
      </c>
      <c r="K225" s="17" t="s">
        <v>365</v>
      </c>
      <c r="L225" s="59">
        <v>0.20698800000000001</v>
      </c>
      <c r="M225" s="60">
        <v>0.20698800000000001</v>
      </c>
      <c r="N225" s="61">
        <v>0.12254167604260147</v>
      </c>
      <c r="O225" s="60">
        <v>20816</v>
      </c>
      <c r="P225" s="61">
        <v>0</v>
      </c>
    </row>
    <row r="226" spans="1:16" ht="51" x14ac:dyDescent="0.25">
      <c r="A226" s="15"/>
      <c r="B226" s="17">
        <v>5004438</v>
      </c>
      <c r="C226" s="17" t="s">
        <v>472</v>
      </c>
      <c r="D226" s="17">
        <v>3000614</v>
      </c>
      <c r="E226" s="17" t="s">
        <v>439</v>
      </c>
      <c r="F226" s="17">
        <v>393</v>
      </c>
      <c r="G226" s="17" t="s">
        <v>463</v>
      </c>
      <c r="H226" s="17">
        <v>11</v>
      </c>
      <c r="I226" s="17" t="s">
        <v>106</v>
      </c>
      <c r="J226" s="17">
        <v>11</v>
      </c>
      <c r="K226" s="17" t="s">
        <v>336</v>
      </c>
      <c r="L226" s="59">
        <v>25</v>
      </c>
      <c r="M226" s="60">
        <v>0.77140700000000006</v>
      </c>
      <c r="N226" s="61">
        <v>0.33667756908107549</v>
      </c>
      <c r="O226" s="60">
        <v>45900</v>
      </c>
      <c r="P226" s="61">
        <v>0</v>
      </c>
    </row>
    <row r="227" spans="1:16" ht="89.25" x14ac:dyDescent="0.25">
      <c r="A227" s="15"/>
      <c r="B227" s="17">
        <v>5004438</v>
      </c>
      <c r="C227" s="17" t="s">
        <v>472</v>
      </c>
      <c r="D227" s="17">
        <v>3000614</v>
      </c>
      <c r="E227" s="17" t="s">
        <v>439</v>
      </c>
      <c r="F227" s="17">
        <v>393</v>
      </c>
      <c r="G227" s="17" t="s">
        <v>463</v>
      </c>
      <c r="H227" s="17">
        <v>11</v>
      </c>
      <c r="I227" s="17" t="s">
        <v>106</v>
      </c>
      <c r="J227" s="17">
        <v>124</v>
      </c>
      <c r="K227" s="17" t="s">
        <v>337</v>
      </c>
      <c r="L227" s="59">
        <v>8.6764549999999989</v>
      </c>
      <c r="M227" s="60">
        <v>8.6764549999999989</v>
      </c>
      <c r="N227" s="61">
        <v>0</v>
      </c>
      <c r="O227" s="60">
        <v>0</v>
      </c>
      <c r="P227" s="61">
        <v>0</v>
      </c>
    </row>
    <row r="228" spans="1:16" ht="51" x14ac:dyDescent="0.25">
      <c r="A228" s="15"/>
      <c r="B228" s="17">
        <v>5004438</v>
      </c>
      <c r="C228" s="17" t="s">
        <v>472</v>
      </c>
      <c r="D228" s="17">
        <v>3000614</v>
      </c>
      <c r="E228" s="17" t="s">
        <v>439</v>
      </c>
      <c r="F228" s="17">
        <v>393</v>
      </c>
      <c r="G228" s="17" t="s">
        <v>463</v>
      </c>
      <c r="H228" s="17">
        <v>131</v>
      </c>
      <c r="I228" s="17" t="s">
        <v>138</v>
      </c>
      <c r="J228" s="17">
        <v>131</v>
      </c>
      <c r="K228" s="17" t="s">
        <v>338</v>
      </c>
      <c r="L228" s="59">
        <v>7.8502230000000006</v>
      </c>
      <c r="M228" s="60">
        <v>7.8364090000000006</v>
      </c>
      <c r="N228" s="61">
        <v>1.6143729276118393</v>
      </c>
      <c r="O228" s="60">
        <v>0</v>
      </c>
      <c r="P228" s="61">
        <v>0</v>
      </c>
    </row>
    <row r="229" spans="1:16" ht="51" x14ac:dyDescent="0.25">
      <c r="A229" s="15"/>
      <c r="B229" s="17">
        <v>5004438</v>
      </c>
      <c r="C229" s="17" t="s">
        <v>472</v>
      </c>
      <c r="D229" s="17">
        <v>3000614</v>
      </c>
      <c r="E229" s="17" t="s">
        <v>439</v>
      </c>
      <c r="F229" s="17">
        <v>393</v>
      </c>
      <c r="G229" s="17" t="s">
        <v>463</v>
      </c>
      <c r="H229" s="17">
        <v>135</v>
      </c>
      <c r="I229" s="17" t="s">
        <v>139</v>
      </c>
      <c r="J229" s="17">
        <v>135</v>
      </c>
      <c r="K229" s="17" t="s">
        <v>339</v>
      </c>
      <c r="L229" s="59">
        <v>1.6702060000000001</v>
      </c>
      <c r="M229" s="60">
        <v>1.6702060000000001</v>
      </c>
      <c r="N229" s="61">
        <v>1.6702060401439667</v>
      </c>
      <c r="O229" s="60">
        <v>375</v>
      </c>
      <c r="P229" s="61">
        <v>0</v>
      </c>
    </row>
    <row r="230" spans="1:16" ht="76.5" x14ac:dyDescent="0.25">
      <c r="A230" s="15"/>
      <c r="B230" s="17">
        <v>5004438</v>
      </c>
      <c r="C230" s="17" t="s">
        <v>472</v>
      </c>
      <c r="D230" s="17">
        <v>3000614</v>
      </c>
      <c r="E230" s="17" t="s">
        <v>439</v>
      </c>
      <c r="F230" s="17">
        <v>393</v>
      </c>
      <c r="G230" s="17" t="s">
        <v>463</v>
      </c>
      <c r="H230" s="17">
        <v>136</v>
      </c>
      <c r="I230" s="17" t="s">
        <v>140</v>
      </c>
      <c r="J230" s="17">
        <v>136</v>
      </c>
      <c r="K230" s="17" t="s">
        <v>480</v>
      </c>
      <c r="L230" s="59">
        <v>1.2E-2</v>
      </c>
      <c r="M230" s="60">
        <v>1.3599999999999999E-2</v>
      </c>
      <c r="N230" s="61">
        <v>5.2000000141561031E-4</v>
      </c>
      <c r="O230" s="60">
        <v>240</v>
      </c>
      <c r="P230" s="61">
        <v>0</v>
      </c>
    </row>
    <row r="231" spans="1:16" ht="63.75" x14ac:dyDescent="0.25">
      <c r="A231" s="15"/>
      <c r="B231" s="17">
        <v>5004438</v>
      </c>
      <c r="C231" s="17" t="s">
        <v>472</v>
      </c>
      <c r="D231" s="17">
        <v>3000614</v>
      </c>
      <c r="E231" s="17" t="s">
        <v>439</v>
      </c>
      <c r="F231" s="17">
        <v>393</v>
      </c>
      <c r="G231" s="17" t="s">
        <v>463</v>
      </c>
      <c r="H231" s="17">
        <v>137</v>
      </c>
      <c r="I231" s="17" t="s">
        <v>141</v>
      </c>
      <c r="J231" s="17">
        <v>137</v>
      </c>
      <c r="K231" s="17" t="s">
        <v>340</v>
      </c>
      <c r="L231" s="59">
        <v>13.800263999999999</v>
      </c>
      <c r="M231" s="60">
        <v>31.589591000000016</v>
      </c>
      <c r="N231" s="61">
        <v>8.6813373330142962</v>
      </c>
      <c r="O231" s="60">
        <v>358</v>
      </c>
      <c r="P231" s="61">
        <v>0</v>
      </c>
    </row>
    <row r="232" spans="1:16" ht="51" x14ac:dyDescent="0.25">
      <c r="A232" s="15"/>
      <c r="B232" s="17">
        <v>5004438</v>
      </c>
      <c r="C232" s="17" t="s">
        <v>472</v>
      </c>
      <c r="D232" s="17">
        <v>3000614</v>
      </c>
      <c r="E232" s="17" t="s">
        <v>439</v>
      </c>
      <c r="F232" s="17">
        <v>393</v>
      </c>
      <c r="G232" s="17" t="s">
        <v>463</v>
      </c>
      <c r="H232" s="17">
        <v>440</v>
      </c>
      <c r="I232" s="17" t="s">
        <v>201</v>
      </c>
      <c r="J232" s="17">
        <v>440</v>
      </c>
      <c r="K232" s="17" t="s">
        <v>341</v>
      </c>
      <c r="L232" s="59">
        <v>0.69486000000000003</v>
      </c>
      <c r="M232" s="60">
        <v>0.70206000000000002</v>
      </c>
      <c r="N232" s="61">
        <v>0.45102429566031788</v>
      </c>
      <c r="O232" s="60">
        <v>109</v>
      </c>
      <c r="P232" s="61">
        <v>0</v>
      </c>
    </row>
    <row r="233" spans="1:16" ht="51" x14ac:dyDescent="0.25">
      <c r="A233" s="15"/>
      <c r="B233" s="17">
        <v>5004438</v>
      </c>
      <c r="C233" s="17" t="s">
        <v>472</v>
      </c>
      <c r="D233" s="17">
        <v>3000614</v>
      </c>
      <c r="E233" s="17" t="s">
        <v>439</v>
      </c>
      <c r="F233" s="17">
        <v>393</v>
      </c>
      <c r="G233" s="17" t="s">
        <v>463</v>
      </c>
      <c r="H233" s="17">
        <v>441</v>
      </c>
      <c r="I233" s="17" t="s">
        <v>202</v>
      </c>
      <c r="J233" s="17">
        <v>441</v>
      </c>
      <c r="K233" s="17" t="s">
        <v>342</v>
      </c>
      <c r="L233" s="59">
        <v>0.68917899999999976</v>
      </c>
      <c r="M233" s="60">
        <v>0.78545499999999979</v>
      </c>
      <c r="N233" s="61">
        <v>0.32464477931125657</v>
      </c>
      <c r="O233" s="60">
        <v>384</v>
      </c>
      <c r="P233" s="61">
        <v>0</v>
      </c>
    </row>
    <row r="234" spans="1:16" ht="51" x14ac:dyDescent="0.25">
      <c r="A234" s="15"/>
      <c r="B234" s="17">
        <v>5004438</v>
      </c>
      <c r="C234" s="17" t="s">
        <v>472</v>
      </c>
      <c r="D234" s="17">
        <v>3000614</v>
      </c>
      <c r="E234" s="17" t="s">
        <v>439</v>
      </c>
      <c r="F234" s="17">
        <v>393</v>
      </c>
      <c r="G234" s="17" t="s">
        <v>463</v>
      </c>
      <c r="H234" s="17">
        <v>442</v>
      </c>
      <c r="I234" s="17" t="s">
        <v>203</v>
      </c>
      <c r="J234" s="17">
        <v>442</v>
      </c>
      <c r="K234" s="17" t="s">
        <v>343</v>
      </c>
      <c r="L234" s="59">
        <v>0.60338300000000011</v>
      </c>
      <c r="M234" s="60">
        <v>0.76119999999999965</v>
      </c>
      <c r="N234" s="61">
        <v>0.4811220638875966</v>
      </c>
      <c r="O234" s="60">
        <v>0</v>
      </c>
      <c r="P234" s="61">
        <v>0</v>
      </c>
    </row>
    <row r="235" spans="1:16" ht="51" x14ac:dyDescent="0.25">
      <c r="A235" s="15"/>
      <c r="B235" s="17">
        <v>5004438</v>
      </c>
      <c r="C235" s="17" t="s">
        <v>472</v>
      </c>
      <c r="D235" s="17">
        <v>3000614</v>
      </c>
      <c r="E235" s="17" t="s">
        <v>439</v>
      </c>
      <c r="F235" s="17">
        <v>393</v>
      </c>
      <c r="G235" s="17" t="s">
        <v>463</v>
      </c>
      <c r="H235" s="17">
        <v>443</v>
      </c>
      <c r="I235" s="17" t="s">
        <v>204</v>
      </c>
      <c r="J235" s="17">
        <v>443</v>
      </c>
      <c r="K235" s="17" t="s">
        <v>344</v>
      </c>
      <c r="L235" s="59">
        <v>0.40093200000000012</v>
      </c>
      <c r="M235" s="60">
        <v>0.45099300000000003</v>
      </c>
      <c r="N235" s="61">
        <v>0.21615692117848084</v>
      </c>
      <c r="O235" s="60">
        <v>3832</v>
      </c>
      <c r="P235" s="61">
        <v>0</v>
      </c>
    </row>
    <row r="236" spans="1:16" ht="51" x14ac:dyDescent="0.25">
      <c r="A236" s="15"/>
      <c r="B236" s="17">
        <v>5004438</v>
      </c>
      <c r="C236" s="17" t="s">
        <v>472</v>
      </c>
      <c r="D236" s="17">
        <v>3000614</v>
      </c>
      <c r="E236" s="17" t="s">
        <v>439</v>
      </c>
      <c r="F236" s="17">
        <v>393</v>
      </c>
      <c r="G236" s="17" t="s">
        <v>463</v>
      </c>
      <c r="H236" s="17">
        <v>444</v>
      </c>
      <c r="I236" s="17" t="s">
        <v>205</v>
      </c>
      <c r="J236" s="17">
        <v>444</v>
      </c>
      <c r="K236" s="17" t="s">
        <v>345</v>
      </c>
      <c r="L236" s="59">
        <v>1.3210479999999998</v>
      </c>
      <c r="M236" s="60">
        <v>2.9762769999999996</v>
      </c>
      <c r="N236" s="61">
        <v>0.68653333943802863</v>
      </c>
      <c r="O236" s="60">
        <v>1741</v>
      </c>
      <c r="P236" s="61">
        <v>0</v>
      </c>
    </row>
    <row r="237" spans="1:16" ht="51" x14ac:dyDescent="0.25">
      <c r="A237" s="15"/>
      <c r="B237" s="17">
        <v>5004438</v>
      </c>
      <c r="C237" s="17" t="s">
        <v>472</v>
      </c>
      <c r="D237" s="17">
        <v>3000614</v>
      </c>
      <c r="E237" s="17" t="s">
        <v>439</v>
      </c>
      <c r="F237" s="17">
        <v>393</v>
      </c>
      <c r="G237" s="17" t="s">
        <v>463</v>
      </c>
      <c r="H237" s="17">
        <v>445</v>
      </c>
      <c r="I237" s="17" t="s">
        <v>206</v>
      </c>
      <c r="J237" s="17">
        <v>445</v>
      </c>
      <c r="K237" s="17" t="s">
        <v>346</v>
      </c>
      <c r="L237" s="59">
        <v>0.80355899999999958</v>
      </c>
      <c r="M237" s="60">
        <v>1.0259959999999997</v>
      </c>
      <c r="N237" s="61">
        <v>0.55427830183180049</v>
      </c>
      <c r="O237" s="60">
        <v>708</v>
      </c>
      <c r="P237" s="61">
        <v>0</v>
      </c>
    </row>
    <row r="238" spans="1:16" ht="51" x14ac:dyDescent="0.25">
      <c r="A238" s="15"/>
      <c r="B238" s="17">
        <v>5004438</v>
      </c>
      <c r="C238" s="17" t="s">
        <v>472</v>
      </c>
      <c r="D238" s="17">
        <v>3000614</v>
      </c>
      <c r="E238" s="17" t="s">
        <v>439</v>
      </c>
      <c r="F238" s="17">
        <v>393</v>
      </c>
      <c r="G238" s="17" t="s">
        <v>463</v>
      </c>
      <c r="H238" s="17">
        <v>446</v>
      </c>
      <c r="I238" s="17" t="s">
        <v>207</v>
      </c>
      <c r="J238" s="17">
        <v>446</v>
      </c>
      <c r="K238" s="17" t="s">
        <v>347</v>
      </c>
      <c r="L238" s="59">
        <v>1.0148979999999996</v>
      </c>
      <c r="M238" s="60">
        <v>1.4825199999999994</v>
      </c>
      <c r="N238" s="61">
        <v>0.56280609873647336</v>
      </c>
      <c r="O238" s="60">
        <v>532</v>
      </c>
      <c r="P238" s="61">
        <v>0</v>
      </c>
    </row>
    <row r="239" spans="1:16" ht="51" x14ac:dyDescent="0.25">
      <c r="A239" s="15"/>
      <c r="B239" s="17">
        <v>5004438</v>
      </c>
      <c r="C239" s="17" t="s">
        <v>472</v>
      </c>
      <c r="D239" s="17">
        <v>3000614</v>
      </c>
      <c r="E239" s="17" t="s">
        <v>439</v>
      </c>
      <c r="F239" s="17">
        <v>393</v>
      </c>
      <c r="G239" s="17" t="s">
        <v>463</v>
      </c>
      <c r="H239" s="17">
        <v>447</v>
      </c>
      <c r="I239" s="17" t="s">
        <v>208</v>
      </c>
      <c r="J239" s="17">
        <v>447</v>
      </c>
      <c r="K239" s="17" t="s">
        <v>348</v>
      </c>
      <c r="L239" s="59">
        <v>1.6487719999999992</v>
      </c>
      <c r="M239" s="60">
        <v>1.693365999999999</v>
      </c>
      <c r="N239" s="61">
        <v>1.1368564898366458</v>
      </c>
      <c r="O239" s="60">
        <v>150</v>
      </c>
      <c r="P239" s="61">
        <v>0</v>
      </c>
    </row>
    <row r="240" spans="1:16" ht="51" x14ac:dyDescent="0.25">
      <c r="A240" s="15"/>
      <c r="B240" s="17">
        <v>5004438</v>
      </c>
      <c r="C240" s="17" t="s">
        <v>472</v>
      </c>
      <c r="D240" s="17">
        <v>3000614</v>
      </c>
      <c r="E240" s="17" t="s">
        <v>439</v>
      </c>
      <c r="F240" s="17">
        <v>393</v>
      </c>
      <c r="G240" s="17" t="s">
        <v>463</v>
      </c>
      <c r="H240" s="17">
        <v>448</v>
      </c>
      <c r="I240" s="17" t="s">
        <v>209</v>
      </c>
      <c r="J240" s="17">
        <v>448</v>
      </c>
      <c r="K240" s="17" t="s">
        <v>349</v>
      </c>
      <c r="L240" s="59">
        <v>0.31510599999999989</v>
      </c>
      <c r="M240" s="60">
        <v>0.40670199999999995</v>
      </c>
      <c r="N240" s="61">
        <v>0.11878031081869267</v>
      </c>
      <c r="O240" s="60">
        <v>561</v>
      </c>
      <c r="P240" s="61">
        <v>0</v>
      </c>
    </row>
    <row r="241" spans="1:16" ht="51" x14ac:dyDescent="0.25">
      <c r="A241" s="15"/>
      <c r="B241" s="17">
        <v>5004438</v>
      </c>
      <c r="C241" s="17" t="s">
        <v>472</v>
      </c>
      <c r="D241" s="17">
        <v>3000614</v>
      </c>
      <c r="E241" s="17" t="s">
        <v>439</v>
      </c>
      <c r="F241" s="17">
        <v>393</v>
      </c>
      <c r="G241" s="17" t="s">
        <v>463</v>
      </c>
      <c r="H241" s="17">
        <v>449</v>
      </c>
      <c r="I241" s="17" t="s">
        <v>210</v>
      </c>
      <c r="J241" s="17">
        <v>449</v>
      </c>
      <c r="K241" s="17" t="s">
        <v>350</v>
      </c>
      <c r="L241" s="59">
        <v>1.129494</v>
      </c>
      <c r="M241" s="60">
        <v>1.4539029999999995</v>
      </c>
      <c r="N241" s="61">
        <v>0.67362489744846243</v>
      </c>
      <c r="O241" s="60">
        <v>5875</v>
      </c>
      <c r="P241" s="61">
        <v>0</v>
      </c>
    </row>
    <row r="242" spans="1:16" ht="51" x14ac:dyDescent="0.25">
      <c r="A242" s="15"/>
      <c r="B242" s="17">
        <v>5004438</v>
      </c>
      <c r="C242" s="17" t="s">
        <v>472</v>
      </c>
      <c r="D242" s="17">
        <v>3000614</v>
      </c>
      <c r="E242" s="17" t="s">
        <v>439</v>
      </c>
      <c r="F242" s="17">
        <v>393</v>
      </c>
      <c r="G242" s="17" t="s">
        <v>463</v>
      </c>
      <c r="H242" s="17">
        <v>450</v>
      </c>
      <c r="I242" s="17" t="s">
        <v>211</v>
      </c>
      <c r="J242" s="17">
        <v>450</v>
      </c>
      <c r="K242" s="17" t="s">
        <v>351</v>
      </c>
      <c r="L242" s="59">
        <v>1.0264850000000001</v>
      </c>
      <c r="M242" s="60">
        <v>1.6590780000000003</v>
      </c>
      <c r="N242" s="61">
        <v>0.53916635115456302</v>
      </c>
      <c r="O242" s="60">
        <v>832</v>
      </c>
      <c r="P242" s="61">
        <v>0</v>
      </c>
    </row>
    <row r="243" spans="1:16" ht="51" x14ac:dyDescent="0.25">
      <c r="A243" s="15"/>
      <c r="B243" s="17">
        <v>5004438</v>
      </c>
      <c r="C243" s="17" t="s">
        <v>472</v>
      </c>
      <c r="D243" s="17">
        <v>3000614</v>
      </c>
      <c r="E243" s="17" t="s">
        <v>439</v>
      </c>
      <c r="F243" s="17">
        <v>393</v>
      </c>
      <c r="G243" s="17" t="s">
        <v>463</v>
      </c>
      <c r="H243" s="17">
        <v>451</v>
      </c>
      <c r="I243" s="17" t="s">
        <v>212</v>
      </c>
      <c r="J243" s="17">
        <v>451</v>
      </c>
      <c r="K243" s="17" t="s">
        <v>352</v>
      </c>
      <c r="L243" s="59">
        <v>0.76814899999999997</v>
      </c>
      <c r="M243" s="60">
        <v>0.95216699999999976</v>
      </c>
      <c r="N243" s="61">
        <v>0.48608337235054933</v>
      </c>
      <c r="O243" s="60">
        <v>14841</v>
      </c>
      <c r="P243" s="61">
        <v>0</v>
      </c>
    </row>
    <row r="244" spans="1:16" ht="51" x14ac:dyDescent="0.25">
      <c r="A244" s="15"/>
      <c r="B244" s="17">
        <v>5004438</v>
      </c>
      <c r="C244" s="17" t="s">
        <v>472</v>
      </c>
      <c r="D244" s="17">
        <v>3000614</v>
      </c>
      <c r="E244" s="17" t="s">
        <v>439</v>
      </c>
      <c r="F244" s="17">
        <v>393</v>
      </c>
      <c r="G244" s="17" t="s">
        <v>463</v>
      </c>
      <c r="H244" s="17">
        <v>452</v>
      </c>
      <c r="I244" s="17" t="s">
        <v>213</v>
      </c>
      <c r="J244" s="17">
        <v>452</v>
      </c>
      <c r="K244" s="17" t="s">
        <v>353</v>
      </c>
      <c r="L244" s="59">
        <v>1.1413330000000002</v>
      </c>
      <c r="M244" s="60">
        <v>1.1725330000000003</v>
      </c>
      <c r="N244" s="61">
        <v>0.64691409867373295</v>
      </c>
      <c r="O244" s="60">
        <v>0</v>
      </c>
      <c r="P244" s="61">
        <v>0</v>
      </c>
    </row>
    <row r="245" spans="1:16" ht="51" x14ac:dyDescent="0.25">
      <c r="A245" s="15"/>
      <c r="B245" s="17">
        <v>5004438</v>
      </c>
      <c r="C245" s="17" t="s">
        <v>472</v>
      </c>
      <c r="D245" s="17">
        <v>3000614</v>
      </c>
      <c r="E245" s="17" t="s">
        <v>439</v>
      </c>
      <c r="F245" s="17">
        <v>393</v>
      </c>
      <c r="G245" s="17" t="s">
        <v>463</v>
      </c>
      <c r="H245" s="17">
        <v>453</v>
      </c>
      <c r="I245" s="17" t="s">
        <v>214</v>
      </c>
      <c r="J245" s="17">
        <v>453</v>
      </c>
      <c r="K245" s="17" t="s">
        <v>354</v>
      </c>
      <c r="L245" s="59">
        <v>0.39765000000000006</v>
      </c>
      <c r="M245" s="60">
        <v>0.391739</v>
      </c>
      <c r="N245" s="61">
        <v>0.18222601208617561</v>
      </c>
      <c r="O245" s="60">
        <v>96</v>
      </c>
      <c r="P245" s="61">
        <v>0</v>
      </c>
    </row>
    <row r="246" spans="1:16" ht="51" x14ac:dyDescent="0.25">
      <c r="A246" s="15"/>
      <c r="B246" s="17">
        <v>5004438</v>
      </c>
      <c r="C246" s="17" t="s">
        <v>472</v>
      </c>
      <c r="D246" s="17">
        <v>3000614</v>
      </c>
      <c r="E246" s="17" t="s">
        <v>439</v>
      </c>
      <c r="F246" s="17">
        <v>393</v>
      </c>
      <c r="G246" s="17" t="s">
        <v>463</v>
      </c>
      <c r="H246" s="17">
        <v>454</v>
      </c>
      <c r="I246" s="17" t="s">
        <v>215</v>
      </c>
      <c r="J246" s="17">
        <v>454</v>
      </c>
      <c r="K246" s="17" t="s">
        <v>355</v>
      </c>
      <c r="L246" s="59">
        <v>0.25570300000000001</v>
      </c>
      <c r="M246" s="60">
        <v>1.117346</v>
      </c>
      <c r="N246" s="61">
        <v>0.11488681472837925</v>
      </c>
      <c r="O246" s="60">
        <v>0</v>
      </c>
      <c r="P246" s="61">
        <v>0</v>
      </c>
    </row>
    <row r="247" spans="1:16" ht="51" x14ac:dyDescent="0.25">
      <c r="A247" s="15"/>
      <c r="B247" s="17">
        <v>5004438</v>
      </c>
      <c r="C247" s="17" t="s">
        <v>472</v>
      </c>
      <c r="D247" s="17">
        <v>3000614</v>
      </c>
      <c r="E247" s="17" t="s">
        <v>439</v>
      </c>
      <c r="F247" s="17">
        <v>393</v>
      </c>
      <c r="G247" s="17" t="s">
        <v>463</v>
      </c>
      <c r="H247" s="17">
        <v>455</v>
      </c>
      <c r="I247" s="17" t="s">
        <v>216</v>
      </c>
      <c r="J247" s="17">
        <v>455</v>
      </c>
      <c r="K247" s="17" t="s">
        <v>356</v>
      </c>
      <c r="L247" s="59">
        <v>6.7330000000000015E-2</v>
      </c>
      <c r="M247" s="60">
        <v>6.7330000000000015E-2</v>
      </c>
      <c r="N247" s="61">
        <v>2.0954250365321059E-2</v>
      </c>
      <c r="O247" s="60">
        <v>16</v>
      </c>
      <c r="P247" s="61">
        <v>0</v>
      </c>
    </row>
    <row r="248" spans="1:16" ht="51" x14ac:dyDescent="0.25">
      <c r="A248" s="15"/>
      <c r="B248" s="17">
        <v>5004438</v>
      </c>
      <c r="C248" s="17" t="s">
        <v>472</v>
      </c>
      <c r="D248" s="17">
        <v>3000614</v>
      </c>
      <c r="E248" s="17" t="s">
        <v>439</v>
      </c>
      <c r="F248" s="17">
        <v>393</v>
      </c>
      <c r="G248" s="17" t="s">
        <v>463</v>
      </c>
      <c r="H248" s="17">
        <v>456</v>
      </c>
      <c r="I248" s="17" t="s">
        <v>217</v>
      </c>
      <c r="J248" s="17">
        <v>456</v>
      </c>
      <c r="K248" s="17" t="s">
        <v>357</v>
      </c>
      <c r="L248" s="59">
        <v>4.5407999999999997E-2</v>
      </c>
      <c r="M248" s="60">
        <v>0.21220800000000001</v>
      </c>
      <c r="N248" s="61">
        <v>1.0568199759291019E-3</v>
      </c>
      <c r="O248" s="60">
        <v>0</v>
      </c>
      <c r="P248" s="61">
        <v>0</v>
      </c>
    </row>
    <row r="249" spans="1:16" ht="51" x14ac:dyDescent="0.25">
      <c r="A249" s="15"/>
      <c r="B249" s="17">
        <v>5004438</v>
      </c>
      <c r="C249" s="17" t="s">
        <v>472</v>
      </c>
      <c r="D249" s="17">
        <v>3000614</v>
      </c>
      <c r="E249" s="17" t="s">
        <v>439</v>
      </c>
      <c r="F249" s="17">
        <v>393</v>
      </c>
      <c r="G249" s="17" t="s">
        <v>463</v>
      </c>
      <c r="H249" s="17">
        <v>457</v>
      </c>
      <c r="I249" s="17" t="s">
        <v>218</v>
      </c>
      <c r="J249" s="17">
        <v>457</v>
      </c>
      <c r="K249" s="17" t="s">
        <v>358</v>
      </c>
      <c r="L249" s="59">
        <v>0.5806509999999997</v>
      </c>
      <c r="M249" s="60">
        <v>0.73068099999999958</v>
      </c>
      <c r="N249" s="61">
        <v>0.3295282545441296</v>
      </c>
      <c r="O249" s="60">
        <v>11</v>
      </c>
      <c r="P249" s="61">
        <v>0</v>
      </c>
    </row>
    <row r="250" spans="1:16" ht="51" x14ac:dyDescent="0.25">
      <c r="A250" s="15"/>
      <c r="B250" s="17">
        <v>5004438</v>
      </c>
      <c r="C250" s="17" t="s">
        <v>472</v>
      </c>
      <c r="D250" s="17">
        <v>3000614</v>
      </c>
      <c r="E250" s="17" t="s">
        <v>439</v>
      </c>
      <c r="F250" s="17">
        <v>393</v>
      </c>
      <c r="G250" s="17" t="s">
        <v>463</v>
      </c>
      <c r="H250" s="17">
        <v>458</v>
      </c>
      <c r="I250" s="17" t="s">
        <v>219</v>
      </c>
      <c r="J250" s="17">
        <v>458</v>
      </c>
      <c r="K250" s="17" t="s">
        <v>359</v>
      </c>
      <c r="L250" s="59">
        <v>0.63644600000000007</v>
      </c>
      <c r="M250" s="60">
        <v>1.7297269999999989</v>
      </c>
      <c r="N250" s="61">
        <v>0.31224774129805155</v>
      </c>
      <c r="O250" s="60">
        <v>28</v>
      </c>
      <c r="P250" s="61">
        <v>0</v>
      </c>
    </row>
    <row r="251" spans="1:16" ht="51" x14ac:dyDescent="0.25">
      <c r="A251" s="15"/>
      <c r="B251" s="17">
        <v>5004438</v>
      </c>
      <c r="C251" s="17" t="s">
        <v>472</v>
      </c>
      <c r="D251" s="17">
        <v>3000614</v>
      </c>
      <c r="E251" s="17" t="s">
        <v>439</v>
      </c>
      <c r="F251" s="17">
        <v>393</v>
      </c>
      <c r="G251" s="17" t="s">
        <v>463</v>
      </c>
      <c r="H251" s="17">
        <v>459</v>
      </c>
      <c r="I251" s="17" t="s">
        <v>220</v>
      </c>
      <c r="J251" s="17">
        <v>459</v>
      </c>
      <c r="K251" s="17" t="s">
        <v>360</v>
      </c>
      <c r="L251" s="59">
        <v>1.5069859999999995</v>
      </c>
      <c r="M251" s="60">
        <v>1.5206809999999995</v>
      </c>
      <c r="N251" s="61">
        <v>0.77752821090689395</v>
      </c>
      <c r="O251" s="60">
        <v>359</v>
      </c>
      <c r="P251" s="61">
        <v>0</v>
      </c>
    </row>
    <row r="252" spans="1:16" ht="51" x14ac:dyDescent="0.25">
      <c r="A252" s="15"/>
      <c r="B252" s="17">
        <v>5004438</v>
      </c>
      <c r="C252" s="17" t="s">
        <v>472</v>
      </c>
      <c r="D252" s="17">
        <v>3000614</v>
      </c>
      <c r="E252" s="17" t="s">
        <v>439</v>
      </c>
      <c r="F252" s="17">
        <v>393</v>
      </c>
      <c r="G252" s="17" t="s">
        <v>463</v>
      </c>
      <c r="H252" s="17">
        <v>460</v>
      </c>
      <c r="I252" s="17" t="s">
        <v>221</v>
      </c>
      <c r="J252" s="17">
        <v>460</v>
      </c>
      <c r="K252" s="17" t="s">
        <v>361</v>
      </c>
      <c r="L252" s="59">
        <v>0.13412399999999999</v>
      </c>
      <c r="M252" s="60">
        <v>0.15912399999999996</v>
      </c>
      <c r="N252" s="61">
        <v>3.5690908174728975E-2</v>
      </c>
      <c r="O252" s="60">
        <v>5107</v>
      </c>
      <c r="P252" s="61">
        <v>0</v>
      </c>
    </row>
    <row r="253" spans="1:16" ht="51" x14ac:dyDescent="0.25">
      <c r="A253" s="15"/>
      <c r="B253" s="17">
        <v>5004438</v>
      </c>
      <c r="C253" s="17" t="s">
        <v>472</v>
      </c>
      <c r="D253" s="17">
        <v>3000614</v>
      </c>
      <c r="E253" s="17" t="s">
        <v>439</v>
      </c>
      <c r="F253" s="17">
        <v>393</v>
      </c>
      <c r="G253" s="17" t="s">
        <v>463</v>
      </c>
      <c r="H253" s="17">
        <v>461</v>
      </c>
      <c r="I253" s="17" t="s">
        <v>222</v>
      </c>
      <c r="J253" s="17">
        <v>461</v>
      </c>
      <c r="K253" s="17" t="s">
        <v>362</v>
      </c>
      <c r="L253" s="59">
        <v>0.57085200000000003</v>
      </c>
      <c r="M253" s="60">
        <v>0.57085200000000003</v>
      </c>
      <c r="N253" s="61">
        <v>0.25632296607363969</v>
      </c>
      <c r="O253" s="60">
        <v>748</v>
      </c>
      <c r="P253" s="61">
        <v>0</v>
      </c>
    </row>
    <row r="254" spans="1:16" ht="51" x14ac:dyDescent="0.25">
      <c r="A254" s="15"/>
      <c r="B254" s="17">
        <v>5004438</v>
      </c>
      <c r="C254" s="17" t="s">
        <v>472</v>
      </c>
      <c r="D254" s="17">
        <v>3000614</v>
      </c>
      <c r="E254" s="17" t="s">
        <v>439</v>
      </c>
      <c r="F254" s="17">
        <v>393</v>
      </c>
      <c r="G254" s="17" t="s">
        <v>463</v>
      </c>
      <c r="H254" s="17">
        <v>462</v>
      </c>
      <c r="I254" s="17" t="s">
        <v>223</v>
      </c>
      <c r="J254" s="17">
        <v>462</v>
      </c>
      <c r="K254" s="17" t="s">
        <v>363</v>
      </c>
      <c r="L254" s="59">
        <v>0.238262</v>
      </c>
      <c r="M254" s="60">
        <v>0.25337899999999997</v>
      </c>
      <c r="N254" s="61">
        <v>0.14999912882922217</v>
      </c>
      <c r="O254" s="60">
        <v>3955</v>
      </c>
      <c r="P254" s="61">
        <v>0</v>
      </c>
    </row>
    <row r="255" spans="1:16" ht="51" x14ac:dyDescent="0.25">
      <c r="A255" s="15"/>
      <c r="B255" s="17">
        <v>5004438</v>
      </c>
      <c r="C255" s="17" t="s">
        <v>472</v>
      </c>
      <c r="D255" s="17">
        <v>3000614</v>
      </c>
      <c r="E255" s="17" t="s">
        <v>439</v>
      </c>
      <c r="F255" s="17">
        <v>393</v>
      </c>
      <c r="G255" s="17" t="s">
        <v>463</v>
      </c>
      <c r="H255" s="17">
        <v>463</v>
      </c>
      <c r="I255" s="17" t="s">
        <v>224</v>
      </c>
      <c r="J255" s="17">
        <v>463</v>
      </c>
      <c r="K255" s="17" t="s">
        <v>364</v>
      </c>
      <c r="L255" s="59">
        <v>0.86946200000000007</v>
      </c>
      <c r="M255" s="60">
        <v>0.88481099999999968</v>
      </c>
      <c r="N255" s="61">
        <v>0.43346040450160217</v>
      </c>
      <c r="O255" s="60">
        <v>528</v>
      </c>
      <c r="P255" s="61">
        <v>0</v>
      </c>
    </row>
    <row r="256" spans="1:16" ht="51" x14ac:dyDescent="0.25">
      <c r="A256" s="15"/>
      <c r="B256" s="17">
        <v>5004438</v>
      </c>
      <c r="C256" s="17" t="s">
        <v>472</v>
      </c>
      <c r="D256" s="17">
        <v>3000614</v>
      </c>
      <c r="E256" s="17" t="s">
        <v>439</v>
      </c>
      <c r="F256" s="17">
        <v>393</v>
      </c>
      <c r="G256" s="17" t="s">
        <v>463</v>
      </c>
      <c r="H256" s="17">
        <v>464</v>
      </c>
      <c r="I256" s="17" t="s">
        <v>225</v>
      </c>
      <c r="J256" s="17">
        <v>464</v>
      </c>
      <c r="K256" s="17" t="s">
        <v>365</v>
      </c>
      <c r="L256" s="59">
        <v>1.056902</v>
      </c>
      <c r="M256" s="60">
        <v>1.4213350000000002</v>
      </c>
      <c r="N256" s="61">
        <v>0.63373553017299855</v>
      </c>
      <c r="O256" s="60">
        <v>108580</v>
      </c>
      <c r="P256" s="61">
        <v>0</v>
      </c>
    </row>
    <row r="257" spans="1:16" ht="51" x14ac:dyDescent="0.25">
      <c r="A257" s="15"/>
      <c r="B257" s="17">
        <v>5004440</v>
      </c>
      <c r="C257" s="17" t="s">
        <v>486</v>
      </c>
      <c r="D257" s="17">
        <v>3000616</v>
      </c>
      <c r="E257" s="17" t="s">
        <v>441</v>
      </c>
      <c r="F257" s="17">
        <v>394</v>
      </c>
      <c r="G257" s="17" t="s">
        <v>462</v>
      </c>
      <c r="H257" s="17">
        <v>11</v>
      </c>
      <c r="I257" s="17" t="s">
        <v>106</v>
      </c>
      <c r="J257" s="17">
        <v>11</v>
      </c>
      <c r="K257" s="17" t="s">
        <v>336</v>
      </c>
      <c r="L257" s="59">
        <v>0</v>
      </c>
      <c r="M257" s="60">
        <v>0.17109099999999999</v>
      </c>
      <c r="N257" s="61">
        <v>3.1858500056841876E-2</v>
      </c>
      <c r="O257" s="60">
        <v>144</v>
      </c>
      <c r="P257" s="61">
        <v>0</v>
      </c>
    </row>
    <row r="258" spans="1:16" ht="89.25" x14ac:dyDescent="0.25">
      <c r="A258" s="15"/>
      <c r="B258" s="17">
        <v>5004440</v>
      </c>
      <c r="C258" s="17" t="s">
        <v>486</v>
      </c>
      <c r="D258" s="17">
        <v>3000616</v>
      </c>
      <c r="E258" s="17" t="s">
        <v>441</v>
      </c>
      <c r="F258" s="17">
        <v>394</v>
      </c>
      <c r="G258" s="17" t="s">
        <v>462</v>
      </c>
      <c r="H258" s="17">
        <v>11</v>
      </c>
      <c r="I258" s="17" t="s">
        <v>106</v>
      </c>
      <c r="J258" s="17">
        <v>124</v>
      </c>
      <c r="K258" s="17" t="s">
        <v>337</v>
      </c>
      <c r="L258" s="59">
        <v>8.4690000000000008E-3</v>
      </c>
      <c r="M258" s="60">
        <v>8.4690000000000008E-3</v>
      </c>
      <c r="N258" s="61">
        <v>0</v>
      </c>
      <c r="O258" s="60">
        <v>0</v>
      </c>
      <c r="P258" s="61">
        <v>0</v>
      </c>
    </row>
    <row r="259" spans="1:16" ht="76.5" x14ac:dyDescent="0.25">
      <c r="A259" s="15"/>
      <c r="B259" s="17">
        <v>5004440</v>
      </c>
      <c r="C259" s="17" t="s">
        <v>486</v>
      </c>
      <c r="D259" s="17">
        <v>3000616</v>
      </c>
      <c r="E259" s="17" t="s">
        <v>441</v>
      </c>
      <c r="F259" s="17">
        <v>394</v>
      </c>
      <c r="G259" s="17" t="s">
        <v>462</v>
      </c>
      <c r="H259" s="17">
        <v>136</v>
      </c>
      <c r="I259" s="17" t="s">
        <v>140</v>
      </c>
      <c r="J259" s="17">
        <v>136</v>
      </c>
      <c r="K259" s="17" t="s">
        <v>480</v>
      </c>
      <c r="L259" s="59">
        <v>1.8279E-2</v>
      </c>
      <c r="M259" s="60">
        <v>1.8279E-2</v>
      </c>
      <c r="N259" s="61">
        <v>1.854000031016767E-3</v>
      </c>
      <c r="O259" s="60">
        <v>30</v>
      </c>
      <c r="P259" s="61">
        <v>0</v>
      </c>
    </row>
    <row r="260" spans="1:16" ht="63.75" x14ac:dyDescent="0.25">
      <c r="A260" s="15"/>
      <c r="B260" s="17">
        <v>5004440</v>
      </c>
      <c r="C260" s="17" t="s">
        <v>486</v>
      </c>
      <c r="D260" s="17">
        <v>3000616</v>
      </c>
      <c r="E260" s="17" t="s">
        <v>441</v>
      </c>
      <c r="F260" s="17">
        <v>394</v>
      </c>
      <c r="G260" s="17" t="s">
        <v>462</v>
      </c>
      <c r="H260" s="17">
        <v>137</v>
      </c>
      <c r="I260" s="17" t="s">
        <v>141</v>
      </c>
      <c r="J260" s="17">
        <v>137</v>
      </c>
      <c r="K260" s="17" t="s">
        <v>340</v>
      </c>
      <c r="L260" s="59">
        <v>5.3676669999999973</v>
      </c>
      <c r="M260" s="60">
        <v>6.1264849999999988</v>
      </c>
      <c r="N260" s="61">
        <v>3.1981394930868419</v>
      </c>
      <c r="O260" s="60">
        <v>0</v>
      </c>
      <c r="P260" s="61">
        <v>0</v>
      </c>
    </row>
    <row r="261" spans="1:16" ht="51" x14ac:dyDescent="0.25">
      <c r="A261" s="15"/>
      <c r="B261" s="17">
        <v>5004440</v>
      </c>
      <c r="C261" s="17" t="s">
        <v>486</v>
      </c>
      <c r="D261" s="17">
        <v>3000616</v>
      </c>
      <c r="E261" s="17" t="s">
        <v>441</v>
      </c>
      <c r="F261" s="17">
        <v>394</v>
      </c>
      <c r="G261" s="17" t="s">
        <v>462</v>
      </c>
      <c r="H261" s="17">
        <v>440</v>
      </c>
      <c r="I261" s="17" t="s">
        <v>201</v>
      </c>
      <c r="J261" s="17">
        <v>440</v>
      </c>
      <c r="K261" s="17" t="s">
        <v>341</v>
      </c>
      <c r="L261" s="59">
        <v>2.1795999999999999E-2</v>
      </c>
      <c r="M261" s="60">
        <v>1.5796000000000001E-2</v>
      </c>
      <c r="N261" s="61">
        <v>1.9240200344938785E-3</v>
      </c>
      <c r="O261" s="60">
        <v>59</v>
      </c>
      <c r="P261" s="61">
        <v>0</v>
      </c>
    </row>
    <row r="262" spans="1:16" ht="51" x14ac:dyDescent="0.25">
      <c r="A262" s="15"/>
      <c r="B262" s="17">
        <v>5004440</v>
      </c>
      <c r="C262" s="17" t="s">
        <v>486</v>
      </c>
      <c r="D262" s="17">
        <v>3000616</v>
      </c>
      <c r="E262" s="17" t="s">
        <v>441</v>
      </c>
      <c r="F262" s="17">
        <v>394</v>
      </c>
      <c r="G262" s="17" t="s">
        <v>462</v>
      </c>
      <c r="H262" s="17">
        <v>441</v>
      </c>
      <c r="I262" s="17" t="s">
        <v>202</v>
      </c>
      <c r="J262" s="17">
        <v>441</v>
      </c>
      <c r="K262" s="17" t="s">
        <v>342</v>
      </c>
      <c r="L262" s="59">
        <v>0.22714100000000001</v>
      </c>
      <c r="M262" s="60">
        <v>0.21639100000000003</v>
      </c>
      <c r="N262" s="61">
        <v>0.13208070953260176</v>
      </c>
      <c r="O262" s="60">
        <v>25</v>
      </c>
      <c r="P262" s="61">
        <v>0</v>
      </c>
    </row>
    <row r="263" spans="1:16" ht="51" x14ac:dyDescent="0.25">
      <c r="A263" s="15"/>
      <c r="B263" s="17">
        <v>5004440</v>
      </c>
      <c r="C263" s="17" t="s">
        <v>486</v>
      </c>
      <c r="D263" s="17">
        <v>3000616</v>
      </c>
      <c r="E263" s="17" t="s">
        <v>441</v>
      </c>
      <c r="F263" s="17">
        <v>394</v>
      </c>
      <c r="G263" s="17" t="s">
        <v>462</v>
      </c>
      <c r="H263" s="17">
        <v>442</v>
      </c>
      <c r="I263" s="17" t="s">
        <v>203</v>
      </c>
      <c r="J263" s="17">
        <v>442</v>
      </c>
      <c r="K263" s="17" t="s">
        <v>343</v>
      </c>
      <c r="L263" s="59">
        <v>0.13170500000000002</v>
      </c>
      <c r="M263" s="60">
        <v>0.28225699999999998</v>
      </c>
      <c r="N263" s="61">
        <v>0.1107144180132309</v>
      </c>
      <c r="O263" s="60">
        <v>32</v>
      </c>
      <c r="P263" s="61">
        <v>0</v>
      </c>
    </row>
    <row r="264" spans="1:16" ht="51" x14ac:dyDescent="0.25">
      <c r="A264" s="15"/>
      <c r="B264" s="17">
        <v>5004440</v>
      </c>
      <c r="C264" s="17" t="s">
        <v>486</v>
      </c>
      <c r="D264" s="17">
        <v>3000616</v>
      </c>
      <c r="E264" s="17" t="s">
        <v>441</v>
      </c>
      <c r="F264" s="17">
        <v>394</v>
      </c>
      <c r="G264" s="17" t="s">
        <v>462</v>
      </c>
      <c r="H264" s="17">
        <v>443</v>
      </c>
      <c r="I264" s="17" t="s">
        <v>204</v>
      </c>
      <c r="J264" s="17">
        <v>443</v>
      </c>
      <c r="K264" s="17" t="s">
        <v>344</v>
      </c>
      <c r="L264" s="59">
        <v>0.25260199999999999</v>
      </c>
      <c r="M264" s="60">
        <v>0.27127299999999999</v>
      </c>
      <c r="N264" s="61">
        <v>0.13235584748326801</v>
      </c>
      <c r="O264" s="60">
        <v>0</v>
      </c>
      <c r="P264" s="61">
        <v>0</v>
      </c>
    </row>
    <row r="265" spans="1:16" ht="51" x14ac:dyDescent="0.25">
      <c r="A265" s="15"/>
      <c r="B265" s="17">
        <v>5004440</v>
      </c>
      <c r="C265" s="17" t="s">
        <v>486</v>
      </c>
      <c r="D265" s="17">
        <v>3000616</v>
      </c>
      <c r="E265" s="17" t="s">
        <v>441</v>
      </c>
      <c r="F265" s="17">
        <v>394</v>
      </c>
      <c r="G265" s="17" t="s">
        <v>462</v>
      </c>
      <c r="H265" s="17">
        <v>444</v>
      </c>
      <c r="I265" s="17" t="s">
        <v>205</v>
      </c>
      <c r="J265" s="17">
        <v>444</v>
      </c>
      <c r="K265" s="17" t="s">
        <v>345</v>
      </c>
      <c r="L265" s="59">
        <v>0.37694100000000003</v>
      </c>
      <c r="M265" s="60">
        <v>0.41910900000000001</v>
      </c>
      <c r="N265" s="61">
        <v>0.22234097443288192</v>
      </c>
      <c r="O265" s="60">
        <v>620</v>
      </c>
      <c r="P265" s="61">
        <v>0</v>
      </c>
    </row>
    <row r="266" spans="1:16" ht="51" x14ac:dyDescent="0.25">
      <c r="A266" s="15"/>
      <c r="B266" s="17">
        <v>5004440</v>
      </c>
      <c r="C266" s="17" t="s">
        <v>486</v>
      </c>
      <c r="D266" s="17">
        <v>3000616</v>
      </c>
      <c r="E266" s="17" t="s">
        <v>441</v>
      </c>
      <c r="F266" s="17">
        <v>394</v>
      </c>
      <c r="G266" s="17" t="s">
        <v>462</v>
      </c>
      <c r="H266" s="17">
        <v>445</v>
      </c>
      <c r="I266" s="17" t="s">
        <v>206</v>
      </c>
      <c r="J266" s="17">
        <v>445</v>
      </c>
      <c r="K266" s="17" t="s">
        <v>346</v>
      </c>
      <c r="L266" s="59">
        <v>0.97025899999999998</v>
      </c>
      <c r="M266" s="60">
        <v>1.0665</v>
      </c>
      <c r="N266" s="61">
        <v>0.57872153862263076</v>
      </c>
      <c r="O266" s="60">
        <v>39</v>
      </c>
      <c r="P266" s="61">
        <v>0</v>
      </c>
    </row>
    <row r="267" spans="1:16" ht="51" x14ac:dyDescent="0.25">
      <c r="A267" s="15"/>
      <c r="B267" s="17">
        <v>5004440</v>
      </c>
      <c r="C267" s="17" t="s">
        <v>486</v>
      </c>
      <c r="D267" s="17">
        <v>3000616</v>
      </c>
      <c r="E267" s="17" t="s">
        <v>441</v>
      </c>
      <c r="F267" s="17">
        <v>394</v>
      </c>
      <c r="G267" s="17" t="s">
        <v>462</v>
      </c>
      <c r="H267" s="17">
        <v>446</v>
      </c>
      <c r="I267" s="17" t="s">
        <v>207</v>
      </c>
      <c r="J267" s="17">
        <v>446</v>
      </c>
      <c r="K267" s="17" t="s">
        <v>347</v>
      </c>
      <c r="L267" s="59">
        <v>0.16753000000000001</v>
      </c>
      <c r="M267" s="60">
        <v>0.43050899999999998</v>
      </c>
      <c r="N267" s="61">
        <v>0.18970116765558487</v>
      </c>
      <c r="O267" s="60">
        <v>446</v>
      </c>
      <c r="P267" s="61">
        <v>0</v>
      </c>
    </row>
    <row r="268" spans="1:16" ht="51" x14ac:dyDescent="0.25">
      <c r="A268" s="15"/>
      <c r="B268" s="17">
        <v>5004440</v>
      </c>
      <c r="C268" s="17" t="s">
        <v>486</v>
      </c>
      <c r="D268" s="17">
        <v>3000616</v>
      </c>
      <c r="E268" s="17" t="s">
        <v>441</v>
      </c>
      <c r="F268" s="17">
        <v>394</v>
      </c>
      <c r="G268" s="17" t="s">
        <v>462</v>
      </c>
      <c r="H268" s="17">
        <v>447</v>
      </c>
      <c r="I268" s="17" t="s">
        <v>208</v>
      </c>
      <c r="J268" s="17">
        <v>447</v>
      </c>
      <c r="K268" s="17" t="s">
        <v>348</v>
      </c>
      <c r="L268" s="59">
        <v>4.2763000000000009E-2</v>
      </c>
      <c r="M268" s="60">
        <v>7.9322000000000004E-2</v>
      </c>
      <c r="N268" s="61">
        <v>4.2886791954515502E-2</v>
      </c>
      <c r="O268" s="60">
        <v>20</v>
      </c>
      <c r="P268" s="61">
        <v>0</v>
      </c>
    </row>
    <row r="269" spans="1:16" ht="51" x14ac:dyDescent="0.25">
      <c r="A269" s="15"/>
      <c r="B269" s="17">
        <v>5004440</v>
      </c>
      <c r="C269" s="17" t="s">
        <v>486</v>
      </c>
      <c r="D269" s="17">
        <v>3000616</v>
      </c>
      <c r="E269" s="17" t="s">
        <v>441</v>
      </c>
      <c r="F269" s="17">
        <v>394</v>
      </c>
      <c r="G269" s="17" t="s">
        <v>462</v>
      </c>
      <c r="H269" s="17">
        <v>448</v>
      </c>
      <c r="I269" s="17" t="s">
        <v>209</v>
      </c>
      <c r="J269" s="17">
        <v>448</v>
      </c>
      <c r="K269" s="17" t="s">
        <v>349</v>
      </c>
      <c r="L269" s="59">
        <v>2E-3</v>
      </c>
      <c r="M269" s="60">
        <v>2E-3</v>
      </c>
      <c r="N269" s="61">
        <v>1.9669700413942337E-3</v>
      </c>
      <c r="O269" s="60">
        <v>0</v>
      </c>
      <c r="P269" s="61">
        <v>0</v>
      </c>
    </row>
    <row r="270" spans="1:16" ht="51" x14ac:dyDescent="0.25">
      <c r="A270" s="15"/>
      <c r="B270" s="17">
        <v>5004440</v>
      </c>
      <c r="C270" s="17" t="s">
        <v>486</v>
      </c>
      <c r="D270" s="17">
        <v>3000616</v>
      </c>
      <c r="E270" s="17" t="s">
        <v>441</v>
      </c>
      <c r="F270" s="17">
        <v>394</v>
      </c>
      <c r="G270" s="17" t="s">
        <v>462</v>
      </c>
      <c r="H270" s="17">
        <v>449</v>
      </c>
      <c r="I270" s="17" t="s">
        <v>210</v>
      </c>
      <c r="J270" s="17">
        <v>449</v>
      </c>
      <c r="K270" s="17" t="s">
        <v>350</v>
      </c>
      <c r="L270" s="59">
        <v>0.66089600000000015</v>
      </c>
      <c r="M270" s="60">
        <v>0.67557200000000028</v>
      </c>
      <c r="N270" s="61">
        <v>0.28041366409161128</v>
      </c>
      <c r="O270" s="60">
        <v>2983</v>
      </c>
      <c r="P270" s="61">
        <v>0</v>
      </c>
    </row>
    <row r="271" spans="1:16" ht="51" x14ac:dyDescent="0.25">
      <c r="A271" s="15"/>
      <c r="B271" s="17">
        <v>5004440</v>
      </c>
      <c r="C271" s="17" t="s">
        <v>486</v>
      </c>
      <c r="D271" s="17">
        <v>3000616</v>
      </c>
      <c r="E271" s="17" t="s">
        <v>441</v>
      </c>
      <c r="F271" s="17">
        <v>394</v>
      </c>
      <c r="G271" s="17" t="s">
        <v>462</v>
      </c>
      <c r="H271" s="17">
        <v>450</v>
      </c>
      <c r="I271" s="17" t="s">
        <v>211</v>
      </c>
      <c r="J271" s="17">
        <v>450</v>
      </c>
      <c r="K271" s="17" t="s">
        <v>351</v>
      </c>
      <c r="L271" s="59">
        <v>8.0819000000000002E-2</v>
      </c>
      <c r="M271" s="60">
        <v>8.1903000000000017E-2</v>
      </c>
      <c r="N271" s="61">
        <v>5.5593071738258004E-2</v>
      </c>
      <c r="O271" s="60">
        <v>312</v>
      </c>
      <c r="P271" s="61">
        <v>0</v>
      </c>
    </row>
    <row r="272" spans="1:16" ht="51" x14ac:dyDescent="0.25">
      <c r="A272" s="15"/>
      <c r="B272" s="17">
        <v>5004440</v>
      </c>
      <c r="C272" s="17" t="s">
        <v>486</v>
      </c>
      <c r="D272" s="17">
        <v>3000616</v>
      </c>
      <c r="E272" s="17" t="s">
        <v>441</v>
      </c>
      <c r="F272" s="17">
        <v>394</v>
      </c>
      <c r="G272" s="17" t="s">
        <v>462</v>
      </c>
      <c r="H272" s="17">
        <v>451</v>
      </c>
      <c r="I272" s="17" t="s">
        <v>212</v>
      </c>
      <c r="J272" s="17">
        <v>451</v>
      </c>
      <c r="K272" s="17" t="s">
        <v>352</v>
      </c>
      <c r="L272" s="59">
        <v>8.4025000000000002E-2</v>
      </c>
      <c r="M272" s="60">
        <v>8.4025000000000002E-2</v>
      </c>
      <c r="N272" s="61">
        <v>4.0339800238143653E-2</v>
      </c>
      <c r="O272" s="60">
        <v>180</v>
      </c>
      <c r="P272" s="61">
        <v>0</v>
      </c>
    </row>
    <row r="273" spans="1:16" ht="51" x14ac:dyDescent="0.25">
      <c r="A273" s="15"/>
      <c r="B273" s="17">
        <v>5004440</v>
      </c>
      <c r="C273" s="17" t="s">
        <v>486</v>
      </c>
      <c r="D273" s="17">
        <v>3000616</v>
      </c>
      <c r="E273" s="17" t="s">
        <v>441</v>
      </c>
      <c r="F273" s="17">
        <v>394</v>
      </c>
      <c r="G273" s="17" t="s">
        <v>462</v>
      </c>
      <c r="H273" s="17">
        <v>452</v>
      </c>
      <c r="I273" s="17" t="s">
        <v>213</v>
      </c>
      <c r="J273" s="17">
        <v>452</v>
      </c>
      <c r="K273" s="17" t="s">
        <v>353</v>
      </c>
      <c r="L273" s="59">
        <v>0.82567399999999991</v>
      </c>
      <c r="M273" s="60">
        <v>0.844634</v>
      </c>
      <c r="N273" s="61">
        <v>0.36767568366485648</v>
      </c>
      <c r="O273" s="60">
        <v>0</v>
      </c>
      <c r="P273" s="61">
        <v>0</v>
      </c>
    </row>
    <row r="274" spans="1:16" ht="51" x14ac:dyDescent="0.25">
      <c r="A274" s="15"/>
      <c r="B274" s="17">
        <v>5004440</v>
      </c>
      <c r="C274" s="17" t="s">
        <v>486</v>
      </c>
      <c r="D274" s="17">
        <v>3000616</v>
      </c>
      <c r="E274" s="17" t="s">
        <v>441</v>
      </c>
      <c r="F274" s="17">
        <v>394</v>
      </c>
      <c r="G274" s="17" t="s">
        <v>462</v>
      </c>
      <c r="H274" s="17">
        <v>453</v>
      </c>
      <c r="I274" s="17" t="s">
        <v>214</v>
      </c>
      <c r="J274" s="17">
        <v>453</v>
      </c>
      <c r="K274" s="17" t="s">
        <v>354</v>
      </c>
      <c r="L274" s="59">
        <v>0.43211100000000002</v>
      </c>
      <c r="M274" s="60">
        <v>0.39181399999999994</v>
      </c>
      <c r="N274" s="61">
        <v>0.24783833070250694</v>
      </c>
      <c r="O274" s="60">
        <v>120</v>
      </c>
      <c r="P274" s="61">
        <v>0</v>
      </c>
    </row>
    <row r="275" spans="1:16" ht="51" x14ac:dyDescent="0.25">
      <c r="A275" s="15"/>
      <c r="B275" s="17">
        <v>5004440</v>
      </c>
      <c r="C275" s="17" t="s">
        <v>486</v>
      </c>
      <c r="D275" s="17">
        <v>3000616</v>
      </c>
      <c r="E275" s="17" t="s">
        <v>441</v>
      </c>
      <c r="F275" s="17">
        <v>394</v>
      </c>
      <c r="G275" s="17" t="s">
        <v>462</v>
      </c>
      <c r="H275" s="17">
        <v>454</v>
      </c>
      <c r="I275" s="17" t="s">
        <v>215</v>
      </c>
      <c r="J275" s="17">
        <v>454</v>
      </c>
      <c r="K275" s="17" t="s">
        <v>355</v>
      </c>
      <c r="L275" s="59">
        <v>7.5715999999999992E-2</v>
      </c>
      <c r="M275" s="60">
        <v>9.2642999999999989E-2</v>
      </c>
      <c r="N275" s="61">
        <v>4.4298418768448755E-2</v>
      </c>
      <c r="O275" s="60">
        <v>0</v>
      </c>
      <c r="P275" s="61">
        <v>0</v>
      </c>
    </row>
    <row r="276" spans="1:16" ht="51" x14ac:dyDescent="0.25">
      <c r="A276" s="15"/>
      <c r="B276" s="17">
        <v>5004440</v>
      </c>
      <c r="C276" s="17" t="s">
        <v>486</v>
      </c>
      <c r="D276" s="17">
        <v>3000616</v>
      </c>
      <c r="E276" s="17" t="s">
        <v>441</v>
      </c>
      <c r="F276" s="17">
        <v>394</v>
      </c>
      <c r="G276" s="17" t="s">
        <v>462</v>
      </c>
      <c r="H276" s="17">
        <v>455</v>
      </c>
      <c r="I276" s="17" t="s">
        <v>216</v>
      </c>
      <c r="J276" s="17">
        <v>455</v>
      </c>
      <c r="K276" s="17" t="s">
        <v>356</v>
      </c>
      <c r="L276" s="59">
        <v>6.3739999999999995E-3</v>
      </c>
      <c r="M276" s="60">
        <v>6.3740000000000003E-3</v>
      </c>
      <c r="N276" s="61">
        <v>0</v>
      </c>
      <c r="O276" s="60">
        <v>34</v>
      </c>
      <c r="P276" s="61">
        <v>0</v>
      </c>
    </row>
    <row r="277" spans="1:16" ht="51" x14ac:dyDescent="0.25">
      <c r="A277" s="15"/>
      <c r="B277" s="17">
        <v>5004440</v>
      </c>
      <c r="C277" s="17" t="s">
        <v>486</v>
      </c>
      <c r="D277" s="17">
        <v>3000616</v>
      </c>
      <c r="E277" s="17" t="s">
        <v>441</v>
      </c>
      <c r="F277" s="17">
        <v>394</v>
      </c>
      <c r="G277" s="17" t="s">
        <v>462</v>
      </c>
      <c r="H277" s="17">
        <v>456</v>
      </c>
      <c r="I277" s="17" t="s">
        <v>217</v>
      </c>
      <c r="J277" s="17">
        <v>456</v>
      </c>
      <c r="K277" s="17" t="s">
        <v>357</v>
      </c>
      <c r="L277" s="59">
        <v>1.5E-3</v>
      </c>
      <c r="M277" s="60">
        <v>1.4999999999999998E-3</v>
      </c>
      <c r="N277" s="61">
        <v>2.7926999609917402E-4</v>
      </c>
      <c r="O277" s="60">
        <v>0</v>
      </c>
      <c r="P277" s="61">
        <v>0</v>
      </c>
    </row>
    <row r="278" spans="1:16" ht="51" x14ac:dyDescent="0.25">
      <c r="A278" s="15"/>
      <c r="B278" s="17">
        <v>5004440</v>
      </c>
      <c r="C278" s="17" t="s">
        <v>486</v>
      </c>
      <c r="D278" s="17">
        <v>3000616</v>
      </c>
      <c r="E278" s="17" t="s">
        <v>441</v>
      </c>
      <c r="F278" s="17">
        <v>394</v>
      </c>
      <c r="G278" s="17" t="s">
        <v>462</v>
      </c>
      <c r="H278" s="17">
        <v>457</v>
      </c>
      <c r="I278" s="17" t="s">
        <v>218</v>
      </c>
      <c r="J278" s="17">
        <v>457</v>
      </c>
      <c r="K278" s="17" t="s">
        <v>358</v>
      </c>
      <c r="L278" s="59">
        <v>1.9200000000000002E-2</v>
      </c>
      <c r="M278" s="60">
        <v>1.9200000000000002E-2</v>
      </c>
      <c r="N278" s="61">
        <v>1.4602720271795988E-2</v>
      </c>
      <c r="O278" s="60">
        <v>0</v>
      </c>
      <c r="P278" s="61">
        <v>0</v>
      </c>
    </row>
    <row r="279" spans="1:16" ht="51" x14ac:dyDescent="0.25">
      <c r="A279" s="15"/>
      <c r="B279" s="17">
        <v>5004440</v>
      </c>
      <c r="C279" s="17" t="s">
        <v>486</v>
      </c>
      <c r="D279" s="17">
        <v>3000616</v>
      </c>
      <c r="E279" s="17" t="s">
        <v>441</v>
      </c>
      <c r="F279" s="17">
        <v>394</v>
      </c>
      <c r="G279" s="17" t="s">
        <v>462</v>
      </c>
      <c r="H279" s="17">
        <v>458</v>
      </c>
      <c r="I279" s="17" t="s">
        <v>219</v>
      </c>
      <c r="J279" s="17">
        <v>458</v>
      </c>
      <c r="K279" s="17" t="s">
        <v>359</v>
      </c>
      <c r="L279" s="59">
        <v>0.25934599999999997</v>
      </c>
      <c r="M279" s="60">
        <v>0.27889799999999998</v>
      </c>
      <c r="N279" s="61">
        <v>0.10798508972220588</v>
      </c>
      <c r="O279" s="60">
        <v>20</v>
      </c>
      <c r="P279" s="61">
        <v>0</v>
      </c>
    </row>
    <row r="280" spans="1:16" ht="51" x14ac:dyDescent="0.25">
      <c r="A280" s="15"/>
      <c r="B280" s="17">
        <v>5004440</v>
      </c>
      <c r="C280" s="17" t="s">
        <v>486</v>
      </c>
      <c r="D280" s="17">
        <v>3000616</v>
      </c>
      <c r="E280" s="17" t="s">
        <v>441</v>
      </c>
      <c r="F280" s="17">
        <v>394</v>
      </c>
      <c r="G280" s="17" t="s">
        <v>462</v>
      </c>
      <c r="H280" s="17">
        <v>459</v>
      </c>
      <c r="I280" s="17" t="s">
        <v>220</v>
      </c>
      <c r="J280" s="17">
        <v>459</v>
      </c>
      <c r="K280" s="17" t="s">
        <v>360</v>
      </c>
      <c r="L280" s="59">
        <v>0.38730399999999998</v>
      </c>
      <c r="M280" s="60">
        <v>0.46230400000000005</v>
      </c>
      <c r="N280" s="61">
        <v>0.25699101775535382</v>
      </c>
      <c r="O280" s="60">
        <v>0</v>
      </c>
      <c r="P280" s="61">
        <v>0</v>
      </c>
    </row>
    <row r="281" spans="1:16" ht="51" x14ac:dyDescent="0.25">
      <c r="A281" s="15"/>
      <c r="B281" s="17">
        <v>5004440</v>
      </c>
      <c r="C281" s="17" t="s">
        <v>486</v>
      </c>
      <c r="D281" s="17">
        <v>3000616</v>
      </c>
      <c r="E281" s="17" t="s">
        <v>441</v>
      </c>
      <c r="F281" s="17">
        <v>394</v>
      </c>
      <c r="G281" s="17" t="s">
        <v>462</v>
      </c>
      <c r="H281" s="17">
        <v>460</v>
      </c>
      <c r="I281" s="17" t="s">
        <v>221</v>
      </c>
      <c r="J281" s="17">
        <v>460</v>
      </c>
      <c r="K281" s="17" t="s">
        <v>361</v>
      </c>
      <c r="L281" s="59">
        <v>3.2999999999999995E-2</v>
      </c>
      <c r="M281" s="60">
        <v>3.2999999999999995E-2</v>
      </c>
      <c r="N281" s="61">
        <v>0</v>
      </c>
      <c r="O281" s="60">
        <v>744</v>
      </c>
      <c r="P281" s="61">
        <v>0</v>
      </c>
    </row>
    <row r="282" spans="1:16" ht="51" x14ac:dyDescent="0.25">
      <c r="A282" s="15"/>
      <c r="B282" s="17">
        <v>5004440</v>
      </c>
      <c r="C282" s="17" t="s">
        <v>486</v>
      </c>
      <c r="D282" s="17">
        <v>3000616</v>
      </c>
      <c r="E282" s="17" t="s">
        <v>441</v>
      </c>
      <c r="F282" s="17">
        <v>394</v>
      </c>
      <c r="G282" s="17" t="s">
        <v>462</v>
      </c>
      <c r="H282" s="17">
        <v>461</v>
      </c>
      <c r="I282" s="17" t="s">
        <v>222</v>
      </c>
      <c r="J282" s="17">
        <v>461</v>
      </c>
      <c r="K282" s="17" t="s">
        <v>362</v>
      </c>
      <c r="L282" s="59">
        <v>0.84346400000000021</v>
      </c>
      <c r="M282" s="60">
        <v>0.84346400000000021</v>
      </c>
      <c r="N282" s="61">
        <v>0.30406064796261489</v>
      </c>
      <c r="O282" s="60">
        <v>24</v>
      </c>
      <c r="P282" s="61">
        <v>0</v>
      </c>
    </row>
    <row r="283" spans="1:16" ht="51" x14ac:dyDescent="0.25">
      <c r="A283" s="15"/>
      <c r="B283" s="17">
        <v>5004440</v>
      </c>
      <c r="C283" s="17" t="s">
        <v>486</v>
      </c>
      <c r="D283" s="17">
        <v>3000616</v>
      </c>
      <c r="E283" s="17" t="s">
        <v>441</v>
      </c>
      <c r="F283" s="17">
        <v>394</v>
      </c>
      <c r="G283" s="17" t="s">
        <v>462</v>
      </c>
      <c r="H283" s="17">
        <v>462</v>
      </c>
      <c r="I283" s="17" t="s">
        <v>223</v>
      </c>
      <c r="J283" s="17">
        <v>462</v>
      </c>
      <c r="K283" s="17" t="s">
        <v>363</v>
      </c>
      <c r="L283" s="59">
        <v>1.8572000000000002E-2</v>
      </c>
      <c r="M283" s="60">
        <v>1.8572000000000002E-2</v>
      </c>
      <c r="N283" s="61">
        <v>1.4067000185605139E-2</v>
      </c>
      <c r="O283" s="60">
        <v>1245</v>
      </c>
      <c r="P283" s="61">
        <v>0</v>
      </c>
    </row>
    <row r="284" spans="1:16" ht="51" x14ac:dyDescent="0.25">
      <c r="A284" s="15"/>
      <c r="B284" s="17">
        <v>5004440</v>
      </c>
      <c r="C284" s="17" t="s">
        <v>486</v>
      </c>
      <c r="D284" s="17">
        <v>3000616</v>
      </c>
      <c r="E284" s="17" t="s">
        <v>441</v>
      </c>
      <c r="F284" s="17">
        <v>394</v>
      </c>
      <c r="G284" s="17" t="s">
        <v>462</v>
      </c>
      <c r="H284" s="17">
        <v>463</v>
      </c>
      <c r="I284" s="17" t="s">
        <v>224</v>
      </c>
      <c r="J284" s="17">
        <v>463</v>
      </c>
      <c r="K284" s="17" t="s">
        <v>364</v>
      </c>
      <c r="L284" s="59">
        <v>0.32622299999999993</v>
      </c>
      <c r="M284" s="60">
        <v>0.34552899999999998</v>
      </c>
      <c r="N284" s="61">
        <v>0.17049704153760104</v>
      </c>
      <c r="O284" s="60">
        <v>555</v>
      </c>
      <c r="P284" s="61">
        <v>0</v>
      </c>
    </row>
    <row r="285" spans="1:16" ht="51" x14ac:dyDescent="0.25">
      <c r="A285" s="15"/>
      <c r="B285" s="17">
        <v>5004440</v>
      </c>
      <c r="C285" s="17" t="s">
        <v>486</v>
      </c>
      <c r="D285" s="17">
        <v>3000616</v>
      </c>
      <c r="E285" s="17" t="s">
        <v>441</v>
      </c>
      <c r="F285" s="17">
        <v>394</v>
      </c>
      <c r="G285" s="17" t="s">
        <v>462</v>
      </c>
      <c r="H285" s="17">
        <v>464</v>
      </c>
      <c r="I285" s="17" t="s">
        <v>225</v>
      </c>
      <c r="J285" s="17">
        <v>464</v>
      </c>
      <c r="K285" s="17" t="s">
        <v>365</v>
      </c>
      <c r="L285" s="59">
        <v>0.14060400000000001</v>
      </c>
      <c r="M285" s="60">
        <v>9.0848000000000012E-2</v>
      </c>
      <c r="N285" s="61">
        <v>4.2401998507557437E-2</v>
      </c>
      <c r="O285" s="60">
        <v>1190</v>
      </c>
      <c r="P285" s="61">
        <v>0</v>
      </c>
    </row>
    <row r="286" spans="1:16" ht="51" x14ac:dyDescent="0.25">
      <c r="A286" s="15"/>
      <c r="B286" s="17">
        <v>5005161</v>
      </c>
      <c r="C286" s="17" t="s">
        <v>487</v>
      </c>
      <c r="D286" s="17">
        <v>3000672</v>
      </c>
      <c r="E286" s="17" t="s">
        <v>443</v>
      </c>
      <c r="F286" s="17">
        <v>394</v>
      </c>
      <c r="G286" s="17" t="s">
        <v>462</v>
      </c>
      <c r="H286" s="17">
        <v>11</v>
      </c>
      <c r="I286" s="17" t="s">
        <v>106</v>
      </c>
      <c r="J286" s="17">
        <v>11</v>
      </c>
      <c r="K286" s="17" t="s">
        <v>336</v>
      </c>
      <c r="L286" s="59">
        <v>0</v>
      </c>
      <c r="M286" s="60">
        <v>1.7310110000000001</v>
      </c>
      <c r="N286" s="61">
        <v>1.2452950162114576</v>
      </c>
      <c r="O286" s="60">
        <v>36</v>
      </c>
      <c r="P286" s="61">
        <v>0</v>
      </c>
    </row>
    <row r="287" spans="1:16" ht="89.25" x14ac:dyDescent="0.25">
      <c r="A287" s="15"/>
      <c r="B287" s="17">
        <v>5005161</v>
      </c>
      <c r="C287" s="17" t="s">
        <v>487</v>
      </c>
      <c r="D287" s="17">
        <v>3000672</v>
      </c>
      <c r="E287" s="17" t="s">
        <v>443</v>
      </c>
      <c r="F287" s="17">
        <v>394</v>
      </c>
      <c r="G287" s="17" t="s">
        <v>462</v>
      </c>
      <c r="H287" s="17">
        <v>11</v>
      </c>
      <c r="I287" s="17" t="s">
        <v>106</v>
      </c>
      <c r="J287" s="17">
        <v>124</v>
      </c>
      <c r="K287" s="17" t="s">
        <v>337</v>
      </c>
      <c r="L287" s="59">
        <v>9.1300000000000008</v>
      </c>
      <c r="M287" s="60">
        <v>9.129999999999999</v>
      </c>
      <c r="N287" s="61">
        <v>3.4418162304064026</v>
      </c>
      <c r="O287" s="60">
        <v>0</v>
      </c>
      <c r="P287" s="61">
        <v>0</v>
      </c>
    </row>
    <row r="288" spans="1:16" ht="63.75" x14ac:dyDescent="0.25">
      <c r="A288" s="15"/>
      <c r="B288" s="17">
        <v>5005161</v>
      </c>
      <c r="C288" s="17" t="s">
        <v>487</v>
      </c>
      <c r="D288" s="17">
        <v>3000672</v>
      </c>
      <c r="E288" s="17" t="s">
        <v>443</v>
      </c>
      <c r="F288" s="17">
        <v>394</v>
      </c>
      <c r="G288" s="17" t="s">
        <v>462</v>
      </c>
      <c r="H288" s="17">
        <v>137</v>
      </c>
      <c r="I288" s="17" t="s">
        <v>141</v>
      </c>
      <c r="J288" s="17">
        <v>137</v>
      </c>
      <c r="K288" s="17" t="s">
        <v>340</v>
      </c>
      <c r="L288" s="59">
        <v>2.4181569999999994</v>
      </c>
      <c r="M288" s="60">
        <v>3.7771749999999997</v>
      </c>
      <c r="N288" s="61">
        <v>1.3585696643856977</v>
      </c>
      <c r="O288" s="60">
        <v>28</v>
      </c>
      <c r="P288" s="61">
        <v>0</v>
      </c>
    </row>
    <row r="289" spans="1:16" ht="51" x14ac:dyDescent="0.25">
      <c r="A289" s="15"/>
      <c r="B289" s="17">
        <v>5005161</v>
      </c>
      <c r="C289" s="17" t="s">
        <v>487</v>
      </c>
      <c r="D289" s="17">
        <v>3000672</v>
      </c>
      <c r="E289" s="17" t="s">
        <v>443</v>
      </c>
      <c r="F289" s="17">
        <v>394</v>
      </c>
      <c r="G289" s="17" t="s">
        <v>462</v>
      </c>
      <c r="H289" s="17">
        <v>440</v>
      </c>
      <c r="I289" s="17" t="s">
        <v>201</v>
      </c>
      <c r="J289" s="17">
        <v>440</v>
      </c>
      <c r="K289" s="17" t="s">
        <v>341</v>
      </c>
      <c r="L289" s="59">
        <v>3.9038000000000003E-2</v>
      </c>
      <c r="M289" s="60">
        <v>3.903800000000001E-2</v>
      </c>
      <c r="N289" s="61">
        <v>9.6659995033405721E-3</v>
      </c>
      <c r="O289" s="60">
        <v>34</v>
      </c>
      <c r="P289" s="61">
        <v>0</v>
      </c>
    </row>
    <row r="290" spans="1:16" ht="51" x14ac:dyDescent="0.25">
      <c r="A290" s="15"/>
      <c r="B290" s="17">
        <v>5005161</v>
      </c>
      <c r="C290" s="17" t="s">
        <v>487</v>
      </c>
      <c r="D290" s="17">
        <v>3000672</v>
      </c>
      <c r="E290" s="17" t="s">
        <v>443</v>
      </c>
      <c r="F290" s="17">
        <v>394</v>
      </c>
      <c r="G290" s="17" t="s">
        <v>462</v>
      </c>
      <c r="H290" s="17">
        <v>441</v>
      </c>
      <c r="I290" s="17" t="s">
        <v>202</v>
      </c>
      <c r="J290" s="17">
        <v>441</v>
      </c>
      <c r="K290" s="17" t="s">
        <v>342</v>
      </c>
      <c r="L290" s="59">
        <v>2.7312999999999997E-2</v>
      </c>
      <c r="M290" s="60">
        <v>2.8050999999999996E-2</v>
      </c>
      <c r="N290" s="61">
        <v>9.6272995886010904E-3</v>
      </c>
      <c r="O290" s="60">
        <v>42</v>
      </c>
      <c r="P290" s="61">
        <v>0</v>
      </c>
    </row>
    <row r="291" spans="1:16" ht="51" x14ac:dyDescent="0.25">
      <c r="A291" s="15"/>
      <c r="B291" s="17">
        <v>5005161</v>
      </c>
      <c r="C291" s="17" t="s">
        <v>487</v>
      </c>
      <c r="D291" s="17">
        <v>3000672</v>
      </c>
      <c r="E291" s="17" t="s">
        <v>443</v>
      </c>
      <c r="F291" s="17">
        <v>394</v>
      </c>
      <c r="G291" s="17" t="s">
        <v>462</v>
      </c>
      <c r="H291" s="17">
        <v>442</v>
      </c>
      <c r="I291" s="17" t="s">
        <v>203</v>
      </c>
      <c r="J291" s="17">
        <v>442</v>
      </c>
      <c r="K291" s="17" t="s">
        <v>343</v>
      </c>
      <c r="L291" s="59">
        <v>2.6067E-2</v>
      </c>
      <c r="M291" s="60">
        <v>2.6067E-2</v>
      </c>
      <c r="N291" s="61">
        <v>9.2508003435796127E-3</v>
      </c>
      <c r="O291" s="60">
        <v>6</v>
      </c>
      <c r="P291" s="61">
        <v>0</v>
      </c>
    </row>
    <row r="292" spans="1:16" ht="51" x14ac:dyDescent="0.25">
      <c r="A292" s="15"/>
      <c r="B292" s="17">
        <v>5005161</v>
      </c>
      <c r="C292" s="17" t="s">
        <v>487</v>
      </c>
      <c r="D292" s="17">
        <v>3000672</v>
      </c>
      <c r="E292" s="17" t="s">
        <v>443</v>
      </c>
      <c r="F292" s="17">
        <v>394</v>
      </c>
      <c r="G292" s="17" t="s">
        <v>462</v>
      </c>
      <c r="H292" s="17">
        <v>443</v>
      </c>
      <c r="I292" s="17" t="s">
        <v>204</v>
      </c>
      <c r="J292" s="17">
        <v>443</v>
      </c>
      <c r="K292" s="17" t="s">
        <v>344</v>
      </c>
      <c r="L292" s="59">
        <v>0.59058999999999984</v>
      </c>
      <c r="M292" s="60">
        <v>0.6416489999999998</v>
      </c>
      <c r="N292" s="61">
        <v>0.32957822200842202</v>
      </c>
      <c r="O292" s="60">
        <v>60</v>
      </c>
      <c r="P292" s="61">
        <v>0</v>
      </c>
    </row>
    <row r="293" spans="1:16" ht="51" x14ac:dyDescent="0.25">
      <c r="A293" s="15"/>
      <c r="B293" s="17">
        <v>5005161</v>
      </c>
      <c r="C293" s="17" t="s">
        <v>487</v>
      </c>
      <c r="D293" s="17">
        <v>3000672</v>
      </c>
      <c r="E293" s="17" t="s">
        <v>443</v>
      </c>
      <c r="F293" s="17">
        <v>394</v>
      </c>
      <c r="G293" s="17" t="s">
        <v>462</v>
      </c>
      <c r="H293" s="17">
        <v>444</v>
      </c>
      <c r="I293" s="17" t="s">
        <v>205</v>
      </c>
      <c r="J293" s="17">
        <v>444</v>
      </c>
      <c r="K293" s="17" t="s">
        <v>345</v>
      </c>
      <c r="L293" s="59">
        <v>0.22293499999999999</v>
      </c>
      <c r="M293" s="60">
        <v>0.23188699999999998</v>
      </c>
      <c r="N293" s="61">
        <v>0.10599461902165785</v>
      </c>
      <c r="O293" s="60">
        <v>644</v>
      </c>
      <c r="P293" s="61">
        <v>0</v>
      </c>
    </row>
    <row r="294" spans="1:16" ht="51" x14ac:dyDescent="0.25">
      <c r="A294" s="15"/>
      <c r="B294" s="17">
        <v>5005161</v>
      </c>
      <c r="C294" s="17" t="s">
        <v>487</v>
      </c>
      <c r="D294" s="17">
        <v>3000672</v>
      </c>
      <c r="E294" s="17" t="s">
        <v>443</v>
      </c>
      <c r="F294" s="17">
        <v>394</v>
      </c>
      <c r="G294" s="17" t="s">
        <v>462</v>
      </c>
      <c r="H294" s="17">
        <v>445</v>
      </c>
      <c r="I294" s="17" t="s">
        <v>206</v>
      </c>
      <c r="J294" s="17">
        <v>445</v>
      </c>
      <c r="K294" s="17" t="s">
        <v>346</v>
      </c>
      <c r="L294" s="59">
        <v>0.36262600000000006</v>
      </c>
      <c r="M294" s="60">
        <v>0.72467700000000002</v>
      </c>
      <c r="N294" s="61">
        <v>0.12182571942685172</v>
      </c>
      <c r="O294" s="60">
        <v>204</v>
      </c>
      <c r="P294" s="61">
        <v>0</v>
      </c>
    </row>
    <row r="295" spans="1:16" ht="51" x14ac:dyDescent="0.25">
      <c r="A295" s="15"/>
      <c r="B295" s="17">
        <v>5005161</v>
      </c>
      <c r="C295" s="17" t="s">
        <v>487</v>
      </c>
      <c r="D295" s="17">
        <v>3000672</v>
      </c>
      <c r="E295" s="17" t="s">
        <v>443</v>
      </c>
      <c r="F295" s="17">
        <v>394</v>
      </c>
      <c r="G295" s="17" t="s">
        <v>462</v>
      </c>
      <c r="H295" s="17">
        <v>446</v>
      </c>
      <c r="I295" s="17" t="s">
        <v>207</v>
      </c>
      <c r="J295" s="17">
        <v>446</v>
      </c>
      <c r="K295" s="17" t="s">
        <v>347</v>
      </c>
      <c r="L295" s="59">
        <v>1.5090449999999995</v>
      </c>
      <c r="M295" s="60">
        <v>1.8116899999999996</v>
      </c>
      <c r="N295" s="61">
        <v>0.82115878387412522</v>
      </c>
      <c r="O295" s="60">
        <v>530</v>
      </c>
      <c r="P295" s="61">
        <v>0</v>
      </c>
    </row>
    <row r="296" spans="1:16" ht="51" x14ac:dyDescent="0.25">
      <c r="A296" s="15"/>
      <c r="B296" s="17">
        <v>5005161</v>
      </c>
      <c r="C296" s="17" t="s">
        <v>487</v>
      </c>
      <c r="D296" s="17">
        <v>3000672</v>
      </c>
      <c r="E296" s="17" t="s">
        <v>443</v>
      </c>
      <c r="F296" s="17">
        <v>394</v>
      </c>
      <c r="G296" s="17" t="s">
        <v>462</v>
      </c>
      <c r="H296" s="17">
        <v>447</v>
      </c>
      <c r="I296" s="17" t="s">
        <v>208</v>
      </c>
      <c r="J296" s="17">
        <v>447</v>
      </c>
      <c r="K296" s="17" t="s">
        <v>348</v>
      </c>
      <c r="L296" s="59">
        <v>5.8034000000000002E-2</v>
      </c>
      <c r="M296" s="60">
        <v>0.12103399999999997</v>
      </c>
      <c r="N296" s="61">
        <v>1.5270440213498659E-2</v>
      </c>
      <c r="O296" s="60">
        <v>131</v>
      </c>
      <c r="P296" s="61">
        <v>0</v>
      </c>
    </row>
    <row r="297" spans="1:16" ht="51" x14ac:dyDescent="0.25">
      <c r="A297" s="15"/>
      <c r="B297" s="17">
        <v>5005161</v>
      </c>
      <c r="C297" s="17" t="s">
        <v>487</v>
      </c>
      <c r="D297" s="17">
        <v>3000672</v>
      </c>
      <c r="E297" s="17" t="s">
        <v>443</v>
      </c>
      <c r="F297" s="17">
        <v>394</v>
      </c>
      <c r="G297" s="17" t="s">
        <v>462</v>
      </c>
      <c r="H297" s="17">
        <v>448</v>
      </c>
      <c r="I297" s="17" t="s">
        <v>209</v>
      </c>
      <c r="J297" s="17">
        <v>448</v>
      </c>
      <c r="K297" s="17" t="s">
        <v>349</v>
      </c>
      <c r="L297" s="59">
        <v>6.0727000000000017E-2</v>
      </c>
      <c r="M297" s="60">
        <v>0.19072700000000004</v>
      </c>
      <c r="N297" s="61">
        <v>9.2409799399320036E-3</v>
      </c>
      <c r="O297" s="60">
        <v>689</v>
      </c>
      <c r="P297" s="61">
        <v>0</v>
      </c>
    </row>
    <row r="298" spans="1:16" ht="51" x14ac:dyDescent="0.25">
      <c r="A298" s="15"/>
      <c r="B298" s="17">
        <v>5005161</v>
      </c>
      <c r="C298" s="17" t="s">
        <v>487</v>
      </c>
      <c r="D298" s="17">
        <v>3000672</v>
      </c>
      <c r="E298" s="17" t="s">
        <v>443</v>
      </c>
      <c r="F298" s="17">
        <v>394</v>
      </c>
      <c r="G298" s="17" t="s">
        <v>462</v>
      </c>
      <c r="H298" s="17">
        <v>449</v>
      </c>
      <c r="I298" s="17" t="s">
        <v>210</v>
      </c>
      <c r="J298" s="17">
        <v>449</v>
      </c>
      <c r="K298" s="17" t="s">
        <v>350</v>
      </c>
      <c r="L298" s="59">
        <v>0.63925100000000012</v>
      </c>
      <c r="M298" s="60">
        <v>0.7177920000000001</v>
      </c>
      <c r="N298" s="61">
        <v>0.29950692570128012</v>
      </c>
      <c r="O298" s="60">
        <v>4261</v>
      </c>
      <c r="P298" s="61">
        <v>0</v>
      </c>
    </row>
    <row r="299" spans="1:16" ht="51" x14ac:dyDescent="0.25">
      <c r="A299" s="15"/>
      <c r="B299" s="17">
        <v>5005161</v>
      </c>
      <c r="C299" s="17" t="s">
        <v>487</v>
      </c>
      <c r="D299" s="17">
        <v>3000672</v>
      </c>
      <c r="E299" s="17" t="s">
        <v>443</v>
      </c>
      <c r="F299" s="17">
        <v>394</v>
      </c>
      <c r="G299" s="17" t="s">
        <v>462</v>
      </c>
      <c r="H299" s="17">
        <v>450</v>
      </c>
      <c r="I299" s="17" t="s">
        <v>211</v>
      </c>
      <c r="J299" s="17">
        <v>450</v>
      </c>
      <c r="K299" s="17" t="s">
        <v>351</v>
      </c>
      <c r="L299" s="59">
        <v>0.21253900000000003</v>
      </c>
      <c r="M299" s="60">
        <v>0.50221300000000002</v>
      </c>
      <c r="N299" s="61">
        <v>7.1392579877283424E-2</v>
      </c>
      <c r="O299" s="60">
        <v>24</v>
      </c>
      <c r="P299" s="61">
        <v>0</v>
      </c>
    </row>
    <row r="300" spans="1:16" ht="51" x14ac:dyDescent="0.25">
      <c r="A300" s="15"/>
      <c r="B300" s="17">
        <v>5005161</v>
      </c>
      <c r="C300" s="17" t="s">
        <v>487</v>
      </c>
      <c r="D300" s="17">
        <v>3000672</v>
      </c>
      <c r="E300" s="17" t="s">
        <v>443</v>
      </c>
      <c r="F300" s="17">
        <v>394</v>
      </c>
      <c r="G300" s="17" t="s">
        <v>462</v>
      </c>
      <c r="H300" s="17">
        <v>451</v>
      </c>
      <c r="I300" s="17" t="s">
        <v>212</v>
      </c>
      <c r="J300" s="17">
        <v>451</v>
      </c>
      <c r="K300" s="17" t="s">
        <v>352</v>
      </c>
      <c r="L300" s="59">
        <v>2.2816700000000001</v>
      </c>
      <c r="M300" s="60">
        <v>2.2816699999999988</v>
      </c>
      <c r="N300" s="61">
        <v>1.0007074474924593</v>
      </c>
      <c r="O300" s="60">
        <v>8708</v>
      </c>
      <c r="P300" s="61">
        <v>0</v>
      </c>
    </row>
    <row r="301" spans="1:16" ht="51" x14ac:dyDescent="0.25">
      <c r="A301" s="15"/>
      <c r="B301" s="17">
        <v>5005161</v>
      </c>
      <c r="C301" s="17" t="s">
        <v>487</v>
      </c>
      <c r="D301" s="17">
        <v>3000672</v>
      </c>
      <c r="E301" s="17" t="s">
        <v>443</v>
      </c>
      <c r="F301" s="17">
        <v>394</v>
      </c>
      <c r="G301" s="17" t="s">
        <v>462</v>
      </c>
      <c r="H301" s="17">
        <v>452</v>
      </c>
      <c r="I301" s="17" t="s">
        <v>213</v>
      </c>
      <c r="J301" s="17">
        <v>452</v>
      </c>
      <c r="K301" s="17" t="s">
        <v>353</v>
      </c>
      <c r="L301" s="59">
        <v>1.5488520000000001</v>
      </c>
      <c r="M301" s="60">
        <v>1.679494</v>
      </c>
      <c r="N301" s="61">
        <v>0.88593832110927906</v>
      </c>
      <c r="O301" s="60">
        <v>0</v>
      </c>
      <c r="P301" s="61">
        <v>0</v>
      </c>
    </row>
    <row r="302" spans="1:16" ht="51" x14ac:dyDescent="0.25">
      <c r="A302" s="15"/>
      <c r="B302" s="17">
        <v>5005161</v>
      </c>
      <c r="C302" s="17" t="s">
        <v>487</v>
      </c>
      <c r="D302" s="17">
        <v>3000672</v>
      </c>
      <c r="E302" s="17" t="s">
        <v>443</v>
      </c>
      <c r="F302" s="17">
        <v>394</v>
      </c>
      <c r="G302" s="17" t="s">
        <v>462</v>
      </c>
      <c r="H302" s="17">
        <v>454</v>
      </c>
      <c r="I302" s="17" t="s">
        <v>215</v>
      </c>
      <c r="J302" s="17">
        <v>454</v>
      </c>
      <c r="K302" s="17" t="s">
        <v>355</v>
      </c>
      <c r="L302" s="59">
        <v>4.7499999999999999E-3</v>
      </c>
      <c r="M302" s="60">
        <v>4.7499999999999999E-3</v>
      </c>
      <c r="N302" s="61">
        <v>0</v>
      </c>
      <c r="O302" s="60">
        <v>0</v>
      </c>
      <c r="P302" s="61">
        <v>0</v>
      </c>
    </row>
    <row r="303" spans="1:16" ht="51" x14ac:dyDescent="0.25">
      <c r="A303" s="15"/>
      <c r="B303" s="17">
        <v>5005161</v>
      </c>
      <c r="C303" s="17" t="s">
        <v>487</v>
      </c>
      <c r="D303" s="17">
        <v>3000672</v>
      </c>
      <c r="E303" s="17" t="s">
        <v>443</v>
      </c>
      <c r="F303" s="17">
        <v>394</v>
      </c>
      <c r="G303" s="17" t="s">
        <v>462</v>
      </c>
      <c r="H303" s="17">
        <v>455</v>
      </c>
      <c r="I303" s="17" t="s">
        <v>216</v>
      </c>
      <c r="J303" s="17">
        <v>455</v>
      </c>
      <c r="K303" s="17" t="s">
        <v>356</v>
      </c>
      <c r="L303" s="59">
        <v>7.9520000000000007E-3</v>
      </c>
      <c r="M303" s="60">
        <v>7.9520000000000007E-3</v>
      </c>
      <c r="N303" s="61">
        <v>1.500000071246177E-4</v>
      </c>
      <c r="O303" s="60">
        <v>0</v>
      </c>
      <c r="P303" s="61">
        <v>0</v>
      </c>
    </row>
    <row r="304" spans="1:16" ht="51" x14ac:dyDescent="0.25">
      <c r="A304" s="15"/>
      <c r="B304" s="17">
        <v>5005161</v>
      </c>
      <c r="C304" s="17" t="s">
        <v>487</v>
      </c>
      <c r="D304" s="17">
        <v>3000672</v>
      </c>
      <c r="E304" s="17" t="s">
        <v>443</v>
      </c>
      <c r="F304" s="17">
        <v>394</v>
      </c>
      <c r="G304" s="17" t="s">
        <v>462</v>
      </c>
      <c r="H304" s="17">
        <v>456</v>
      </c>
      <c r="I304" s="17" t="s">
        <v>217</v>
      </c>
      <c r="J304" s="17">
        <v>456</v>
      </c>
      <c r="K304" s="17" t="s">
        <v>357</v>
      </c>
      <c r="L304" s="59">
        <v>0.41380700000000004</v>
      </c>
      <c r="M304" s="60">
        <v>0.42340700000000003</v>
      </c>
      <c r="N304" s="61">
        <v>0.20848822468542494</v>
      </c>
      <c r="O304" s="60">
        <v>0</v>
      </c>
      <c r="P304" s="61">
        <v>0</v>
      </c>
    </row>
    <row r="305" spans="1:16" ht="51" x14ac:dyDescent="0.25">
      <c r="A305" s="15"/>
      <c r="B305" s="17">
        <v>5005161</v>
      </c>
      <c r="C305" s="17" t="s">
        <v>487</v>
      </c>
      <c r="D305" s="17">
        <v>3000672</v>
      </c>
      <c r="E305" s="17" t="s">
        <v>443</v>
      </c>
      <c r="F305" s="17">
        <v>394</v>
      </c>
      <c r="G305" s="17" t="s">
        <v>462</v>
      </c>
      <c r="H305" s="17">
        <v>457</v>
      </c>
      <c r="I305" s="17" t="s">
        <v>218</v>
      </c>
      <c r="J305" s="17">
        <v>457</v>
      </c>
      <c r="K305" s="17" t="s">
        <v>358</v>
      </c>
      <c r="L305" s="59">
        <v>0.56735600000000008</v>
      </c>
      <c r="M305" s="60">
        <v>0.67308100000000004</v>
      </c>
      <c r="N305" s="61">
        <v>0.31260578386718407</v>
      </c>
      <c r="O305" s="60">
        <v>24</v>
      </c>
      <c r="P305" s="61">
        <v>0</v>
      </c>
    </row>
    <row r="306" spans="1:16" ht="51" x14ac:dyDescent="0.25">
      <c r="A306" s="15"/>
      <c r="B306" s="17">
        <v>5005161</v>
      </c>
      <c r="C306" s="17" t="s">
        <v>487</v>
      </c>
      <c r="D306" s="17">
        <v>3000672</v>
      </c>
      <c r="E306" s="17" t="s">
        <v>443</v>
      </c>
      <c r="F306" s="17">
        <v>394</v>
      </c>
      <c r="G306" s="17" t="s">
        <v>462</v>
      </c>
      <c r="H306" s="17">
        <v>458</v>
      </c>
      <c r="I306" s="17" t="s">
        <v>219</v>
      </c>
      <c r="J306" s="17">
        <v>458</v>
      </c>
      <c r="K306" s="17" t="s">
        <v>359</v>
      </c>
      <c r="L306" s="59">
        <v>0.20826500000000003</v>
      </c>
      <c r="M306" s="60">
        <v>0.37446099999999993</v>
      </c>
      <c r="N306" s="61">
        <v>7.8711677866522223E-2</v>
      </c>
      <c r="O306" s="60">
        <v>30</v>
      </c>
      <c r="P306" s="61">
        <v>0</v>
      </c>
    </row>
    <row r="307" spans="1:16" ht="51" x14ac:dyDescent="0.25">
      <c r="A307" s="15"/>
      <c r="B307" s="17">
        <v>5005161</v>
      </c>
      <c r="C307" s="17" t="s">
        <v>487</v>
      </c>
      <c r="D307" s="17">
        <v>3000672</v>
      </c>
      <c r="E307" s="17" t="s">
        <v>443</v>
      </c>
      <c r="F307" s="17">
        <v>394</v>
      </c>
      <c r="G307" s="17" t="s">
        <v>462</v>
      </c>
      <c r="H307" s="17">
        <v>459</v>
      </c>
      <c r="I307" s="17" t="s">
        <v>220</v>
      </c>
      <c r="J307" s="17">
        <v>459</v>
      </c>
      <c r="K307" s="17" t="s">
        <v>360</v>
      </c>
      <c r="L307" s="59">
        <v>0.17940599999999998</v>
      </c>
      <c r="M307" s="60">
        <v>0.33232000000000006</v>
      </c>
      <c r="N307" s="61">
        <v>8.9870501367840916E-2</v>
      </c>
      <c r="O307" s="60">
        <v>0</v>
      </c>
      <c r="P307" s="61">
        <v>0</v>
      </c>
    </row>
    <row r="308" spans="1:16" ht="51" x14ac:dyDescent="0.25">
      <c r="A308" s="15"/>
      <c r="B308" s="17">
        <v>5005161</v>
      </c>
      <c r="C308" s="17" t="s">
        <v>487</v>
      </c>
      <c r="D308" s="17">
        <v>3000672</v>
      </c>
      <c r="E308" s="17" t="s">
        <v>443</v>
      </c>
      <c r="F308" s="17">
        <v>394</v>
      </c>
      <c r="G308" s="17" t="s">
        <v>462</v>
      </c>
      <c r="H308" s="17">
        <v>460</v>
      </c>
      <c r="I308" s="17" t="s">
        <v>221</v>
      </c>
      <c r="J308" s="17">
        <v>460</v>
      </c>
      <c r="K308" s="17" t="s">
        <v>361</v>
      </c>
      <c r="L308" s="59">
        <v>2.1446E-2</v>
      </c>
      <c r="M308" s="60">
        <v>2.1445999999999996E-2</v>
      </c>
      <c r="N308" s="61">
        <v>3.189999915775843E-6</v>
      </c>
      <c r="O308" s="60">
        <v>2520</v>
      </c>
      <c r="P308" s="61">
        <v>0</v>
      </c>
    </row>
    <row r="309" spans="1:16" ht="51" x14ac:dyDescent="0.25">
      <c r="A309" s="15"/>
      <c r="B309" s="17">
        <v>5005161</v>
      </c>
      <c r="C309" s="17" t="s">
        <v>487</v>
      </c>
      <c r="D309" s="17">
        <v>3000672</v>
      </c>
      <c r="E309" s="17" t="s">
        <v>443</v>
      </c>
      <c r="F309" s="17">
        <v>394</v>
      </c>
      <c r="G309" s="17" t="s">
        <v>462</v>
      </c>
      <c r="H309" s="17">
        <v>461</v>
      </c>
      <c r="I309" s="17" t="s">
        <v>222</v>
      </c>
      <c r="J309" s="17">
        <v>461</v>
      </c>
      <c r="K309" s="17" t="s">
        <v>362</v>
      </c>
      <c r="L309" s="59">
        <v>0</v>
      </c>
      <c r="M309" s="60">
        <v>2.3999999999999998E-3</v>
      </c>
      <c r="N309" s="61">
        <v>0</v>
      </c>
      <c r="O309" s="60">
        <v>6</v>
      </c>
      <c r="P309" s="61">
        <v>0</v>
      </c>
    </row>
    <row r="310" spans="1:16" ht="51" x14ac:dyDescent="0.25">
      <c r="A310" s="15"/>
      <c r="B310" s="17">
        <v>5005161</v>
      </c>
      <c r="C310" s="17" t="s">
        <v>487</v>
      </c>
      <c r="D310" s="17">
        <v>3000672</v>
      </c>
      <c r="E310" s="17" t="s">
        <v>443</v>
      </c>
      <c r="F310" s="17">
        <v>394</v>
      </c>
      <c r="G310" s="17" t="s">
        <v>462</v>
      </c>
      <c r="H310" s="17">
        <v>462</v>
      </c>
      <c r="I310" s="17" t="s">
        <v>223</v>
      </c>
      <c r="J310" s="17">
        <v>462</v>
      </c>
      <c r="K310" s="17" t="s">
        <v>363</v>
      </c>
      <c r="L310" s="59">
        <v>6.6000000000000008E-3</v>
      </c>
      <c r="M310" s="60">
        <v>6.6000000000000008E-3</v>
      </c>
      <c r="N310" s="61">
        <v>1.6783200262580067E-3</v>
      </c>
      <c r="O310" s="60">
        <v>2016</v>
      </c>
      <c r="P310" s="61">
        <v>0</v>
      </c>
    </row>
    <row r="311" spans="1:16" ht="51" x14ac:dyDescent="0.25">
      <c r="A311" s="15"/>
      <c r="B311" s="17">
        <v>5005161</v>
      </c>
      <c r="C311" s="17" t="s">
        <v>487</v>
      </c>
      <c r="D311" s="17">
        <v>3000672</v>
      </c>
      <c r="E311" s="17" t="s">
        <v>443</v>
      </c>
      <c r="F311" s="17">
        <v>394</v>
      </c>
      <c r="G311" s="17" t="s">
        <v>462</v>
      </c>
      <c r="H311" s="17">
        <v>463</v>
      </c>
      <c r="I311" s="17" t="s">
        <v>224</v>
      </c>
      <c r="J311" s="17">
        <v>463</v>
      </c>
      <c r="K311" s="17" t="s">
        <v>364</v>
      </c>
      <c r="L311" s="59">
        <v>0.57934900000000011</v>
      </c>
      <c r="M311" s="60">
        <v>0.57996799999999993</v>
      </c>
      <c r="N311" s="61">
        <v>0.2521201455310802</v>
      </c>
      <c r="O311" s="60">
        <v>663</v>
      </c>
      <c r="P311" s="61">
        <v>0</v>
      </c>
    </row>
    <row r="312" spans="1:16" ht="51.75" thickBot="1" x14ac:dyDescent="0.3">
      <c r="A312" s="21"/>
      <c r="B312" s="23">
        <v>5005161</v>
      </c>
      <c r="C312" s="23" t="s">
        <v>487</v>
      </c>
      <c r="D312" s="23">
        <v>3000672</v>
      </c>
      <c r="E312" s="23" t="s">
        <v>443</v>
      </c>
      <c r="F312" s="23">
        <v>394</v>
      </c>
      <c r="G312" s="23" t="s">
        <v>462</v>
      </c>
      <c r="H312" s="23">
        <v>464</v>
      </c>
      <c r="I312" s="23" t="s">
        <v>225</v>
      </c>
      <c r="J312" s="23">
        <v>464</v>
      </c>
      <c r="K312" s="23" t="s">
        <v>365</v>
      </c>
      <c r="L312" s="62">
        <v>2.1902270000000001</v>
      </c>
      <c r="M312" s="63">
        <v>1.7156930000000001</v>
      </c>
      <c r="N312" s="64">
        <v>0.89957427443005145</v>
      </c>
      <c r="O312" s="63">
        <v>12557</v>
      </c>
      <c r="P312" s="64">
        <v>0</v>
      </c>
    </row>
  </sheetData>
  <mergeCells count="13">
    <mergeCell ref="A3:K3"/>
    <mergeCell ref="L3:N3"/>
    <mergeCell ref="O3:P3"/>
    <mergeCell ref="N4:N5"/>
    <mergeCell ref="H4:I5"/>
    <mergeCell ref="J4:K5"/>
    <mergeCell ref="A4:C5"/>
    <mergeCell ref="O4:O5"/>
    <mergeCell ref="L4:L5"/>
    <mergeCell ref="D4:E5"/>
    <mergeCell ref="P4:P5"/>
    <mergeCell ref="M4:M5"/>
    <mergeCell ref="F4:G5"/>
  </mergeCells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0"/>
  <dimension ref="A1:N18"/>
  <sheetViews>
    <sheetView topLeftCell="A5" workbookViewId="0">
      <selection activeCell="C12" sqref="C1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99</v>
      </c>
      <c r="B1" s="40" t="s">
        <v>228</v>
      </c>
      <c r="C1" s="40" t="s">
        <v>58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1958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43.982809999999994</v>
      </c>
      <c r="I6" s="13">
        <v>52.231192999999998</v>
      </c>
      <c r="J6" s="13">
        <v>30.591213308027363</v>
      </c>
      <c r="K6" s="14">
        <v>0.58568858092189025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SUM(H8:H17)</f>
        <v>43.982810000000008</v>
      </c>
      <c r="I7" s="30">
        <f>SUM(I8:I17)</f>
        <v>52.231193000000012</v>
      </c>
      <c r="J7" s="30">
        <f>SUM(J8:J17)</f>
        <v>30.591213308027363</v>
      </c>
      <c r="K7" s="32">
        <f>IFERROR(J7/I7,0)</f>
        <v>0.58568858092189002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60</v>
      </c>
      <c r="G8" s="17" t="s">
        <v>318</v>
      </c>
      <c r="H8" s="18">
        <v>0.53059199999999995</v>
      </c>
      <c r="I8" s="19">
        <v>0.92099399999999998</v>
      </c>
      <c r="J8" s="19">
        <v>0.14021870994474739</v>
      </c>
      <c r="K8" s="20">
        <f t="shared" ref="K8:K18" si="0">IFERROR(J8/I8,0)</f>
        <v>0.15224714812989812</v>
      </c>
      <c r="L8" s="54">
        <v>0</v>
      </c>
      <c r="M8" s="19">
        <v>0</v>
      </c>
      <c r="N8" s="20" t="str">
        <f>IFERROR(M8/L8,".")</f>
        <v>.</v>
      </c>
    </row>
    <row r="9" spans="1:14" ht="25.5" x14ac:dyDescent="0.25">
      <c r="A9" s="15"/>
      <c r="B9" s="17">
        <v>5001558</v>
      </c>
      <c r="C9" s="79" t="s">
        <v>1959</v>
      </c>
      <c r="D9" s="17">
        <v>3000511</v>
      </c>
      <c r="E9" s="17" t="s">
        <v>1421</v>
      </c>
      <c r="F9" s="53">
        <v>538</v>
      </c>
      <c r="G9" s="17" t="s">
        <v>1435</v>
      </c>
      <c r="H9" s="18">
        <v>0</v>
      </c>
      <c r="I9" s="19">
        <v>0.21000000000000002</v>
      </c>
      <c r="J9" s="19">
        <v>0</v>
      </c>
      <c r="K9" s="20">
        <f t="shared" si="0"/>
        <v>0</v>
      </c>
      <c r="L9" s="54">
        <v>3</v>
      </c>
      <c r="M9" s="19">
        <v>0</v>
      </c>
      <c r="N9" s="20">
        <f t="shared" ref="N9:N17" si="1">IFERROR(M9/L9,".")</f>
        <v>0</v>
      </c>
    </row>
    <row r="10" spans="1:14" ht="25.5" x14ac:dyDescent="0.25">
      <c r="A10" s="15"/>
      <c r="B10" s="17">
        <v>5002360</v>
      </c>
      <c r="C10" s="79" t="s">
        <v>1427</v>
      </c>
      <c r="D10" s="17">
        <v>3000511</v>
      </c>
      <c r="E10" s="17" t="s">
        <v>1421</v>
      </c>
      <c r="F10" s="53">
        <v>105</v>
      </c>
      <c r="G10" s="17" t="s">
        <v>783</v>
      </c>
      <c r="H10" s="18">
        <v>38.608134999999997</v>
      </c>
      <c r="I10" s="19">
        <v>46.856518000000008</v>
      </c>
      <c r="J10" s="19">
        <v>29.741239137096272</v>
      </c>
      <c r="K10" s="20">
        <f t="shared" si="0"/>
        <v>0.63473003130741101</v>
      </c>
      <c r="L10" s="54">
        <v>0</v>
      </c>
      <c r="M10" s="19">
        <v>0</v>
      </c>
      <c r="N10" s="20" t="str">
        <f t="shared" si="1"/>
        <v>.</v>
      </c>
    </row>
    <row r="11" spans="1:14" ht="38.25" x14ac:dyDescent="0.25">
      <c r="A11" s="15"/>
      <c r="B11" s="17">
        <v>5004127</v>
      </c>
      <c r="C11" s="79" t="s">
        <v>1428</v>
      </c>
      <c r="D11" s="17">
        <v>3000511</v>
      </c>
      <c r="E11" s="17" t="s">
        <v>1421</v>
      </c>
      <c r="F11" s="53">
        <v>578</v>
      </c>
      <c r="G11" s="17" t="s">
        <v>1434</v>
      </c>
      <c r="H11" s="18">
        <v>0.23338400000000001</v>
      </c>
      <c r="I11" s="19">
        <v>0.40244599999999997</v>
      </c>
      <c r="J11" s="19">
        <v>0.10937829088652506</v>
      </c>
      <c r="K11" s="20">
        <f t="shared" si="0"/>
        <v>0.27178376946602795</v>
      </c>
      <c r="L11" s="54">
        <v>4</v>
      </c>
      <c r="M11" s="19">
        <v>0</v>
      </c>
      <c r="N11" s="20">
        <f t="shared" si="1"/>
        <v>0</v>
      </c>
    </row>
    <row r="12" spans="1:14" ht="25.5" x14ac:dyDescent="0.25">
      <c r="A12" s="15"/>
      <c r="B12" s="17">
        <v>5004144</v>
      </c>
      <c r="C12" s="79" t="s">
        <v>1960</v>
      </c>
      <c r="D12" s="17">
        <v>3000511</v>
      </c>
      <c r="E12" s="17" t="s">
        <v>1421</v>
      </c>
      <c r="F12" s="53">
        <v>42</v>
      </c>
      <c r="G12" s="17" t="s">
        <v>648</v>
      </c>
      <c r="H12" s="18">
        <v>0.26459100000000002</v>
      </c>
      <c r="I12" s="19">
        <v>0.75879999999999992</v>
      </c>
      <c r="J12" s="19">
        <v>3.6174190136080142E-2</v>
      </c>
      <c r="K12" s="20">
        <f t="shared" si="0"/>
        <v>4.7672891586821489E-2</v>
      </c>
      <c r="L12" s="54">
        <v>3</v>
      </c>
      <c r="M12" s="19">
        <v>0</v>
      </c>
      <c r="N12" s="20">
        <f t="shared" si="1"/>
        <v>0</v>
      </c>
    </row>
    <row r="13" spans="1:14" ht="25.5" x14ac:dyDescent="0.25">
      <c r="A13" s="15"/>
      <c r="B13" s="17">
        <v>5004145</v>
      </c>
      <c r="C13" s="79" t="s">
        <v>1961</v>
      </c>
      <c r="D13" s="17">
        <v>3000511</v>
      </c>
      <c r="E13" s="17" t="s">
        <v>1421</v>
      </c>
      <c r="F13" s="53">
        <v>42</v>
      </c>
      <c r="G13" s="17" t="s">
        <v>648</v>
      </c>
      <c r="H13" s="18">
        <v>0.21560000000000001</v>
      </c>
      <c r="I13" s="19">
        <v>8.358199999999999E-2</v>
      </c>
      <c r="J13" s="19">
        <v>0</v>
      </c>
      <c r="K13" s="20">
        <f t="shared" si="0"/>
        <v>0</v>
      </c>
      <c r="L13" s="54">
        <v>0</v>
      </c>
      <c r="M13" s="19">
        <v>0</v>
      </c>
      <c r="N13" s="20" t="str">
        <f t="shared" si="1"/>
        <v>.</v>
      </c>
    </row>
    <row r="14" spans="1:14" ht="25.5" x14ac:dyDescent="0.25">
      <c r="A14" s="15"/>
      <c r="B14" s="17">
        <v>5004129</v>
      </c>
      <c r="C14" s="79" t="s">
        <v>1430</v>
      </c>
      <c r="D14" s="17">
        <v>3000512</v>
      </c>
      <c r="E14" s="17" t="s">
        <v>1422</v>
      </c>
      <c r="F14" s="53">
        <v>88</v>
      </c>
      <c r="G14" s="17" t="s">
        <v>466</v>
      </c>
      <c r="H14" s="18">
        <v>0.54633999999999994</v>
      </c>
      <c r="I14" s="19">
        <v>0.54633999999999994</v>
      </c>
      <c r="J14" s="19">
        <v>0.14249999821186066</v>
      </c>
      <c r="K14" s="20">
        <f t="shared" si="0"/>
        <v>0.26082658822685628</v>
      </c>
      <c r="L14" s="54">
        <v>0</v>
      </c>
      <c r="M14" s="19">
        <v>0</v>
      </c>
      <c r="N14" s="20" t="str">
        <f t="shared" si="1"/>
        <v>.</v>
      </c>
    </row>
    <row r="15" spans="1:14" ht="25.5" x14ac:dyDescent="0.25">
      <c r="A15" s="15"/>
      <c r="B15" s="17">
        <v>5004147</v>
      </c>
      <c r="C15" s="79" t="s">
        <v>1962</v>
      </c>
      <c r="D15" s="17">
        <v>3000512</v>
      </c>
      <c r="E15" s="17" t="s">
        <v>1422</v>
      </c>
      <c r="F15" s="53">
        <v>117</v>
      </c>
      <c r="G15" s="17" t="s">
        <v>808</v>
      </c>
      <c r="H15" s="18">
        <v>7.5991000000000003E-2</v>
      </c>
      <c r="I15" s="19">
        <v>7.5991000000000003E-2</v>
      </c>
      <c r="J15" s="19">
        <v>6.0000002849847078E-4</v>
      </c>
      <c r="K15" s="20">
        <f t="shared" si="0"/>
        <v>7.8956722309019584E-3</v>
      </c>
      <c r="L15" s="54">
        <v>0</v>
      </c>
      <c r="M15" s="19">
        <v>0</v>
      </c>
      <c r="N15" s="20" t="str">
        <f t="shared" si="1"/>
        <v>.</v>
      </c>
    </row>
    <row r="16" spans="1:14" ht="25.5" x14ac:dyDescent="0.25">
      <c r="A16" s="15"/>
      <c r="B16" s="17">
        <v>5004131</v>
      </c>
      <c r="C16" s="79" t="s">
        <v>1432</v>
      </c>
      <c r="D16" s="17">
        <v>3000513</v>
      </c>
      <c r="E16" s="17" t="s">
        <v>1423</v>
      </c>
      <c r="F16" s="53">
        <v>538</v>
      </c>
      <c r="G16" s="17" t="s">
        <v>1435</v>
      </c>
      <c r="H16" s="18">
        <v>0.92317700000000003</v>
      </c>
      <c r="I16" s="19">
        <v>0.12548599999999999</v>
      </c>
      <c r="J16" s="19">
        <v>4.6185549988877028E-2</v>
      </c>
      <c r="K16" s="20">
        <f t="shared" si="0"/>
        <v>0.36805340825970256</v>
      </c>
      <c r="L16" s="54">
        <v>0</v>
      </c>
      <c r="M16" s="19">
        <v>0</v>
      </c>
      <c r="N16" s="20" t="str">
        <f t="shared" si="1"/>
        <v>.</v>
      </c>
    </row>
    <row r="17" spans="1:14" ht="25.5" x14ac:dyDescent="0.25">
      <c r="A17" s="15"/>
      <c r="B17" s="17">
        <v>5004132</v>
      </c>
      <c r="C17" s="79" t="s">
        <v>1433</v>
      </c>
      <c r="D17" s="17">
        <v>3000513</v>
      </c>
      <c r="E17" s="17" t="s">
        <v>1423</v>
      </c>
      <c r="F17" s="53">
        <v>538</v>
      </c>
      <c r="G17" s="17" t="s">
        <v>1435</v>
      </c>
      <c r="H17" s="18">
        <v>2.585</v>
      </c>
      <c r="I17" s="19">
        <v>2.251036</v>
      </c>
      <c r="J17" s="19">
        <v>0.37491743173450232</v>
      </c>
      <c r="K17" s="20">
        <f t="shared" si="0"/>
        <v>0.16655328112677997</v>
      </c>
      <c r="L17" s="54">
        <v>13</v>
      </c>
      <c r="M17" s="19">
        <v>0</v>
      </c>
      <c r="N17" s="20">
        <f t="shared" si="1"/>
        <v>0</v>
      </c>
    </row>
    <row r="18" spans="1:14" ht="15.75" thickBot="1" x14ac:dyDescent="0.3">
      <c r="A18" s="33" t="s">
        <v>302</v>
      </c>
      <c r="B18" s="35"/>
      <c r="C18" s="35"/>
      <c r="D18" s="57"/>
      <c r="E18" s="35"/>
      <c r="F18" s="51"/>
      <c r="G18" s="35"/>
      <c r="H18" s="36">
        <f>H6-H7</f>
        <v>0</v>
      </c>
      <c r="I18" s="36">
        <f>I6-I7</f>
        <v>0</v>
      </c>
      <c r="J18" s="36">
        <f>J6-J7</f>
        <v>0</v>
      </c>
      <c r="K18" s="38">
        <f t="shared" si="0"/>
        <v>0</v>
      </c>
      <c r="L18" s="52"/>
      <c r="M18" s="37"/>
      <c r="N18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1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101</v>
      </c>
      <c r="B1" s="41" t="s">
        <v>228</v>
      </c>
      <c r="C1" s="40" t="s">
        <v>59</v>
      </c>
      <c r="D1" s="40"/>
      <c r="E1" s="40"/>
      <c r="F1" s="40"/>
      <c r="G1" s="40"/>
    </row>
    <row r="2" spans="1:11" ht="15.75" thickBot="1" x14ac:dyDescent="0.3">
      <c r="A2" s="2" t="s">
        <v>1965</v>
      </c>
      <c r="I2" s="1" t="s">
        <v>1991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301.73030299999999</v>
      </c>
      <c r="E6" s="13">
        <f ca="1">SUM(E7:OFFSET(E7,50,0))</f>
        <v>446.75720799999999</v>
      </c>
      <c r="F6" s="13">
        <f ca="1">SUM(F7:OFFSET(F7,50,0))</f>
        <v>147.31146285117785</v>
      </c>
      <c r="G6" s="14">
        <f ca="1">IFERROR(F6/E6,0)</f>
        <v>0.32973494375311313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0.90741000000000005</v>
      </c>
      <c r="E7" s="19">
        <v>3.1718730000000002</v>
      </c>
      <c r="F7" s="19">
        <v>0.78600274366908707</v>
      </c>
      <c r="G7" s="20">
        <f t="shared" ref="G7:G31" si="0">IFERROR(F7/E7,0)</f>
        <v>0.24780397691492914</v>
      </c>
      <c r="I7" t="s">
        <v>256</v>
      </c>
      <c r="J7" s="6">
        <v>0.66336409514769912</v>
      </c>
      <c r="K7" s="65">
        <v>0.5714581889874194</v>
      </c>
    </row>
    <row r="8" spans="1:11" x14ac:dyDescent="0.25">
      <c r="A8" s="15"/>
      <c r="B8" s="44">
        <v>2</v>
      </c>
      <c r="C8" s="17" t="s">
        <v>241</v>
      </c>
      <c r="D8" s="18">
        <v>3.2473449999999997</v>
      </c>
      <c r="E8" s="19">
        <v>10.768745000000001</v>
      </c>
      <c r="F8" s="19">
        <v>3.9188769236643566</v>
      </c>
      <c r="G8" s="20">
        <f t="shared" si="0"/>
        <v>0.36391212937666889</v>
      </c>
      <c r="I8" t="s">
        <v>250</v>
      </c>
      <c r="J8" s="6">
        <v>7.6353028678713599</v>
      </c>
      <c r="K8" s="65">
        <v>0.56923051048977968</v>
      </c>
    </row>
    <row r="9" spans="1:11" x14ac:dyDescent="0.25">
      <c r="A9" s="15"/>
      <c r="B9" s="44">
        <v>3</v>
      </c>
      <c r="C9" s="17" t="s">
        <v>242</v>
      </c>
      <c r="D9" s="18">
        <v>6.3357280000000005</v>
      </c>
      <c r="E9" s="19">
        <v>6.2666940000000002</v>
      </c>
      <c r="F9" s="19">
        <v>1.0461427770933369</v>
      </c>
      <c r="G9" s="20">
        <f t="shared" si="0"/>
        <v>0.16693694906649931</v>
      </c>
      <c r="I9" t="s">
        <v>263</v>
      </c>
      <c r="J9" s="6">
        <v>0.63211879640584812</v>
      </c>
      <c r="K9" s="65">
        <v>0.52902238499553356</v>
      </c>
    </row>
    <row r="10" spans="1:11" x14ac:dyDescent="0.25">
      <c r="A10" s="15"/>
      <c r="B10" s="44">
        <v>4</v>
      </c>
      <c r="C10" s="17" t="s">
        <v>243</v>
      </c>
      <c r="D10" s="18">
        <v>19.197000000000003</v>
      </c>
      <c r="E10" s="19">
        <v>43.233421999999983</v>
      </c>
      <c r="F10" s="19">
        <v>7.654510609281715</v>
      </c>
      <c r="G10" s="20">
        <f t="shared" si="0"/>
        <v>0.17705076894634245</v>
      </c>
      <c r="I10" t="s">
        <v>254</v>
      </c>
      <c r="J10" s="6">
        <v>79.177143711008114</v>
      </c>
      <c r="K10" s="65">
        <v>0.51005041520044836</v>
      </c>
    </row>
    <row r="11" spans="1:11" x14ac:dyDescent="0.25">
      <c r="A11" s="15"/>
      <c r="B11" s="44">
        <v>5</v>
      </c>
      <c r="C11" s="17" t="s">
        <v>244</v>
      </c>
      <c r="D11" s="18">
        <v>1.237276</v>
      </c>
      <c r="E11" s="19">
        <v>2.0038480000000001</v>
      </c>
      <c r="F11" s="19">
        <v>0.63172531243617414</v>
      </c>
      <c r="G11" s="20">
        <f t="shared" si="0"/>
        <v>0.31525610347500116</v>
      </c>
      <c r="I11" t="s">
        <v>246</v>
      </c>
      <c r="J11" s="6">
        <v>2.316640351084061</v>
      </c>
      <c r="K11" s="65">
        <v>0.47307647325530017</v>
      </c>
    </row>
    <row r="12" spans="1:11" x14ac:dyDescent="0.25">
      <c r="A12" s="15"/>
      <c r="B12" s="44">
        <v>6</v>
      </c>
      <c r="C12" s="17" t="s">
        <v>245</v>
      </c>
      <c r="D12" s="18">
        <v>10.919576999999999</v>
      </c>
      <c r="E12" s="19">
        <v>10.299396999999999</v>
      </c>
      <c r="F12" s="19">
        <v>4.179441325031803</v>
      </c>
      <c r="G12" s="20">
        <f t="shared" si="0"/>
        <v>0.40579475915257984</v>
      </c>
      <c r="I12" t="s">
        <v>245</v>
      </c>
      <c r="J12" s="6">
        <v>4.179441325031803</v>
      </c>
      <c r="K12" s="65">
        <v>0.40579475915257984</v>
      </c>
    </row>
    <row r="13" spans="1:11" x14ac:dyDescent="0.25">
      <c r="A13" s="15"/>
      <c r="B13" s="44">
        <v>7</v>
      </c>
      <c r="C13" s="17" t="s">
        <v>246</v>
      </c>
      <c r="D13" s="18">
        <v>6.6880610000000011</v>
      </c>
      <c r="E13" s="19">
        <v>4.8969680000000002</v>
      </c>
      <c r="F13" s="19">
        <v>2.316640351084061</v>
      </c>
      <c r="G13" s="20">
        <f t="shared" si="0"/>
        <v>0.47307647325530017</v>
      </c>
      <c r="I13" t="s">
        <v>259</v>
      </c>
      <c r="J13" s="6">
        <v>6.5013551298470702</v>
      </c>
      <c r="K13" s="65">
        <v>0.3936775442843104</v>
      </c>
    </row>
    <row r="14" spans="1:11" x14ac:dyDescent="0.25">
      <c r="A14" s="15"/>
      <c r="B14" s="44">
        <v>8</v>
      </c>
      <c r="C14" s="17" t="s">
        <v>247</v>
      </c>
      <c r="D14" s="18">
        <v>27.738679999999995</v>
      </c>
      <c r="E14" s="19">
        <v>39.516872000000006</v>
      </c>
      <c r="F14" s="19">
        <v>9.4889732537485543</v>
      </c>
      <c r="G14" s="20">
        <f t="shared" si="0"/>
        <v>0.24012460433985142</v>
      </c>
      <c r="I14" t="s">
        <v>241</v>
      </c>
      <c r="J14" s="6">
        <v>3.9188769236643566</v>
      </c>
      <c r="K14" s="65">
        <v>0.36391212937666889</v>
      </c>
    </row>
    <row r="15" spans="1:11" x14ac:dyDescent="0.25">
      <c r="A15" s="15"/>
      <c r="B15" s="44">
        <v>9</v>
      </c>
      <c r="C15" s="17" t="s">
        <v>248</v>
      </c>
      <c r="D15" s="18">
        <v>11.836042000000001</v>
      </c>
      <c r="E15" s="19">
        <v>7.2143360000000003</v>
      </c>
      <c r="F15" s="19">
        <v>2.1530849121918436</v>
      </c>
      <c r="G15" s="20">
        <f t="shared" si="0"/>
        <v>0.2984453333185263</v>
      </c>
      <c r="I15" t="s">
        <v>252</v>
      </c>
      <c r="J15" s="6">
        <v>3.7547086354970816</v>
      </c>
      <c r="K15" s="65">
        <v>0.33817977928765802</v>
      </c>
    </row>
    <row r="16" spans="1:11" x14ac:dyDescent="0.25">
      <c r="A16" s="15"/>
      <c r="B16" s="44">
        <v>10</v>
      </c>
      <c r="C16" s="17" t="s">
        <v>249</v>
      </c>
      <c r="D16" s="18">
        <v>0.65180100000000007</v>
      </c>
      <c r="E16" s="19">
        <v>3.6097119999999987</v>
      </c>
      <c r="F16" s="19">
        <v>1.0659470895625418</v>
      </c>
      <c r="G16" s="20">
        <f t="shared" si="0"/>
        <v>0.29529976063534769</v>
      </c>
      <c r="I16" t="s">
        <v>244</v>
      </c>
      <c r="J16" s="6">
        <v>0.63172531243617414</v>
      </c>
      <c r="K16" s="65">
        <v>0.31525610347500116</v>
      </c>
    </row>
    <row r="17" spans="1:11" x14ac:dyDescent="0.25">
      <c r="A17" s="15"/>
      <c r="B17" s="44">
        <v>11</v>
      </c>
      <c r="C17" s="17" t="s">
        <v>250</v>
      </c>
      <c r="D17" s="18">
        <v>6.572254</v>
      </c>
      <c r="E17" s="19">
        <v>13.413376000000001</v>
      </c>
      <c r="F17" s="19">
        <v>7.6353028678713599</v>
      </c>
      <c r="G17" s="20">
        <f t="shared" si="0"/>
        <v>0.56923051048977968</v>
      </c>
      <c r="I17" t="s">
        <v>248</v>
      </c>
      <c r="J17" s="6">
        <v>2.1530849121918436</v>
      </c>
      <c r="K17" s="65">
        <v>0.2984453333185263</v>
      </c>
    </row>
    <row r="18" spans="1:11" x14ac:dyDescent="0.25">
      <c r="A18" s="15"/>
      <c r="B18" s="44">
        <v>12</v>
      </c>
      <c r="C18" s="17" t="s">
        <v>251</v>
      </c>
      <c r="D18" s="18">
        <v>3.5036249999999995</v>
      </c>
      <c r="E18" s="19">
        <v>4.3803059999999983</v>
      </c>
      <c r="F18" s="19">
        <v>1.2703791183353133</v>
      </c>
      <c r="G18" s="20">
        <f t="shared" si="0"/>
        <v>0.29002063288165569</v>
      </c>
      <c r="I18" t="s">
        <v>249</v>
      </c>
      <c r="J18" s="6">
        <v>1.0659470895625418</v>
      </c>
      <c r="K18" s="65">
        <v>0.29529976063534769</v>
      </c>
    </row>
    <row r="19" spans="1:11" x14ac:dyDescent="0.25">
      <c r="A19" s="15"/>
      <c r="B19" s="44">
        <v>13</v>
      </c>
      <c r="C19" s="17" t="s">
        <v>252</v>
      </c>
      <c r="D19" s="18">
        <v>6.9395480000000003</v>
      </c>
      <c r="E19" s="19">
        <v>11.102700000000002</v>
      </c>
      <c r="F19" s="19">
        <v>3.7547086354970816</v>
      </c>
      <c r="G19" s="20">
        <f t="shared" si="0"/>
        <v>0.33817977928765802</v>
      </c>
      <c r="I19" t="s">
        <v>260</v>
      </c>
      <c r="J19" s="6">
        <v>6.1194618549343431</v>
      </c>
      <c r="K19" s="65">
        <v>0.29223442198323052</v>
      </c>
    </row>
    <row r="20" spans="1:11" x14ac:dyDescent="0.25">
      <c r="A20" s="15"/>
      <c r="B20" s="44">
        <v>14</v>
      </c>
      <c r="C20" s="17" t="s">
        <v>253</v>
      </c>
      <c r="D20" s="18">
        <v>35.93956</v>
      </c>
      <c r="E20" s="19">
        <v>53.684281999999996</v>
      </c>
      <c r="F20" s="19">
        <v>2.114332030650985</v>
      </c>
      <c r="G20" s="20">
        <f t="shared" si="0"/>
        <v>3.9384563821697104E-2</v>
      </c>
      <c r="I20" t="s">
        <v>251</v>
      </c>
      <c r="J20" s="6">
        <v>1.2703791183353133</v>
      </c>
      <c r="K20" s="65">
        <v>0.29002063288165569</v>
      </c>
    </row>
    <row r="21" spans="1:11" x14ac:dyDescent="0.25">
      <c r="A21" s="15"/>
      <c r="B21" s="44">
        <v>15</v>
      </c>
      <c r="C21" s="17" t="s">
        <v>254</v>
      </c>
      <c r="D21" s="18">
        <v>113.311336</v>
      </c>
      <c r="E21" s="19">
        <v>155.23395599999998</v>
      </c>
      <c r="F21" s="19">
        <v>79.177143711008114</v>
      </c>
      <c r="G21" s="20">
        <f t="shared" si="0"/>
        <v>0.51005041520044836</v>
      </c>
      <c r="I21" t="s">
        <v>240</v>
      </c>
      <c r="J21" s="6">
        <v>0.78600274366908707</v>
      </c>
      <c r="K21" s="65">
        <v>0.24780397691492914</v>
      </c>
    </row>
    <row r="22" spans="1:11" x14ac:dyDescent="0.25">
      <c r="A22" s="15"/>
      <c r="B22" s="44">
        <v>16</v>
      </c>
      <c r="C22" s="17" t="s">
        <v>255</v>
      </c>
      <c r="D22" s="18">
        <v>9.0834520000000012</v>
      </c>
      <c r="E22" s="19">
        <v>8.087218</v>
      </c>
      <c r="F22" s="19">
        <v>0.43615595135997864</v>
      </c>
      <c r="G22" s="20">
        <f t="shared" si="0"/>
        <v>5.3931519016796464E-2</v>
      </c>
      <c r="I22" t="s">
        <v>264</v>
      </c>
      <c r="J22" s="6">
        <v>1.6117950682237279</v>
      </c>
      <c r="K22" s="65">
        <v>0.24654692042156437</v>
      </c>
    </row>
    <row r="23" spans="1:11" x14ac:dyDescent="0.25">
      <c r="A23" s="15"/>
      <c r="B23" s="44">
        <v>17</v>
      </c>
      <c r="C23" s="17" t="s">
        <v>256</v>
      </c>
      <c r="D23" s="18">
        <v>0.36627299999999996</v>
      </c>
      <c r="E23" s="19">
        <v>1.1608270000000001</v>
      </c>
      <c r="F23" s="19">
        <v>0.66336409514769912</v>
      </c>
      <c r="G23" s="20">
        <f t="shared" si="0"/>
        <v>0.5714581889874194</v>
      </c>
      <c r="I23" t="s">
        <v>247</v>
      </c>
      <c r="J23" s="6">
        <v>9.4889732537485543</v>
      </c>
      <c r="K23" s="65">
        <v>0.24012460433985142</v>
      </c>
    </row>
    <row r="24" spans="1:11" x14ac:dyDescent="0.25">
      <c r="A24" s="15"/>
      <c r="B24" s="44">
        <v>18</v>
      </c>
      <c r="C24" s="17" t="s">
        <v>257</v>
      </c>
      <c r="D24" s="18">
        <v>3.9668360000000003</v>
      </c>
      <c r="E24" s="19">
        <v>3.7670620000000006</v>
      </c>
      <c r="F24" s="19">
        <v>0.82122593301028246</v>
      </c>
      <c r="G24" s="20">
        <f t="shared" si="0"/>
        <v>0.2180017034522613</v>
      </c>
      <c r="I24" t="s">
        <v>261</v>
      </c>
      <c r="J24" s="6">
        <v>2.6300264433957636</v>
      </c>
      <c r="K24" s="65">
        <v>0.2396618563214975</v>
      </c>
    </row>
    <row r="25" spans="1:11" x14ac:dyDescent="0.25">
      <c r="A25" s="15"/>
      <c r="B25" s="44">
        <v>19</v>
      </c>
      <c r="C25" s="17" t="s">
        <v>258</v>
      </c>
      <c r="D25" s="18">
        <v>0.72879900000000009</v>
      </c>
      <c r="E25" s="19">
        <v>3.5211380000000001</v>
      </c>
      <c r="F25" s="19">
        <v>0.36296705045970157</v>
      </c>
      <c r="G25" s="20">
        <f t="shared" si="0"/>
        <v>0.10308231329181121</v>
      </c>
      <c r="I25" t="s">
        <v>257</v>
      </c>
      <c r="J25" s="6">
        <v>0.82122593301028246</v>
      </c>
      <c r="K25" s="65">
        <v>0.2180017034522613</v>
      </c>
    </row>
    <row r="26" spans="1:11" x14ac:dyDescent="0.25">
      <c r="A26" s="15"/>
      <c r="B26" s="44">
        <v>20</v>
      </c>
      <c r="C26" s="17" t="s">
        <v>259</v>
      </c>
      <c r="D26" s="18">
        <v>6.563871999999999</v>
      </c>
      <c r="E26" s="19">
        <v>16.514417000000005</v>
      </c>
      <c r="F26" s="19">
        <v>6.5013551298470702</v>
      </c>
      <c r="G26" s="20">
        <f t="shared" si="0"/>
        <v>0.3936775442843104</v>
      </c>
      <c r="I26" t="s">
        <v>243</v>
      </c>
      <c r="J26" s="6">
        <v>7.654510609281715</v>
      </c>
      <c r="K26" s="65">
        <v>0.17705076894634245</v>
      </c>
    </row>
    <row r="27" spans="1:11" x14ac:dyDescent="0.25">
      <c r="A27" s="15"/>
      <c r="B27" s="44">
        <v>21</v>
      </c>
      <c r="C27" s="17" t="s">
        <v>260</v>
      </c>
      <c r="D27" s="18">
        <v>13.754393000000002</v>
      </c>
      <c r="E27" s="19">
        <v>20.940249999999999</v>
      </c>
      <c r="F27" s="19">
        <v>6.1194618549343431</v>
      </c>
      <c r="G27" s="20">
        <f t="shared" si="0"/>
        <v>0.29223442198323052</v>
      </c>
      <c r="I27" t="s">
        <v>242</v>
      </c>
      <c r="J27" s="6">
        <v>1.0461427770933369</v>
      </c>
      <c r="K27" s="65">
        <v>0.16693694906649931</v>
      </c>
    </row>
    <row r="28" spans="1:11" x14ac:dyDescent="0.25">
      <c r="A28" s="15"/>
      <c r="B28" s="44">
        <v>22</v>
      </c>
      <c r="C28" s="17" t="s">
        <v>261</v>
      </c>
      <c r="D28" s="18">
        <v>5.0211549999999994</v>
      </c>
      <c r="E28" s="19">
        <v>10.973905000000002</v>
      </c>
      <c r="F28" s="19">
        <v>2.6300264433957636</v>
      </c>
      <c r="G28" s="20">
        <f t="shared" si="0"/>
        <v>0.2396618563214975</v>
      </c>
      <c r="I28" t="s">
        <v>258</v>
      </c>
      <c r="J28" s="6">
        <v>0.36296705045970157</v>
      </c>
      <c r="K28" s="65">
        <v>0.10308231329181121</v>
      </c>
    </row>
    <row r="29" spans="1:11" x14ac:dyDescent="0.25">
      <c r="A29" s="15"/>
      <c r="B29" s="44">
        <v>23</v>
      </c>
      <c r="C29" s="17" t="s">
        <v>262</v>
      </c>
      <c r="D29" s="18">
        <v>3.8898520000000003</v>
      </c>
      <c r="E29" s="19">
        <v>5.2635450000000006</v>
      </c>
      <c r="F29" s="19">
        <v>0.33978086726710899</v>
      </c>
      <c r="G29" s="20">
        <f t="shared" si="0"/>
        <v>6.455361686223049E-2</v>
      </c>
      <c r="I29" t="s">
        <v>262</v>
      </c>
      <c r="J29" s="6">
        <v>0.33978086726710899</v>
      </c>
      <c r="K29" s="65">
        <v>6.455361686223049E-2</v>
      </c>
    </row>
    <row r="30" spans="1:11" x14ac:dyDescent="0.25">
      <c r="A30" s="15"/>
      <c r="B30" s="44">
        <v>24</v>
      </c>
      <c r="C30" s="17" t="s">
        <v>263</v>
      </c>
      <c r="D30" s="18">
        <v>1.0996110000000001</v>
      </c>
      <c r="E30" s="19">
        <v>1.1948810000000001</v>
      </c>
      <c r="F30" s="19">
        <v>0.63211879640584812</v>
      </c>
      <c r="G30" s="20">
        <f t="shared" si="0"/>
        <v>0.52902238499553356</v>
      </c>
      <c r="I30" t="s">
        <v>255</v>
      </c>
      <c r="J30" s="6">
        <v>0.43615595135997864</v>
      </c>
      <c r="K30" s="65">
        <v>5.3931519016796464E-2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2.230817</v>
      </c>
      <c r="E31" s="25">
        <v>6.5374780000000001</v>
      </c>
      <c r="F31" s="25">
        <v>1.6117950682237279</v>
      </c>
      <c r="G31" s="26">
        <f t="shared" si="0"/>
        <v>0.24654692042156437</v>
      </c>
      <c r="I31" t="s">
        <v>253</v>
      </c>
      <c r="J31" s="6">
        <v>2.114332030650985</v>
      </c>
      <c r="K31" s="65">
        <v>3.9384563821697104E-2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2"/>
  <dimension ref="A1:G27"/>
  <sheetViews>
    <sheetView workbookViewId="0">
      <selection activeCell="A25" sqref="A25:G25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101</v>
      </c>
      <c r="B1" s="46" t="s">
        <v>228</v>
      </c>
      <c r="C1" s="40" t="s">
        <v>59</v>
      </c>
      <c r="D1" s="40"/>
      <c r="E1" s="40"/>
      <c r="F1" s="40"/>
      <c r="G1" s="40"/>
    </row>
    <row r="2" spans="1:7" ht="15.75" thickBot="1" x14ac:dyDescent="0.3">
      <c r="A2" s="2" t="s">
        <v>1966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301.73030299999999</v>
      </c>
      <c r="E6" s="13">
        <v>446.75720799999999</v>
      </c>
      <c r="F6" s="13">
        <v>147.31146285117785</v>
      </c>
      <c r="G6" s="14">
        <v>0.32973494375311313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155.22619500000005</v>
      </c>
      <c r="E7" s="31">
        <f ca="1">SUM(E8:OFFSET(E6,MATCH("GOBIERNOS REGIONALES",$A$8:$A$50,0),0))</f>
        <v>207.17008500000003</v>
      </c>
      <c r="F7" s="31">
        <f ca="1">SUM(F8:OFFSET(F6,MATCH("GOBIERNOS REGIONALES",$A$8:$A$50,0),0))</f>
        <v>75.642368849508784</v>
      </c>
      <c r="G7" s="32">
        <f ca="1">IFERROR(F7/E7,0)</f>
        <v>0.36512206310823675</v>
      </c>
    </row>
    <row r="8" spans="1:7" x14ac:dyDescent="0.25">
      <c r="A8" s="15"/>
      <c r="B8" s="16">
        <v>342</v>
      </c>
      <c r="C8" s="17" t="s">
        <v>155</v>
      </c>
      <c r="D8" s="18">
        <v>155.22619500000005</v>
      </c>
      <c r="E8" s="19">
        <v>207.17008500000003</v>
      </c>
      <c r="F8" s="19">
        <v>75.642368849508784</v>
      </c>
      <c r="G8" s="20">
        <f t="shared" ref="G8:G26" si="0">IFERROR(F8/E8,0)</f>
        <v>0.36512206310823675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20.143667000000001</v>
      </c>
      <c r="E9" s="31">
        <f ca="1">SUM(E10:OFFSET(E8,(MATCH("GOBIERNOS LOCALES",$A$8:$A$50,0)-MATCH("GOBIERNOS REGIONALES",$A$8:$A$50,0)),0))</f>
        <v>23.171893000000001</v>
      </c>
      <c r="F9" s="31">
        <f ca="1">SUM(F10:OFFSET(F8,(MATCH("GOBIERNOS LOCALES",$A$8:$A$50,0)-MATCH("GOBIERNOS REGIONALES",$A$8:$A$50,0)),0))</f>
        <v>7.3063228924293071</v>
      </c>
      <c r="G9" s="32">
        <f t="shared" ca="1" si="0"/>
        <v>0.31530971131401769</v>
      </c>
    </row>
    <row r="10" spans="1:7" x14ac:dyDescent="0.25">
      <c r="A10" s="15"/>
      <c r="B10" s="16">
        <v>440</v>
      </c>
      <c r="C10" s="17" t="s">
        <v>201</v>
      </c>
      <c r="D10" s="18">
        <v>0.49520999999999998</v>
      </c>
      <c r="E10" s="19">
        <v>2.2315319999999996</v>
      </c>
      <c r="F10" s="19">
        <v>0.34528735862113535</v>
      </c>
      <c r="G10" s="20">
        <f t="shared" si="0"/>
        <v>0.15473108098881638</v>
      </c>
    </row>
    <row r="11" spans="1:7" x14ac:dyDescent="0.25">
      <c r="A11" s="15"/>
      <c r="B11" s="16">
        <v>442</v>
      </c>
      <c r="C11" s="17" t="s">
        <v>203</v>
      </c>
      <c r="D11" s="18">
        <v>5.1270170000000004</v>
      </c>
      <c r="E11" s="19">
        <v>2.0156679999999998</v>
      </c>
      <c r="F11" s="19">
        <v>0.37602349987719208</v>
      </c>
      <c r="G11" s="20">
        <f t="shared" si="0"/>
        <v>0.18655031477266698</v>
      </c>
    </row>
    <row r="12" spans="1:7" x14ac:dyDescent="0.25">
      <c r="A12" s="15"/>
      <c r="B12" s="16">
        <v>446</v>
      </c>
      <c r="C12" s="17" t="s">
        <v>207</v>
      </c>
      <c r="D12" s="18">
        <v>0</v>
      </c>
      <c r="E12" s="19">
        <v>2.1399890000000004</v>
      </c>
      <c r="F12" s="19">
        <v>0.5252407225780189</v>
      </c>
      <c r="G12" s="20">
        <f t="shared" si="0"/>
        <v>0.24544085160158244</v>
      </c>
    </row>
    <row r="13" spans="1:7" x14ac:dyDescent="0.25">
      <c r="A13" s="15"/>
      <c r="B13" s="16">
        <v>447</v>
      </c>
      <c r="C13" s="17" t="s">
        <v>208</v>
      </c>
      <c r="D13" s="18">
        <v>8.5691609999999994</v>
      </c>
      <c r="E13" s="19">
        <v>3</v>
      </c>
      <c r="F13" s="19">
        <v>1.7931328527629375</v>
      </c>
      <c r="G13" s="20">
        <f t="shared" si="0"/>
        <v>0.59771095092097914</v>
      </c>
    </row>
    <row r="14" spans="1:7" x14ac:dyDescent="0.25">
      <c r="A14" s="15"/>
      <c r="B14" s="16">
        <v>448</v>
      </c>
      <c r="C14" s="17" t="s">
        <v>209</v>
      </c>
      <c r="D14" s="18">
        <v>0</v>
      </c>
      <c r="E14" s="19">
        <v>0.231767</v>
      </c>
      <c r="F14" s="19">
        <v>5.9170999564230442E-2</v>
      </c>
      <c r="G14" s="20">
        <f t="shared" si="0"/>
        <v>0.25530381617844838</v>
      </c>
    </row>
    <row r="15" spans="1:7" x14ac:dyDescent="0.25">
      <c r="A15" s="15"/>
      <c r="B15" s="16">
        <v>449</v>
      </c>
      <c r="C15" s="17" t="s">
        <v>210</v>
      </c>
      <c r="D15" s="18">
        <v>0</v>
      </c>
      <c r="E15" s="19">
        <v>1.4869559999999999</v>
      </c>
      <c r="F15" s="19">
        <v>3.2519590109586716E-2</v>
      </c>
      <c r="G15" s="20">
        <f t="shared" si="0"/>
        <v>2.1869907454952747E-2</v>
      </c>
    </row>
    <row r="16" spans="1:7" x14ac:dyDescent="0.25">
      <c r="A16" s="15"/>
      <c r="B16" s="16">
        <v>451</v>
      </c>
      <c r="C16" s="17" t="s">
        <v>212</v>
      </c>
      <c r="D16" s="18">
        <v>0</v>
      </c>
      <c r="E16" s="19">
        <v>0.29971300000000001</v>
      </c>
      <c r="F16" s="19">
        <v>0</v>
      </c>
      <c r="G16" s="20">
        <f t="shared" si="0"/>
        <v>0</v>
      </c>
    </row>
    <row r="17" spans="1:7" x14ac:dyDescent="0.25">
      <c r="A17" s="15"/>
      <c r="B17" s="16">
        <v>452</v>
      </c>
      <c r="C17" s="17" t="s">
        <v>213</v>
      </c>
      <c r="D17" s="18">
        <v>6.8902000000000005E-2</v>
      </c>
      <c r="E17" s="19">
        <v>1.9944850000000003</v>
      </c>
      <c r="F17" s="19">
        <v>1.5751381813315675</v>
      </c>
      <c r="G17" s="20">
        <f t="shared" si="0"/>
        <v>0.78974681751508147</v>
      </c>
    </row>
    <row r="18" spans="1:7" x14ac:dyDescent="0.25">
      <c r="A18" s="15"/>
      <c r="B18" s="16">
        <v>453</v>
      </c>
      <c r="C18" s="17" t="s">
        <v>214</v>
      </c>
      <c r="D18" s="18">
        <v>0.90667900000000001</v>
      </c>
      <c r="E18" s="19">
        <v>4.08E-4</v>
      </c>
      <c r="F18" s="19">
        <v>4.0742999408394098E-4</v>
      </c>
      <c r="G18" s="20">
        <f t="shared" si="0"/>
        <v>0.998602926676326</v>
      </c>
    </row>
    <row r="19" spans="1:7" x14ac:dyDescent="0.25">
      <c r="A19" s="15"/>
      <c r="B19" s="16">
        <v>454</v>
      </c>
      <c r="C19" s="17" t="s">
        <v>215</v>
      </c>
      <c r="D19" s="18">
        <v>0</v>
      </c>
      <c r="E19" s="19">
        <v>8.3959999999999993E-2</v>
      </c>
      <c r="F19" s="19">
        <v>8.0830889753997326E-2</v>
      </c>
      <c r="G19" s="20">
        <f t="shared" si="0"/>
        <v>0.96273094037633788</v>
      </c>
    </row>
    <row r="20" spans="1:7" x14ac:dyDescent="0.25">
      <c r="A20" s="15"/>
      <c r="B20" s="16">
        <v>455</v>
      </c>
      <c r="C20" s="17" t="s">
        <v>216</v>
      </c>
      <c r="D20" s="18">
        <v>0</v>
      </c>
      <c r="E20" s="19">
        <v>3.2500000000000001E-2</v>
      </c>
      <c r="F20" s="19">
        <v>1.1759999673813581E-2</v>
      </c>
      <c r="G20" s="20">
        <f t="shared" si="0"/>
        <v>0.36184614380964863</v>
      </c>
    </row>
    <row r="21" spans="1:7" x14ac:dyDescent="0.25">
      <c r="A21" s="15"/>
      <c r="B21" s="16">
        <v>458</v>
      </c>
      <c r="C21" s="17" t="s">
        <v>219</v>
      </c>
      <c r="D21" s="18">
        <v>2.3140200000000002</v>
      </c>
      <c r="E21" s="19">
        <v>5.3374269999999999</v>
      </c>
      <c r="F21" s="19">
        <v>1.2827288722619414</v>
      </c>
      <c r="G21" s="20">
        <f t="shared" si="0"/>
        <v>0.24032719740465611</v>
      </c>
    </row>
    <row r="22" spans="1:7" x14ac:dyDescent="0.25">
      <c r="A22" s="15"/>
      <c r="B22" s="16">
        <v>459</v>
      </c>
      <c r="C22" s="17" t="s">
        <v>220</v>
      </c>
      <c r="D22" s="18">
        <v>0</v>
      </c>
      <c r="E22" s="19">
        <v>0.21416000000000002</v>
      </c>
      <c r="F22" s="19">
        <v>0.10800229758024216</v>
      </c>
      <c r="G22" s="20">
        <f t="shared" si="0"/>
        <v>0.50430658190251287</v>
      </c>
    </row>
    <row r="23" spans="1:7" x14ac:dyDescent="0.25">
      <c r="A23" s="15"/>
      <c r="B23" s="16">
        <v>460</v>
      </c>
      <c r="C23" s="17" t="s">
        <v>221</v>
      </c>
      <c r="D23" s="18">
        <v>0.08</v>
      </c>
      <c r="E23" s="19">
        <v>1.9652719999999999</v>
      </c>
      <c r="F23" s="19">
        <v>0.18428767751902342</v>
      </c>
      <c r="G23" s="20">
        <f t="shared" si="0"/>
        <v>9.3772097459803749E-2</v>
      </c>
    </row>
    <row r="24" spans="1:7" x14ac:dyDescent="0.25">
      <c r="A24" s="15"/>
      <c r="B24" s="16">
        <v>462</v>
      </c>
      <c r="C24" s="17" t="s">
        <v>223</v>
      </c>
      <c r="D24" s="18">
        <v>0</v>
      </c>
      <c r="E24" s="19">
        <v>2.5531000000000002E-2</v>
      </c>
      <c r="F24" s="19">
        <v>0</v>
      </c>
      <c r="G24" s="20">
        <f t="shared" si="0"/>
        <v>0</v>
      </c>
    </row>
    <row r="25" spans="1:7" x14ac:dyDescent="0.25">
      <c r="A25" s="15"/>
      <c r="B25" s="16">
        <v>464</v>
      </c>
      <c r="C25" s="17" t="s">
        <v>225</v>
      </c>
      <c r="D25" s="18">
        <v>2.5826780000000005</v>
      </c>
      <c r="E25" s="19">
        <v>2.1125250000000002</v>
      </c>
      <c r="F25" s="19">
        <v>0.93179252080153674</v>
      </c>
      <c r="G25" s="20">
        <f t="shared" si="0"/>
        <v>0.44107999706585088</v>
      </c>
    </row>
    <row r="26" spans="1:7" ht="15.75" thickBot="1" x14ac:dyDescent="0.3">
      <c r="A26" s="33" t="s">
        <v>227</v>
      </c>
      <c r="B26" s="34"/>
      <c r="C26" s="35"/>
      <c r="D26" s="36">
        <v>126.36044100000009</v>
      </c>
      <c r="E26" s="37">
        <v>216.41522999999972</v>
      </c>
      <c r="F26" s="37">
        <v>64.362771109239759</v>
      </c>
      <c r="G26" s="38">
        <f t="shared" si="0"/>
        <v>0.29740407414598241</v>
      </c>
    </row>
    <row r="27" spans="1:7" x14ac:dyDescent="0.25">
      <c r="D27" s="6"/>
      <c r="E27" s="6"/>
      <c r="F27" s="6"/>
      <c r="G27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3"/>
  <dimension ref="A1:L20"/>
  <sheetViews>
    <sheetView topLeftCell="A11" workbookViewId="0">
      <selection activeCell="C23" sqref="C23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101</v>
      </c>
      <c r="B1" s="40" t="s">
        <v>228</v>
      </c>
      <c r="C1" s="40" t="s">
        <v>59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1967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301.73030299999999</v>
      </c>
      <c r="G6" s="13">
        <v>446.75720799999999</v>
      </c>
      <c r="H6" s="13">
        <v>147.31146285117785</v>
      </c>
      <c r="I6" s="14">
        <v>0.32973494375311313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112.53086500000001</v>
      </c>
      <c r="G7" s="31">
        <f ca="1">SUM(G8:OFFSET(G6,MATCH("PROYECTOS",$A$8:$A$50,0),0))</f>
        <v>147.46305899999996</v>
      </c>
      <c r="H7" s="31">
        <f ca="1">SUM(H8:OFFSET(H6,MATCH("PROYECTOS",$A$8:$A$50,0),0))</f>
        <v>70.287121979121821</v>
      </c>
      <c r="I7" s="32">
        <f t="shared" ref="I7:I12" ca="1" si="0">IFERROR(H7/G7,0)</f>
        <v>0.47664223471128347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10.6</v>
      </c>
      <c r="G8" s="19">
        <v>10.122653</v>
      </c>
      <c r="H8" s="19">
        <v>0</v>
      </c>
      <c r="I8" s="20">
        <f t="shared" si="0"/>
        <v>0</v>
      </c>
      <c r="J8" s="54"/>
      <c r="K8" s="19"/>
      <c r="L8" s="20" t="str">
        <f>IFERROR(K8/J8,".")</f>
        <v>.</v>
      </c>
    </row>
    <row r="9" spans="1:12" ht="38.25" x14ac:dyDescent="0.25">
      <c r="A9" s="15"/>
      <c r="B9" s="17">
        <v>3000399</v>
      </c>
      <c r="C9" s="17" t="s">
        <v>1968</v>
      </c>
      <c r="D9" s="53">
        <v>86</v>
      </c>
      <c r="E9" s="17" t="s">
        <v>464</v>
      </c>
      <c r="F9" s="18">
        <v>33.043111000000003</v>
      </c>
      <c r="G9" s="19">
        <v>40.844716999999996</v>
      </c>
      <c r="H9" s="19">
        <v>12.872817168920392</v>
      </c>
      <c r="I9" s="20">
        <f t="shared" si="0"/>
        <v>0.31516480255990986</v>
      </c>
      <c r="J9" s="54"/>
      <c r="K9" s="19"/>
      <c r="L9" s="20" t="str">
        <f>IFERROR(K9/J9,".")</f>
        <v>.</v>
      </c>
    </row>
    <row r="10" spans="1:12" ht="25.5" x14ac:dyDescent="0.25">
      <c r="A10" s="15"/>
      <c r="B10" s="17">
        <v>3000423</v>
      </c>
      <c r="C10" s="17" t="s">
        <v>1969</v>
      </c>
      <c r="D10" s="53">
        <v>502</v>
      </c>
      <c r="E10" s="17" t="s">
        <v>1971</v>
      </c>
      <c r="F10" s="18">
        <v>60.392865999999991</v>
      </c>
      <c r="G10" s="19">
        <v>87.70721199999997</v>
      </c>
      <c r="H10" s="19">
        <v>54.789645970889978</v>
      </c>
      <c r="I10" s="20">
        <f t="shared" si="0"/>
        <v>0.62468803558469055</v>
      </c>
      <c r="J10" s="54"/>
      <c r="K10" s="19"/>
      <c r="L10" s="20" t="str">
        <f>IFERROR(K10/J10,".")</f>
        <v>.</v>
      </c>
    </row>
    <row r="11" spans="1:12" ht="38.25" x14ac:dyDescent="0.25">
      <c r="A11" s="15"/>
      <c r="B11" s="17">
        <v>3000544</v>
      </c>
      <c r="C11" s="17" t="s">
        <v>1970</v>
      </c>
      <c r="D11" s="53">
        <v>10</v>
      </c>
      <c r="E11" s="17" t="s">
        <v>1972</v>
      </c>
      <c r="F11" s="18">
        <v>8.4948879999999996</v>
      </c>
      <c r="G11" s="19">
        <v>8.7884770000000003</v>
      </c>
      <c r="H11" s="19">
        <v>2.6246588393114507</v>
      </c>
      <c r="I11" s="20">
        <f t="shared" si="0"/>
        <v>0.29864774514531367</v>
      </c>
      <c r="J11" s="54"/>
      <c r="K11" s="19"/>
      <c r="L11" s="20" t="str">
        <f>IFERROR(K11/J11,".")</f>
        <v>.</v>
      </c>
    </row>
    <row r="12" spans="1:12" ht="15.75" thickBot="1" x14ac:dyDescent="0.3">
      <c r="A12" s="33" t="s">
        <v>302</v>
      </c>
      <c r="B12" s="35"/>
      <c r="C12" s="35"/>
      <c r="D12" s="51"/>
      <c r="E12" s="35"/>
      <c r="F12" s="36">
        <f ca="1">OFFSET(F12,-MATCH("PROYECTOS",$A$8:$A$50,0)-1,0)-(OFFSET(F12,-MATCH("PROYECTOS",$A$8:$A$50,0),0))</f>
        <v>189.19943799999999</v>
      </c>
      <c r="G12" s="37">
        <f ca="1">OFFSET(G12,-MATCH("PROYECTOS",$A$8:$A$50,0)-1,0)-(OFFSET(G12,-MATCH("PROYECTOS",$A$8:$A$50,0),0))</f>
        <v>299.29414900000006</v>
      </c>
      <c r="H12" s="37">
        <f ca="1">OFFSET(H12,-MATCH("PROYECTOS",$A$8:$A$50,0)-1,0)-(OFFSET(H12,-MATCH("PROYECTOS",$A$8:$A$50,0),0))</f>
        <v>77.02434087205603</v>
      </c>
      <c r="I12" s="38">
        <f t="shared" ca="1" si="0"/>
        <v>0.25735331321848198</v>
      </c>
      <c r="J12" s="52"/>
      <c r="K12" s="37"/>
      <c r="L12" s="38"/>
    </row>
    <row r="13" spans="1:12" ht="15.75" thickBot="1" x14ac:dyDescent="0.3"/>
    <row r="14" spans="1:12" ht="15.75" thickBot="1" x14ac:dyDescent="0.3">
      <c r="A14" s="108" t="s">
        <v>372</v>
      </c>
      <c r="B14" s="109"/>
      <c r="C14" s="109"/>
      <c r="D14" s="109"/>
      <c r="E14" s="109"/>
      <c r="F14" s="110"/>
    </row>
    <row r="15" spans="1:12" ht="15.75" thickBot="1" x14ac:dyDescent="0.3">
      <c r="A15" s="2" t="s">
        <v>1992</v>
      </c>
    </row>
    <row r="16" spans="1:12" ht="45" customHeight="1" x14ac:dyDescent="0.25">
      <c r="A16" s="100" t="s">
        <v>374</v>
      </c>
      <c r="B16" s="101"/>
      <c r="C16" s="101"/>
      <c r="D16" s="101"/>
      <c r="E16" s="101"/>
      <c r="F16" s="111" t="s">
        <v>375</v>
      </c>
    </row>
    <row r="17" spans="1:6" ht="15.75" thickBot="1" x14ac:dyDescent="0.3">
      <c r="A17" s="125"/>
      <c r="B17" s="126"/>
      <c r="C17" s="104"/>
      <c r="D17" s="104"/>
      <c r="E17" s="104"/>
      <c r="F17" s="112"/>
    </row>
    <row r="18" spans="1:6" ht="14.25" customHeight="1" x14ac:dyDescent="0.25">
      <c r="A18" s="15"/>
      <c r="B18" s="17">
        <v>3000001</v>
      </c>
      <c r="C18" s="148" t="s">
        <v>271</v>
      </c>
      <c r="D18" s="142"/>
      <c r="E18" s="149"/>
      <c r="F18" s="69">
        <v>0</v>
      </c>
    </row>
    <row r="19" spans="1:6" ht="27" customHeight="1" x14ac:dyDescent="0.25">
      <c r="A19" s="15"/>
      <c r="B19" s="17">
        <v>3000399</v>
      </c>
      <c r="C19" s="144" t="s">
        <v>1968</v>
      </c>
      <c r="D19" s="119">
        <v>86</v>
      </c>
      <c r="E19" s="145" t="s">
        <v>464</v>
      </c>
      <c r="F19" s="69">
        <v>0.31516480255990986</v>
      </c>
    </row>
    <row r="20" spans="1:6" ht="30.75" customHeight="1" thickBot="1" x14ac:dyDescent="0.3">
      <c r="A20" s="21"/>
      <c r="B20" s="23">
        <v>3000544</v>
      </c>
      <c r="C20" s="146" t="s">
        <v>1970</v>
      </c>
      <c r="D20" s="121">
        <v>10</v>
      </c>
      <c r="E20" s="147" t="s">
        <v>1972</v>
      </c>
      <c r="F20" s="70">
        <v>0.29864774514531367</v>
      </c>
    </row>
  </sheetData>
  <mergeCells count="18">
    <mergeCell ref="J3:L3"/>
    <mergeCell ref="I4:I5"/>
    <mergeCell ref="A14:F14"/>
    <mergeCell ref="A16:E17"/>
    <mergeCell ref="F16:F17"/>
    <mergeCell ref="L4:L5"/>
    <mergeCell ref="H4:H5"/>
    <mergeCell ref="A4:C5"/>
    <mergeCell ref="J4:J5"/>
    <mergeCell ref="F4:F5"/>
    <mergeCell ref="K4:K5"/>
    <mergeCell ref="G4:G5"/>
    <mergeCell ref="D4:E5"/>
    <mergeCell ref="C18:E18"/>
    <mergeCell ref="C19:E19"/>
    <mergeCell ref="C20:E20"/>
    <mergeCell ref="A3:E3"/>
    <mergeCell ref="F3:I3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4"/>
  <dimension ref="A1:N22"/>
  <sheetViews>
    <sheetView workbookViewId="0">
      <selection activeCell="B8" sqref="B8:C2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101</v>
      </c>
      <c r="B1" s="40" t="s">
        <v>228</v>
      </c>
      <c r="C1" s="40" t="s">
        <v>59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1973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301.73030299999999</v>
      </c>
      <c r="I6" s="13">
        <v>446.75720799999999</v>
      </c>
      <c r="J6" s="13">
        <v>147.31146285117785</v>
      </c>
      <c r="K6" s="14">
        <v>0.32973494375311313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SUM(H8:H21)</f>
        <v>112.53086500000001</v>
      </c>
      <c r="I7" s="30">
        <f>SUM(I8:I21)</f>
        <v>147.46305900000002</v>
      </c>
      <c r="J7" s="30">
        <f>SUM(J8:J21)</f>
        <v>70.287121979121821</v>
      </c>
      <c r="K7" s="32">
        <f>IFERROR(J7/I7,0)</f>
        <v>0.47664223471128325</v>
      </c>
      <c r="L7" s="50"/>
      <c r="M7" s="31"/>
      <c r="N7" s="32"/>
    </row>
    <row r="8" spans="1:14" ht="25.5" x14ac:dyDescent="0.25">
      <c r="A8" s="15"/>
      <c r="B8" s="17">
        <v>5001253</v>
      </c>
      <c r="C8" s="79" t="s">
        <v>988</v>
      </c>
      <c r="D8" s="17">
        <v>3000001</v>
      </c>
      <c r="E8" s="17" t="s">
        <v>271</v>
      </c>
      <c r="F8" s="53">
        <v>96</v>
      </c>
      <c r="G8" s="17" t="s">
        <v>943</v>
      </c>
      <c r="H8" s="18">
        <v>10.6</v>
      </c>
      <c r="I8" s="19">
        <v>10.122653</v>
      </c>
      <c r="J8" s="19">
        <v>0</v>
      </c>
      <c r="K8" s="20">
        <f t="shared" ref="K8:K22" si="0">IFERROR(J8/I8,0)</f>
        <v>0</v>
      </c>
      <c r="L8" s="54">
        <v>0</v>
      </c>
      <c r="M8" s="19">
        <v>0</v>
      </c>
      <c r="N8" s="20" t="str">
        <f>IFERROR(M8/L8,".")</f>
        <v>.</v>
      </c>
    </row>
    <row r="9" spans="1:14" ht="38.25" x14ac:dyDescent="0.25">
      <c r="A9" s="15"/>
      <c r="B9" s="17">
        <v>5003185</v>
      </c>
      <c r="C9" s="79" t="s">
        <v>1974</v>
      </c>
      <c r="D9" s="17">
        <v>3000399</v>
      </c>
      <c r="E9" s="17" t="s">
        <v>1968</v>
      </c>
      <c r="F9" s="53">
        <v>86</v>
      </c>
      <c r="G9" s="17" t="s">
        <v>464</v>
      </c>
      <c r="H9" s="18">
        <v>13.739735000000001</v>
      </c>
      <c r="I9" s="19">
        <v>18.127292999999998</v>
      </c>
      <c r="J9" s="19">
        <v>5.3333913122828562</v>
      </c>
      <c r="K9" s="20">
        <f t="shared" si="0"/>
        <v>0.2942188506735593</v>
      </c>
      <c r="L9" s="54">
        <v>500</v>
      </c>
      <c r="M9" s="19">
        <v>0</v>
      </c>
      <c r="N9" s="20">
        <f t="shared" ref="N9:N21" si="1">IFERROR(M9/L9,".")</f>
        <v>0</v>
      </c>
    </row>
    <row r="10" spans="1:14" ht="38.25" x14ac:dyDescent="0.25">
      <c r="A10" s="15"/>
      <c r="B10" s="17">
        <v>5003191</v>
      </c>
      <c r="C10" s="79" t="s">
        <v>1975</v>
      </c>
      <c r="D10" s="17">
        <v>3000399</v>
      </c>
      <c r="E10" s="17" t="s">
        <v>1968</v>
      </c>
      <c r="F10" s="53">
        <v>86</v>
      </c>
      <c r="G10" s="17" t="s">
        <v>464</v>
      </c>
      <c r="H10" s="18">
        <v>3.901564</v>
      </c>
      <c r="I10" s="19">
        <v>3.901564</v>
      </c>
      <c r="J10" s="19">
        <v>0.8215457813203102</v>
      </c>
      <c r="K10" s="20">
        <f t="shared" si="0"/>
        <v>0.21056832114513827</v>
      </c>
      <c r="L10" s="54">
        <v>0</v>
      </c>
      <c r="M10" s="19">
        <v>0</v>
      </c>
      <c r="N10" s="20" t="str">
        <f t="shared" si="1"/>
        <v>.</v>
      </c>
    </row>
    <row r="11" spans="1:14" ht="38.25" x14ac:dyDescent="0.25">
      <c r="A11" s="15"/>
      <c r="B11" s="17">
        <v>5004208</v>
      </c>
      <c r="C11" s="79" t="s">
        <v>1976</v>
      </c>
      <c r="D11" s="17">
        <v>3000399</v>
      </c>
      <c r="E11" s="17" t="s">
        <v>1968</v>
      </c>
      <c r="F11" s="53">
        <v>23</v>
      </c>
      <c r="G11" s="17" t="s">
        <v>1986</v>
      </c>
      <c r="H11" s="18">
        <v>1.5083329999999999</v>
      </c>
      <c r="I11" s="19">
        <v>4.229743</v>
      </c>
      <c r="J11" s="19">
        <v>1.3811352883712971</v>
      </c>
      <c r="K11" s="20">
        <f t="shared" si="0"/>
        <v>0.32652936321930126</v>
      </c>
      <c r="L11" s="54">
        <v>0</v>
      </c>
      <c r="M11" s="19">
        <v>0</v>
      </c>
      <c r="N11" s="20" t="str">
        <f t="shared" si="1"/>
        <v>.</v>
      </c>
    </row>
    <row r="12" spans="1:14" ht="38.25" x14ac:dyDescent="0.25">
      <c r="A12" s="15"/>
      <c r="B12" s="17">
        <v>5004209</v>
      </c>
      <c r="C12" s="79" t="s">
        <v>1977</v>
      </c>
      <c r="D12" s="17">
        <v>3000399</v>
      </c>
      <c r="E12" s="17" t="s">
        <v>1968</v>
      </c>
      <c r="F12" s="53">
        <v>500</v>
      </c>
      <c r="G12" s="17" t="s">
        <v>1987</v>
      </c>
      <c r="H12" s="18">
        <v>13.893479000000003</v>
      </c>
      <c r="I12" s="19">
        <v>14.586116999999996</v>
      </c>
      <c r="J12" s="19">
        <v>5.3367447869459284</v>
      </c>
      <c r="K12" s="20">
        <f t="shared" si="0"/>
        <v>0.36587837509776794</v>
      </c>
      <c r="L12" s="54">
        <v>0</v>
      </c>
      <c r="M12" s="19">
        <v>0</v>
      </c>
      <c r="N12" s="20" t="str">
        <f t="shared" si="1"/>
        <v>.</v>
      </c>
    </row>
    <row r="13" spans="1:14" ht="25.5" x14ac:dyDescent="0.25">
      <c r="A13" s="15"/>
      <c r="B13" s="17">
        <v>5001515</v>
      </c>
      <c r="C13" s="79" t="s">
        <v>1978</v>
      </c>
      <c r="D13" s="17">
        <v>3000423</v>
      </c>
      <c r="E13" s="17" t="s">
        <v>1969</v>
      </c>
      <c r="F13" s="53">
        <v>502</v>
      </c>
      <c r="G13" s="17" t="s">
        <v>1971</v>
      </c>
      <c r="H13" s="18">
        <v>1.5532360000000001</v>
      </c>
      <c r="I13" s="19">
        <v>1.5472480000000006</v>
      </c>
      <c r="J13" s="19">
        <v>0.35541322699282318</v>
      </c>
      <c r="K13" s="20">
        <f t="shared" si="0"/>
        <v>0.22970669665937396</v>
      </c>
      <c r="L13" s="54">
        <v>0</v>
      </c>
      <c r="M13" s="19">
        <v>0</v>
      </c>
      <c r="N13" s="20" t="str">
        <f t="shared" si="1"/>
        <v>.</v>
      </c>
    </row>
    <row r="14" spans="1:14" ht="25.5" x14ac:dyDescent="0.25">
      <c r="A14" s="15"/>
      <c r="B14" s="17">
        <v>5003176</v>
      </c>
      <c r="C14" s="79" t="s">
        <v>1979</v>
      </c>
      <c r="D14" s="17">
        <v>3000423</v>
      </c>
      <c r="E14" s="17" t="s">
        <v>1969</v>
      </c>
      <c r="F14" s="53">
        <v>502</v>
      </c>
      <c r="G14" s="17" t="s">
        <v>1971</v>
      </c>
      <c r="H14" s="18">
        <v>11.202438000000001</v>
      </c>
      <c r="I14" s="19">
        <v>13.741641000000001</v>
      </c>
      <c r="J14" s="19">
        <v>5.4793962240219116</v>
      </c>
      <c r="K14" s="20">
        <f t="shared" si="0"/>
        <v>0.39874395088780962</v>
      </c>
      <c r="L14" s="54">
        <v>0</v>
      </c>
      <c r="M14" s="19">
        <v>0</v>
      </c>
      <c r="N14" s="20" t="str">
        <f t="shared" si="1"/>
        <v>.</v>
      </c>
    </row>
    <row r="15" spans="1:14" ht="25.5" x14ac:dyDescent="0.25">
      <c r="A15" s="15"/>
      <c r="B15" s="17">
        <v>5003182</v>
      </c>
      <c r="C15" s="79" t="s">
        <v>1980</v>
      </c>
      <c r="D15" s="17">
        <v>3000423</v>
      </c>
      <c r="E15" s="17" t="s">
        <v>1969</v>
      </c>
      <c r="F15" s="53">
        <v>500</v>
      </c>
      <c r="G15" s="17" t="s">
        <v>1987</v>
      </c>
      <c r="H15" s="18">
        <v>5.305848000000001</v>
      </c>
      <c r="I15" s="19">
        <v>7.8848479999999999</v>
      </c>
      <c r="J15" s="19">
        <v>0.35203669406473637</v>
      </c>
      <c r="K15" s="20">
        <f t="shared" si="0"/>
        <v>4.4647239117955907E-2</v>
      </c>
      <c r="L15" s="54">
        <v>0</v>
      </c>
      <c r="M15" s="19">
        <v>0</v>
      </c>
      <c r="N15" s="20" t="str">
        <f t="shared" si="1"/>
        <v>.</v>
      </c>
    </row>
    <row r="16" spans="1:14" ht="25.5" x14ac:dyDescent="0.25">
      <c r="A16" s="15"/>
      <c r="B16" s="17">
        <v>5003258</v>
      </c>
      <c r="C16" s="79" t="s">
        <v>1981</v>
      </c>
      <c r="D16" s="17">
        <v>3000423</v>
      </c>
      <c r="E16" s="17" t="s">
        <v>1969</v>
      </c>
      <c r="F16" s="53">
        <v>502</v>
      </c>
      <c r="G16" s="17" t="s">
        <v>1971</v>
      </c>
      <c r="H16" s="18">
        <v>41.331344000000001</v>
      </c>
      <c r="I16" s="19">
        <v>63.533475000000003</v>
      </c>
      <c r="J16" s="19">
        <v>48.382511821084336</v>
      </c>
      <c r="K16" s="20">
        <f t="shared" si="0"/>
        <v>0.76152786890823043</v>
      </c>
      <c r="L16" s="54">
        <v>100</v>
      </c>
      <c r="M16" s="19">
        <v>0</v>
      </c>
      <c r="N16" s="20">
        <f t="shared" si="1"/>
        <v>0</v>
      </c>
    </row>
    <row r="17" spans="1:14" ht="25.5" x14ac:dyDescent="0.25">
      <c r="A17" s="15"/>
      <c r="B17" s="17">
        <v>5004210</v>
      </c>
      <c r="C17" s="79" t="s">
        <v>1982</v>
      </c>
      <c r="D17" s="17">
        <v>3000423</v>
      </c>
      <c r="E17" s="17" t="s">
        <v>1969</v>
      </c>
      <c r="F17" s="53">
        <v>42</v>
      </c>
      <c r="G17" s="17" t="s">
        <v>648</v>
      </c>
      <c r="H17" s="18">
        <v>1</v>
      </c>
      <c r="I17" s="19">
        <v>1</v>
      </c>
      <c r="J17" s="19">
        <v>0.22028800472617149</v>
      </c>
      <c r="K17" s="20">
        <f t="shared" si="0"/>
        <v>0.22028800472617149</v>
      </c>
      <c r="L17" s="54">
        <v>0</v>
      </c>
      <c r="M17" s="19">
        <v>0</v>
      </c>
      <c r="N17" s="20" t="str">
        <f t="shared" si="1"/>
        <v>.</v>
      </c>
    </row>
    <row r="18" spans="1:14" ht="38.25" x14ac:dyDescent="0.25">
      <c r="A18" s="15"/>
      <c r="B18" s="17">
        <v>5001510</v>
      </c>
      <c r="C18" s="79" t="s">
        <v>1983</v>
      </c>
      <c r="D18" s="17">
        <v>3000544</v>
      </c>
      <c r="E18" s="17" t="s">
        <v>1970</v>
      </c>
      <c r="F18" s="53">
        <v>10</v>
      </c>
      <c r="G18" s="17" t="s">
        <v>1972</v>
      </c>
      <c r="H18" s="18">
        <v>4.1929680000000005</v>
      </c>
      <c r="I18" s="19">
        <v>4.4875570000000007</v>
      </c>
      <c r="J18" s="19">
        <v>1.4602167296106927</v>
      </c>
      <c r="K18" s="20">
        <f t="shared" si="0"/>
        <v>0.32539235258977045</v>
      </c>
      <c r="L18" s="54">
        <v>0</v>
      </c>
      <c r="M18" s="19">
        <v>0</v>
      </c>
      <c r="N18" s="20" t="str">
        <f t="shared" si="1"/>
        <v>.</v>
      </c>
    </row>
    <row r="19" spans="1:14" ht="38.25" x14ac:dyDescent="0.25">
      <c r="A19" s="15"/>
      <c r="B19" s="17">
        <v>5001511</v>
      </c>
      <c r="C19" s="79" t="s">
        <v>1984</v>
      </c>
      <c r="D19" s="17">
        <v>3000544</v>
      </c>
      <c r="E19" s="17" t="s">
        <v>1970</v>
      </c>
      <c r="F19" s="53">
        <v>10</v>
      </c>
      <c r="G19" s="17" t="s">
        <v>1972</v>
      </c>
      <c r="H19" s="18">
        <v>2</v>
      </c>
      <c r="I19" s="19">
        <v>1.9989999999999999</v>
      </c>
      <c r="J19" s="19">
        <v>0.70906355127226561</v>
      </c>
      <c r="K19" s="20">
        <f t="shared" si="0"/>
        <v>0.35470913020123346</v>
      </c>
      <c r="L19" s="54">
        <v>0</v>
      </c>
      <c r="M19" s="19">
        <v>0</v>
      </c>
      <c r="N19" s="20" t="str">
        <f t="shared" si="1"/>
        <v>.</v>
      </c>
    </row>
    <row r="20" spans="1:14" ht="38.25" x14ac:dyDescent="0.25">
      <c r="A20" s="15"/>
      <c r="B20" s="17">
        <v>5003177</v>
      </c>
      <c r="C20" s="79" t="s">
        <v>1985</v>
      </c>
      <c r="D20" s="17">
        <v>3000544</v>
      </c>
      <c r="E20" s="17" t="s">
        <v>1970</v>
      </c>
      <c r="F20" s="53">
        <v>10</v>
      </c>
      <c r="G20" s="17" t="s">
        <v>1972</v>
      </c>
      <c r="H20" s="18">
        <v>1.5</v>
      </c>
      <c r="I20" s="19">
        <v>1.5</v>
      </c>
      <c r="J20" s="19">
        <v>0.39149440772598609</v>
      </c>
      <c r="K20" s="20">
        <f t="shared" si="0"/>
        <v>0.26099627181732404</v>
      </c>
      <c r="L20" s="54">
        <v>0</v>
      </c>
      <c r="M20" s="19">
        <v>0</v>
      </c>
      <c r="N20" s="20" t="str">
        <f t="shared" si="1"/>
        <v>.</v>
      </c>
    </row>
    <row r="21" spans="1:14" ht="38.25" x14ac:dyDescent="0.25">
      <c r="A21" s="15"/>
      <c r="B21" s="17">
        <v>5003191</v>
      </c>
      <c r="C21" s="79" t="s">
        <v>1975</v>
      </c>
      <c r="D21" s="17">
        <v>3000544</v>
      </c>
      <c r="E21" s="17" t="s">
        <v>1970</v>
      </c>
      <c r="F21" s="53">
        <v>86</v>
      </c>
      <c r="G21" s="17" t="s">
        <v>464</v>
      </c>
      <c r="H21" s="18">
        <v>0.80191999999999997</v>
      </c>
      <c r="I21" s="19">
        <v>0.80191999999999997</v>
      </c>
      <c r="J21" s="19">
        <v>6.3884150702506304E-2</v>
      </c>
      <c r="K21" s="20">
        <f t="shared" si="0"/>
        <v>7.9663994790635365E-2</v>
      </c>
      <c r="L21" s="54">
        <v>0</v>
      </c>
      <c r="M21" s="19">
        <v>0</v>
      </c>
      <c r="N21" s="20" t="str">
        <f t="shared" si="1"/>
        <v>.</v>
      </c>
    </row>
    <row r="22" spans="1:14" ht="15.75" thickBot="1" x14ac:dyDescent="0.3">
      <c r="A22" s="33" t="s">
        <v>302</v>
      </c>
      <c r="B22" s="35"/>
      <c r="C22" s="35"/>
      <c r="D22" s="57"/>
      <c r="E22" s="35"/>
      <c r="F22" s="51"/>
      <c r="G22" s="35"/>
      <c r="H22" s="36">
        <f>H6-H7</f>
        <v>189.19943799999999</v>
      </c>
      <c r="I22" s="36">
        <f>I6-I7</f>
        <v>299.29414899999995</v>
      </c>
      <c r="J22" s="36">
        <f>J6-J7</f>
        <v>77.02434087205603</v>
      </c>
      <c r="K22" s="38">
        <f t="shared" si="0"/>
        <v>0.25735331321848209</v>
      </c>
      <c r="L22" s="52"/>
      <c r="M22" s="37"/>
      <c r="N22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5"/>
  <dimension ref="A1:P6"/>
  <sheetViews>
    <sheetView workbookViewId="0">
      <selection activeCell="L6" sqref="L6:P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39">
        <v>101</v>
      </c>
      <c r="B1" s="40" t="s">
        <v>228</v>
      </c>
      <c r="C1" s="40" t="s">
        <v>59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1988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14"/>
      <c r="J4" s="114" t="s">
        <v>234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39" thickBot="1" x14ac:dyDescent="0.3">
      <c r="A6" s="21"/>
      <c r="B6" s="23">
        <v>3000001</v>
      </c>
      <c r="C6" s="23" t="s">
        <v>271</v>
      </c>
      <c r="D6" s="23"/>
      <c r="E6" s="23" t="s">
        <v>334</v>
      </c>
      <c r="F6" s="23">
        <v>342</v>
      </c>
      <c r="G6" s="23" t="s">
        <v>155</v>
      </c>
      <c r="H6" s="23">
        <v>1</v>
      </c>
      <c r="I6" s="23" t="s">
        <v>1989</v>
      </c>
      <c r="J6" s="23">
        <v>3</v>
      </c>
      <c r="K6" s="23" t="s">
        <v>652</v>
      </c>
      <c r="L6" s="62">
        <v>10.6</v>
      </c>
      <c r="M6" s="63">
        <v>10.050253</v>
      </c>
      <c r="N6" s="64">
        <v>0</v>
      </c>
      <c r="O6" s="63"/>
      <c r="P6" s="64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6"/>
  <dimension ref="A1:R6"/>
  <sheetViews>
    <sheetView workbookViewId="0">
      <selection activeCell="N6" sqref="N6:R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39">
        <v>101</v>
      </c>
      <c r="B1" s="40" t="s">
        <v>228</v>
      </c>
      <c r="C1" s="40" t="s">
        <v>59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.75" thickBot="1" x14ac:dyDescent="0.3">
      <c r="A2" s="2" t="s">
        <v>1990</v>
      </c>
    </row>
    <row r="3" spans="1:18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0" t="s">
        <v>2</v>
      </c>
      <c r="O3" s="101"/>
      <c r="P3" s="102"/>
      <c r="Q3" s="101" t="s">
        <v>235</v>
      </c>
      <c r="R3" s="102"/>
    </row>
    <row r="4" spans="1:18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14"/>
      <c r="L4" s="114" t="s">
        <v>234</v>
      </c>
      <c r="M4" s="129"/>
      <c r="N4" s="98" t="s">
        <v>3</v>
      </c>
      <c r="O4" s="96" t="s">
        <v>4</v>
      </c>
      <c r="P4" s="105" t="s">
        <v>5</v>
      </c>
      <c r="Q4" s="117" t="s">
        <v>236</v>
      </c>
      <c r="R4" s="105" t="s">
        <v>237</v>
      </c>
    </row>
    <row r="5" spans="1:18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30"/>
      <c r="N5" s="133"/>
      <c r="O5" s="134"/>
      <c r="P5" s="127"/>
      <c r="Q5" s="132"/>
      <c r="R5" s="127"/>
    </row>
    <row r="6" spans="1:18" ht="39" thickBot="1" x14ac:dyDescent="0.3">
      <c r="A6" s="21"/>
      <c r="B6" s="23">
        <v>5001253</v>
      </c>
      <c r="C6" s="23" t="s">
        <v>988</v>
      </c>
      <c r="D6" s="23">
        <v>3000001</v>
      </c>
      <c r="E6" s="23" t="s">
        <v>271</v>
      </c>
      <c r="F6" s="23">
        <v>96</v>
      </c>
      <c r="G6" s="23" t="s">
        <v>943</v>
      </c>
      <c r="H6" s="23">
        <v>342</v>
      </c>
      <c r="I6" s="23" t="s">
        <v>155</v>
      </c>
      <c r="J6" s="23">
        <v>1</v>
      </c>
      <c r="K6" s="23" t="s">
        <v>1989</v>
      </c>
      <c r="L6" s="23">
        <v>3</v>
      </c>
      <c r="M6" s="23" t="s">
        <v>652</v>
      </c>
      <c r="N6" s="62">
        <v>10.6</v>
      </c>
      <c r="O6" s="63">
        <v>10.050253</v>
      </c>
      <c r="P6" s="64">
        <v>0</v>
      </c>
      <c r="Q6" s="63">
        <v>0</v>
      </c>
      <c r="R6" s="64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7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103</v>
      </c>
      <c r="B1" s="41" t="s">
        <v>228</v>
      </c>
      <c r="C1" s="40" t="s">
        <v>60</v>
      </c>
      <c r="D1" s="40"/>
      <c r="E1" s="40"/>
      <c r="F1" s="40"/>
      <c r="G1" s="40"/>
    </row>
    <row r="2" spans="1:11" ht="15.75" thickBot="1" x14ac:dyDescent="0.3">
      <c r="A2" s="2" t="s">
        <v>1993</v>
      </c>
      <c r="I2" s="1" t="s">
        <v>2003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65.063928000000033</v>
      </c>
      <c r="E6" s="13">
        <f ca="1">SUM(E7:OFFSET(E7,50,0))</f>
        <v>71.451505000000026</v>
      </c>
      <c r="F6" s="13">
        <f ca="1">SUM(F7:OFFSET(F7,50,0))</f>
        <v>29.223925831092174</v>
      </c>
      <c r="G6" s="14">
        <f ca="1">IFERROR(F6/E6,0)</f>
        <v>0.40900364283568502</v>
      </c>
      <c r="J6" s="6" t="s">
        <v>369</v>
      </c>
      <c r="K6" s="65" t="s">
        <v>370</v>
      </c>
    </row>
    <row r="7" spans="1:11" x14ac:dyDescent="0.25">
      <c r="A7" s="15"/>
      <c r="B7" s="44">
        <v>2</v>
      </c>
      <c r="C7" s="17" t="s">
        <v>241</v>
      </c>
      <c r="D7" s="18">
        <v>0</v>
      </c>
      <c r="E7" s="19">
        <v>0.94025499999999995</v>
      </c>
      <c r="F7" s="19">
        <v>0.58217490035895025</v>
      </c>
      <c r="G7" s="20">
        <f t="shared" ref="G7:G16" si="0">IFERROR(F7/E7,0)</f>
        <v>0.61916703485644886</v>
      </c>
      <c r="I7" t="s">
        <v>241</v>
      </c>
      <c r="J7" s="6">
        <v>0.58217490035895025</v>
      </c>
      <c r="K7" s="65">
        <v>0.61916703485644886</v>
      </c>
    </row>
    <row r="8" spans="1:11" x14ac:dyDescent="0.25">
      <c r="A8" s="15"/>
      <c r="B8" s="44">
        <v>6</v>
      </c>
      <c r="C8" s="17" t="s">
        <v>245</v>
      </c>
      <c r="D8" s="18">
        <v>0.16894100000000001</v>
      </c>
      <c r="E8" s="19">
        <v>0.76069199999999992</v>
      </c>
      <c r="F8" s="19">
        <v>0.28785176634846721</v>
      </c>
      <c r="G8" s="20">
        <f t="shared" si="0"/>
        <v>0.37840777390647889</v>
      </c>
      <c r="I8" t="s">
        <v>250</v>
      </c>
      <c r="J8" s="6">
        <v>0.31645237416887539</v>
      </c>
      <c r="K8" s="65">
        <v>0.57993573779088259</v>
      </c>
    </row>
    <row r="9" spans="1:11" x14ac:dyDescent="0.25">
      <c r="A9" s="15"/>
      <c r="B9" s="44">
        <v>10</v>
      </c>
      <c r="C9" s="17" t="s">
        <v>249</v>
      </c>
      <c r="D9" s="18">
        <v>0</v>
      </c>
      <c r="E9" s="19">
        <v>0.77383200000000008</v>
      </c>
      <c r="F9" s="19">
        <v>0.33546832539650495</v>
      </c>
      <c r="G9" s="20">
        <f t="shared" si="0"/>
        <v>0.43351570547160745</v>
      </c>
      <c r="I9" t="s">
        <v>255</v>
      </c>
      <c r="J9" s="6">
        <v>0.39769661653190269</v>
      </c>
      <c r="K9" s="65">
        <v>0.5692635389568842</v>
      </c>
    </row>
    <row r="10" spans="1:11" x14ac:dyDescent="0.25">
      <c r="A10" s="15"/>
      <c r="B10" s="44">
        <v>11</v>
      </c>
      <c r="C10" s="17" t="s">
        <v>250</v>
      </c>
      <c r="D10" s="18">
        <v>0</v>
      </c>
      <c r="E10" s="19">
        <v>0.54566800000000015</v>
      </c>
      <c r="F10" s="19">
        <v>0.31645237416887539</v>
      </c>
      <c r="G10" s="20">
        <f t="shared" si="0"/>
        <v>0.57993573779088259</v>
      </c>
      <c r="I10" t="s">
        <v>257</v>
      </c>
      <c r="J10" s="6">
        <v>0.31287712054518124</v>
      </c>
      <c r="K10" s="65">
        <v>0.44148595162797505</v>
      </c>
    </row>
    <row r="11" spans="1:11" x14ac:dyDescent="0.25">
      <c r="A11" s="15"/>
      <c r="B11" s="44">
        <v>13</v>
      </c>
      <c r="C11" s="17" t="s">
        <v>252</v>
      </c>
      <c r="D11" s="18">
        <v>0</v>
      </c>
      <c r="E11" s="19">
        <v>0.72419999999999995</v>
      </c>
      <c r="F11" s="19">
        <v>0.30502212152055108</v>
      </c>
      <c r="G11" s="20">
        <f t="shared" si="0"/>
        <v>0.42118492339208935</v>
      </c>
      <c r="I11" t="s">
        <v>249</v>
      </c>
      <c r="J11" s="6">
        <v>0.33546832539650495</v>
      </c>
      <c r="K11" s="65">
        <v>0.43351570547160745</v>
      </c>
    </row>
    <row r="12" spans="1:11" x14ac:dyDescent="0.25">
      <c r="A12" s="15"/>
      <c r="B12" s="44">
        <v>15</v>
      </c>
      <c r="C12" s="17" t="s">
        <v>254</v>
      </c>
      <c r="D12" s="18">
        <v>64.499587000000034</v>
      </c>
      <c r="E12" s="19">
        <v>65.122893000000019</v>
      </c>
      <c r="F12" s="19">
        <v>26.240048922052665</v>
      </c>
      <c r="G12" s="20">
        <f t="shared" si="0"/>
        <v>0.4029312537152282</v>
      </c>
      <c r="I12" t="s">
        <v>252</v>
      </c>
      <c r="J12" s="6">
        <v>0.30502212152055108</v>
      </c>
      <c r="K12" s="65">
        <v>0.42118492339208935</v>
      </c>
    </row>
    <row r="13" spans="1:11" x14ac:dyDescent="0.25">
      <c r="A13" s="15"/>
      <c r="B13" s="44">
        <v>16</v>
      </c>
      <c r="C13" s="17" t="s">
        <v>255</v>
      </c>
      <c r="D13" s="18">
        <v>0</v>
      </c>
      <c r="E13" s="19">
        <v>0.69861600000000013</v>
      </c>
      <c r="F13" s="19">
        <v>0.39769661653190269</v>
      </c>
      <c r="G13" s="20">
        <f t="shared" si="0"/>
        <v>0.5692635389568842</v>
      </c>
      <c r="I13" t="s">
        <v>263</v>
      </c>
      <c r="J13" s="6">
        <v>0.29282861368483282</v>
      </c>
      <c r="K13" s="65">
        <v>0.4167441538911289</v>
      </c>
    </row>
    <row r="14" spans="1:11" x14ac:dyDescent="0.25">
      <c r="A14" s="15"/>
      <c r="B14" s="44">
        <v>18</v>
      </c>
      <c r="C14" s="17" t="s">
        <v>257</v>
      </c>
      <c r="D14" s="18">
        <v>0</v>
      </c>
      <c r="E14" s="19">
        <v>0.70869099999999996</v>
      </c>
      <c r="F14" s="19">
        <v>0.31287712054518124</v>
      </c>
      <c r="G14" s="20">
        <f t="shared" si="0"/>
        <v>0.44148595162797505</v>
      </c>
      <c r="I14" t="s">
        <v>254</v>
      </c>
      <c r="J14" s="6">
        <v>26.240048922052665</v>
      </c>
      <c r="K14" s="65">
        <v>0.4029312537152282</v>
      </c>
    </row>
    <row r="15" spans="1:11" x14ac:dyDescent="0.25">
      <c r="A15" s="15"/>
      <c r="B15" s="44">
        <v>20</v>
      </c>
      <c r="C15" s="17" t="s">
        <v>259</v>
      </c>
      <c r="D15" s="18">
        <v>0.39540000000000003</v>
      </c>
      <c r="E15" s="19">
        <v>0.47400000000000003</v>
      </c>
      <c r="F15" s="19">
        <v>0.15350507048424333</v>
      </c>
      <c r="G15" s="20">
        <f t="shared" si="0"/>
        <v>0.32385035967139941</v>
      </c>
      <c r="I15" t="s">
        <v>245</v>
      </c>
      <c r="J15" s="6">
        <v>0.28785176634846721</v>
      </c>
      <c r="K15" s="65">
        <v>0.37840777390647889</v>
      </c>
    </row>
    <row r="16" spans="1:11" ht="15.75" thickBot="1" x14ac:dyDescent="0.3">
      <c r="A16" s="21"/>
      <c r="B16" s="45">
        <v>24</v>
      </c>
      <c r="C16" s="23" t="s">
        <v>263</v>
      </c>
      <c r="D16" s="24">
        <v>0</v>
      </c>
      <c r="E16" s="25">
        <v>0.70265799999999989</v>
      </c>
      <c r="F16" s="25">
        <v>0.29282861368483282</v>
      </c>
      <c r="G16" s="26">
        <f t="shared" si="0"/>
        <v>0.4167441538911289</v>
      </c>
      <c r="I16" t="s">
        <v>259</v>
      </c>
      <c r="J16" s="6">
        <v>0.15350507048424333</v>
      </c>
      <c r="K16" s="65">
        <v>0.32385035967139941</v>
      </c>
    </row>
    <row r="17" spans="10:11" x14ac:dyDescent="0.25">
      <c r="J17" s="6"/>
      <c r="K17" s="65"/>
    </row>
    <row r="18" spans="10:11" x14ac:dyDescent="0.25">
      <c r="J18" s="6"/>
      <c r="K18" s="65"/>
    </row>
    <row r="19" spans="10:11" x14ac:dyDescent="0.25">
      <c r="J19" s="6"/>
      <c r="K19" s="65"/>
    </row>
    <row r="20" spans="10:11" x14ac:dyDescent="0.25">
      <c r="J20" s="6"/>
      <c r="K20" s="65"/>
    </row>
    <row r="21" spans="10:11" x14ac:dyDescent="0.25">
      <c r="J21" s="6"/>
      <c r="K21" s="65"/>
    </row>
    <row r="22" spans="10:11" x14ac:dyDescent="0.25">
      <c r="J22" s="6"/>
      <c r="K22" s="65"/>
    </row>
    <row r="23" spans="10:11" x14ac:dyDescent="0.25">
      <c r="J23" s="6"/>
      <c r="K23" s="65"/>
    </row>
    <row r="24" spans="10:11" x14ac:dyDescent="0.25">
      <c r="J24" s="6"/>
      <c r="K24" s="65"/>
    </row>
    <row r="25" spans="10:11" x14ac:dyDescent="0.25">
      <c r="J25" s="6"/>
      <c r="K25" s="65"/>
    </row>
    <row r="26" spans="10:11" x14ac:dyDescent="0.25">
      <c r="J26" s="6"/>
      <c r="K26" s="65"/>
    </row>
    <row r="27" spans="10:11" x14ac:dyDescent="0.25">
      <c r="J27" s="6"/>
      <c r="K27" s="65"/>
    </row>
    <row r="28" spans="10:11" x14ac:dyDescent="0.25">
      <c r="J28" s="6"/>
      <c r="K28" s="65"/>
    </row>
    <row r="29" spans="10:11" x14ac:dyDescent="0.25">
      <c r="J29" s="6"/>
      <c r="K29" s="65"/>
    </row>
    <row r="30" spans="10:11" x14ac:dyDescent="0.25">
      <c r="J30" s="6"/>
      <c r="K30" s="65"/>
    </row>
    <row r="31" spans="10:11" x14ac:dyDescent="0.25">
      <c r="J31" s="6"/>
      <c r="K31" s="65"/>
    </row>
    <row r="32" spans="10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8"/>
  <dimension ref="A1:G14"/>
  <sheetViews>
    <sheetView workbookViewId="0">
      <selection activeCell="A12" sqref="A12:G12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103</v>
      </c>
      <c r="B1" s="46" t="s">
        <v>228</v>
      </c>
      <c r="C1" s="40" t="s">
        <v>60</v>
      </c>
      <c r="D1" s="40"/>
      <c r="E1" s="40"/>
      <c r="F1" s="40"/>
      <c r="G1" s="40"/>
    </row>
    <row r="2" spans="1:7" ht="15.75" thickBot="1" x14ac:dyDescent="0.3">
      <c r="A2" s="2" t="s">
        <v>1994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65.063928000000033</v>
      </c>
      <c r="E6" s="13">
        <v>71.451505000000026</v>
      </c>
      <c r="F6" s="13">
        <v>29.223925831092174</v>
      </c>
      <c r="G6" s="14">
        <v>0.40900364283568502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64.499587000000034</v>
      </c>
      <c r="E7" s="31">
        <f ca="1">SUM(E8:OFFSET(E6,MATCH("GOBIERNOS REGIONALES",$A$8:$A$50,0),0))</f>
        <v>70.808564000000018</v>
      </c>
      <c r="F7" s="31">
        <f ca="1">SUM(F8:OFFSET(F6,MATCH("GOBIERNOS REGIONALES",$A$8:$A$50,0),0))</f>
        <v>29.069400760640974</v>
      </c>
      <c r="G7" s="32">
        <f ca="1">IFERROR(F7/E7,0)</f>
        <v>0.41053509799522225</v>
      </c>
    </row>
    <row r="8" spans="1:7" ht="25.5" x14ac:dyDescent="0.25">
      <c r="A8" s="15"/>
      <c r="B8" s="16">
        <v>12</v>
      </c>
      <c r="C8" s="17" t="s">
        <v>107</v>
      </c>
      <c r="D8" s="18">
        <v>9.6831560000000003</v>
      </c>
      <c r="E8" s="19">
        <v>9.8031560000000013</v>
      </c>
      <c r="F8" s="19">
        <v>2.4844373575651844</v>
      </c>
      <c r="G8" s="20">
        <f t="shared" ref="G8:G13" si="0">IFERROR(F8/E8,0)</f>
        <v>0.25343240050093907</v>
      </c>
    </row>
    <row r="9" spans="1:7" ht="25.5" x14ac:dyDescent="0.25">
      <c r="A9" s="15"/>
      <c r="B9" s="16">
        <v>121</v>
      </c>
      <c r="C9" s="17" t="s">
        <v>137</v>
      </c>
      <c r="D9" s="18">
        <v>54.816431000000037</v>
      </c>
      <c r="E9" s="19">
        <v>61.005408000000017</v>
      </c>
      <c r="F9" s="19">
        <v>26.58496340307579</v>
      </c>
      <c r="G9" s="20">
        <f t="shared" si="0"/>
        <v>0.4357804377453845</v>
      </c>
    </row>
    <row r="10" spans="1:7" x14ac:dyDescent="0.25">
      <c r="A10" s="27" t="s">
        <v>200</v>
      </c>
      <c r="B10" s="28"/>
      <c r="C10" s="29"/>
      <c r="D10" s="30">
        <f ca="1">SUM(D11:OFFSET(D9,(MATCH("GOBIERNOS LOCALES",$A$8:$A$50,0)-MATCH("GOBIERNOS REGIONALES",$A$8:$A$50,0)),0))</f>
        <v>0.56434099999999998</v>
      </c>
      <c r="E10" s="31">
        <f ca="1">SUM(E11:OFFSET(E9,(MATCH("GOBIERNOS LOCALES",$A$8:$A$50,0)-MATCH("GOBIERNOS REGIONALES",$A$8:$A$50,0)),0))</f>
        <v>0.64294099999999998</v>
      </c>
      <c r="F10" s="31">
        <f ca="1">SUM(F11:OFFSET(F9,(MATCH("GOBIERNOS LOCALES",$A$8:$A$50,0)-MATCH("GOBIERNOS REGIONALES",$A$8:$A$50,0)),0))</f>
        <v>0.15452507045120001</v>
      </c>
      <c r="G10" s="32">
        <f t="shared" ca="1" si="0"/>
        <v>0.24034098066727741</v>
      </c>
    </row>
    <row r="11" spans="1:7" x14ac:dyDescent="0.25">
      <c r="A11" s="15"/>
      <c r="B11" s="16">
        <v>445</v>
      </c>
      <c r="C11" s="17" t="s">
        <v>206</v>
      </c>
      <c r="D11" s="18">
        <v>0.16894100000000001</v>
      </c>
      <c r="E11" s="19">
        <v>0.16894100000000001</v>
      </c>
      <c r="F11" s="19">
        <v>1.0199999669566751E-3</v>
      </c>
      <c r="G11" s="20">
        <f t="shared" si="0"/>
        <v>6.0376105679300759E-3</v>
      </c>
    </row>
    <row r="12" spans="1:7" ht="15.75" thickBot="1" x14ac:dyDescent="0.3">
      <c r="A12" s="21"/>
      <c r="B12" s="22">
        <v>457</v>
      </c>
      <c r="C12" s="23" t="s">
        <v>218</v>
      </c>
      <c r="D12" s="24">
        <v>0.39540000000000003</v>
      </c>
      <c r="E12" s="25">
        <v>0.47400000000000003</v>
      </c>
      <c r="F12" s="25">
        <v>0.15350507048424333</v>
      </c>
      <c r="G12" s="26">
        <f t="shared" si="0"/>
        <v>0.32385035967139941</v>
      </c>
    </row>
    <row r="13" spans="1:7" x14ac:dyDescent="0.25">
      <c r="A13" t="s">
        <v>227</v>
      </c>
      <c r="D13" s="6"/>
      <c r="E13" s="6"/>
      <c r="F13" s="6"/>
      <c r="G13" s="5">
        <f t="shared" si="0"/>
        <v>0</v>
      </c>
    </row>
    <row r="14" spans="1:7" x14ac:dyDescent="0.25">
      <c r="D14" s="6"/>
      <c r="E14" s="6"/>
      <c r="F14" s="6"/>
      <c r="G14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9"/>
  <dimension ref="A1:L17"/>
  <sheetViews>
    <sheetView topLeftCell="A10" workbookViewId="0">
      <selection activeCell="A15" sqref="A15:F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103</v>
      </c>
      <c r="B1" s="40" t="s">
        <v>228</v>
      </c>
      <c r="C1" s="40" t="s">
        <v>60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1995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65.063928000000033</v>
      </c>
      <c r="G6" s="13">
        <v>71.451505000000026</v>
      </c>
      <c r="H6" s="13">
        <v>29.223925831092174</v>
      </c>
      <c r="I6" s="14">
        <v>0.40900364283568502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65.063928000000033</v>
      </c>
      <c r="G7" s="31">
        <f ca="1">SUM(G8:OFFSET(G6,MATCH("PROYECTOS",$A$8:$A$50,0),0))</f>
        <v>71.451505000000012</v>
      </c>
      <c r="H7" s="31">
        <f ca="1">SUM(H8:OFFSET(H6,MATCH("PROYECTOS",$A$8:$A$50,0),0))</f>
        <v>29.223925831092174</v>
      </c>
      <c r="I7" s="32">
        <f ca="1">IFERROR(H7/G7,0)</f>
        <v>0.40900364283568513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5.8284589999999996</v>
      </c>
      <c r="G8" s="19">
        <v>4.3574760000000001</v>
      </c>
      <c r="H8" s="19">
        <v>2.0071525617495354</v>
      </c>
      <c r="I8" s="20">
        <f>IFERROR(H8/G8,0)</f>
        <v>0.46062274622959148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3000572</v>
      </c>
      <c r="C9" s="17" t="s">
        <v>1996</v>
      </c>
      <c r="D9" s="53">
        <v>63</v>
      </c>
      <c r="E9" s="17" t="s">
        <v>858</v>
      </c>
      <c r="F9" s="18">
        <v>52.644689000000028</v>
      </c>
      <c r="G9" s="19">
        <v>62.42059900000001</v>
      </c>
      <c r="H9" s="19">
        <v>25.818180847262965</v>
      </c>
      <c r="I9" s="20">
        <f>IFERROR(H9/G9,0)</f>
        <v>0.4136163583957751</v>
      </c>
      <c r="J9" s="54"/>
      <c r="K9" s="19"/>
      <c r="L9" s="20" t="str">
        <f>IFERROR(K9/J9,".")</f>
        <v>.</v>
      </c>
    </row>
    <row r="10" spans="1:12" ht="51" x14ac:dyDescent="0.25">
      <c r="A10" s="15"/>
      <c r="B10" s="17">
        <v>3000635</v>
      </c>
      <c r="C10" s="17" t="s">
        <v>1997</v>
      </c>
      <c r="D10" s="53">
        <v>86</v>
      </c>
      <c r="E10" s="17" t="s">
        <v>464</v>
      </c>
      <c r="F10" s="18">
        <v>6.5907799999999996</v>
      </c>
      <c r="G10" s="19">
        <v>4.6734299999999998</v>
      </c>
      <c r="H10" s="19">
        <v>1.3985924220796733</v>
      </c>
      <c r="I10" s="20">
        <f>IFERROR(H10/G10,0)</f>
        <v>0.2992646561689537</v>
      </c>
      <c r="J10" s="54"/>
      <c r="K10" s="19"/>
      <c r="L10" s="20" t="str">
        <f>IFERROR(K10/J10,".")</f>
        <v>.</v>
      </c>
    </row>
    <row r="11" spans="1:12" ht="15.75" thickBot="1" x14ac:dyDescent="0.3">
      <c r="A11" s="33" t="s">
        <v>302</v>
      </c>
      <c r="B11" s="35"/>
      <c r="C11" s="35"/>
      <c r="D11" s="51"/>
      <c r="E11" s="35"/>
      <c r="F11" s="36">
        <f ca="1">OFFSET(F11,-MATCH("PROYECTOS",$A$8:$A$50,0)-1,0)-(OFFSET(F11,-MATCH("PROYECTOS",$A$8:$A$50,0),0))</f>
        <v>0</v>
      </c>
      <c r="G11" s="37">
        <f ca="1">OFFSET(G11,-MATCH("PROYECTOS",$A$8:$A$50,0)-1,0)-(OFFSET(G11,-MATCH("PROYECTOS",$A$8:$A$50,0),0))</f>
        <v>0</v>
      </c>
      <c r="H11" s="37">
        <f ca="1">OFFSET(H11,-MATCH("PROYECTOS",$A$8:$A$50,0)-1,0)-(OFFSET(H11,-MATCH("PROYECTOS",$A$8:$A$50,0),0))</f>
        <v>0</v>
      </c>
      <c r="I11" s="38">
        <f ca="1">IFERROR(H11/G11,0)</f>
        <v>0</v>
      </c>
      <c r="J11" s="52"/>
      <c r="K11" s="37"/>
      <c r="L11" s="38"/>
    </row>
    <row r="12" spans="1:12" ht="15.75" thickBot="1" x14ac:dyDescent="0.3"/>
    <row r="13" spans="1:12" ht="15.75" thickBot="1" x14ac:dyDescent="0.3">
      <c r="A13" s="108" t="s">
        <v>372</v>
      </c>
      <c r="B13" s="109"/>
      <c r="C13" s="109"/>
      <c r="D13" s="109"/>
      <c r="E13" s="109"/>
      <c r="F13" s="110"/>
    </row>
    <row r="14" spans="1:12" ht="15.75" thickBot="1" x14ac:dyDescent="0.3">
      <c r="A14" s="2" t="s">
        <v>2004</v>
      </c>
    </row>
    <row r="15" spans="1:12" ht="45" customHeight="1" x14ac:dyDescent="0.25">
      <c r="A15" s="100" t="s">
        <v>374</v>
      </c>
      <c r="B15" s="101"/>
      <c r="C15" s="101"/>
      <c r="D15" s="101"/>
      <c r="E15" s="101"/>
      <c r="F15" s="111" t="s">
        <v>375</v>
      </c>
    </row>
    <row r="16" spans="1:12" ht="15.75" thickBot="1" x14ac:dyDescent="0.3">
      <c r="A16" s="103"/>
      <c r="B16" s="104"/>
      <c r="C16" s="104"/>
      <c r="D16" s="104"/>
      <c r="E16" s="104"/>
      <c r="F16" s="137"/>
    </row>
    <row r="17" spans="1:6" ht="38.25" customHeight="1" thickBot="1" x14ac:dyDescent="0.3">
      <c r="A17" s="66"/>
      <c r="B17" s="67">
        <v>3000635</v>
      </c>
      <c r="C17" s="150" t="s">
        <v>1997</v>
      </c>
      <c r="D17" s="150"/>
      <c r="E17" s="151"/>
      <c r="F17" s="68">
        <v>0.2992646561689537</v>
      </c>
    </row>
  </sheetData>
  <mergeCells count="16">
    <mergeCell ref="C17:E17"/>
    <mergeCell ref="A3:E3"/>
    <mergeCell ref="F3:I3"/>
    <mergeCell ref="J3:L3"/>
    <mergeCell ref="I4:I5"/>
    <mergeCell ref="A13:F13"/>
    <mergeCell ref="A15:E16"/>
    <mergeCell ref="F15:F16"/>
    <mergeCell ref="L4:L5"/>
    <mergeCell ref="H4:H5"/>
    <mergeCell ref="A4:C5"/>
    <mergeCell ref="J4:J5"/>
    <mergeCell ref="F4:F5"/>
    <mergeCell ref="K4:K5"/>
    <mergeCell ref="G4:G5"/>
    <mergeCell ref="D4:E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K100"/>
  <sheetViews>
    <sheetView workbookViewId="0">
      <selection activeCell="A2" sqref="A2:K31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17</v>
      </c>
      <c r="B1" s="41" t="s">
        <v>228</v>
      </c>
      <c r="C1" s="40" t="s">
        <v>11</v>
      </c>
      <c r="D1" s="40"/>
      <c r="E1" s="40"/>
      <c r="F1" s="40"/>
      <c r="G1" s="40"/>
    </row>
    <row r="2" spans="1:11" ht="15.75" thickBot="1" x14ac:dyDescent="0.3">
      <c r="A2" s="2" t="s">
        <v>490</v>
      </c>
      <c r="I2" s="1" t="s">
        <v>515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265.01292899999999</v>
      </c>
      <c r="E6" s="13">
        <f ca="1">SUM(E7:OFFSET(E7,50,0))</f>
        <v>272.082807</v>
      </c>
      <c r="F6" s="13">
        <f ca="1">SUM(F7:OFFSET(F7,50,0))</f>
        <v>109.70116334087172</v>
      </c>
      <c r="G6" s="14">
        <f ca="1">IFERROR(F6/E6,0)</f>
        <v>0.40319035425443739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3.39669</v>
      </c>
      <c r="E7" s="19">
        <v>4.0541930000000006</v>
      </c>
      <c r="F7" s="19">
        <v>1.8698358094025025</v>
      </c>
      <c r="G7" s="20">
        <f t="shared" ref="G7:G31" si="0">IFERROR(F7/E7,0)</f>
        <v>0.46121035910290958</v>
      </c>
      <c r="I7" t="s">
        <v>242</v>
      </c>
      <c r="J7" s="6">
        <v>1.70525244662349</v>
      </c>
      <c r="K7" s="65">
        <v>0.57829063827510074</v>
      </c>
    </row>
    <row r="8" spans="1:11" x14ac:dyDescent="0.25">
      <c r="A8" s="15"/>
      <c r="B8" s="44">
        <v>2</v>
      </c>
      <c r="C8" s="17" t="s">
        <v>241</v>
      </c>
      <c r="D8" s="18">
        <v>3.1890229999999988</v>
      </c>
      <c r="E8" s="19">
        <v>3.3589809999999991</v>
      </c>
      <c r="F8" s="19">
        <v>1.6941659544499998</v>
      </c>
      <c r="G8" s="20">
        <f t="shared" si="0"/>
        <v>0.50436901978606019</v>
      </c>
      <c r="I8" t="s">
        <v>241</v>
      </c>
      <c r="J8" s="6">
        <v>1.6941659544499998</v>
      </c>
      <c r="K8" s="65">
        <v>0.50436901978606019</v>
      </c>
    </row>
    <row r="9" spans="1:11" x14ac:dyDescent="0.25">
      <c r="A9" s="15"/>
      <c r="B9" s="44">
        <v>3</v>
      </c>
      <c r="C9" s="17" t="s">
        <v>242</v>
      </c>
      <c r="D9" s="18">
        <v>2.688936</v>
      </c>
      <c r="E9" s="19">
        <v>2.9487810000000003</v>
      </c>
      <c r="F9" s="19">
        <v>1.70525244662349</v>
      </c>
      <c r="G9" s="20">
        <f t="shared" si="0"/>
        <v>0.57829063827510074</v>
      </c>
      <c r="I9" t="s">
        <v>240</v>
      </c>
      <c r="J9" s="6">
        <v>1.8698358094025025</v>
      </c>
      <c r="K9" s="65">
        <v>0.46121035910290958</v>
      </c>
    </row>
    <row r="10" spans="1:11" x14ac:dyDescent="0.25">
      <c r="A10" s="15"/>
      <c r="B10" s="44">
        <v>4</v>
      </c>
      <c r="C10" s="17" t="s">
        <v>243</v>
      </c>
      <c r="D10" s="18">
        <v>10.244201000000002</v>
      </c>
      <c r="E10" s="19">
        <v>12.920280000000004</v>
      </c>
      <c r="F10" s="19">
        <v>4.2728828177241667</v>
      </c>
      <c r="G10" s="20">
        <f t="shared" si="0"/>
        <v>0.33071131722564567</v>
      </c>
      <c r="I10" t="s">
        <v>250</v>
      </c>
      <c r="J10" s="6">
        <v>1.5547371252650919</v>
      </c>
      <c r="K10" s="65">
        <v>0.45850874388800122</v>
      </c>
    </row>
    <row r="11" spans="1:11" x14ac:dyDescent="0.25">
      <c r="A11" s="15"/>
      <c r="B11" s="44">
        <v>5</v>
      </c>
      <c r="C11" s="17" t="s">
        <v>244</v>
      </c>
      <c r="D11" s="18">
        <v>5.8109560000000009</v>
      </c>
      <c r="E11" s="19">
        <v>7.5692500000000011</v>
      </c>
      <c r="F11" s="19">
        <v>3.4396545263225562</v>
      </c>
      <c r="G11" s="20">
        <f t="shared" si="0"/>
        <v>0.45442474833339574</v>
      </c>
      <c r="I11" t="s">
        <v>244</v>
      </c>
      <c r="J11" s="6">
        <v>3.4396545263225562</v>
      </c>
      <c r="K11" s="65">
        <v>0.45442474833339574</v>
      </c>
    </row>
    <row r="12" spans="1:11" x14ac:dyDescent="0.25">
      <c r="A12" s="15"/>
      <c r="B12" s="44">
        <v>6</v>
      </c>
      <c r="C12" s="17" t="s">
        <v>245</v>
      </c>
      <c r="D12" s="18">
        <v>10.330880000000001</v>
      </c>
      <c r="E12" s="19">
        <v>12.594877000000004</v>
      </c>
      <c r="F12" s="19">
        <v>5.5992205745606043</v>
      </c>
      <c r="G12" s="20">
        <f t="shared" si="0"/>
        <v>0.44456333909101314</v>
      </c>
      <c r="I12" t="s">
        <v>245</v>
      </c>
      <c r="J12" s="6">
        <v>5.5992205745606043</v>
      </c>
      <c r="K12" s="65">
        <v>0.44456333909101314</v>
      </c>
    </row>
    <row r="13" spans="1:11" x14ac:dyDescent="0.25">
      <c r="A13" s="15"/>
      <c r="B13" s="44">
        <v>7</v>
      </c>
      <c r="C13" s="17" t="s">
        <v>246</v>
      </c>
      <c r="D13" s="18">
        <v>4.7882749999999996</v>
      </c>
      <c r="E13" s="19">
        <v>4.8915590000000009</v>
      </c>
      <c r="F13" s="19">
        <v>2.1588747819769196</v>
      </c>
      <c r="G13" s="20">
        <f t="shared" si="0"/>
        <v>0.44134697792195071</v>
      </c>
      <c r="I13" t="s">
        <v>259</v>
      </c>
      <c r="J13" s="6">
        <v>12.009996118915296</v>
      </c>
      <c r="K13" s="65">
        <v>0.44327165884396991</v>
      </c>
    </row>
    <row r="14" spans="1:11" x14ac:dyDescent="0.25">
      <c r="A14" s="15"/>
      <c r="B14" s="44">
        <v>8</v>
      </c>
      <c r="C14" s="17" t="s">
        <v>247</v>
      </c>
      <c r="D14" s="18">
        <v>8.6495880000000014</v>
      </c>
      <c r="E14" s="19">
        <v>9.0062809999999995</v>
      </c>
      <c r="F14" s="19">
        <v>3.7564185185866403</v>
      </c>
      <c r="G14" s="20">
        <f t="shared" si="0"/>
        <v>0.41708875379156396</v>
      </c>
      <c r="I14" t="s">
        <v>246</v>
      </c>
      <c r="J14" s="6">
        <v>2.1588747819769196</v>
      </c>
      <c r="K14" s="65">
        <v>0.44134697792195071</v>
      </c>
    </row>
    <row r="15" spans="1:11" x14ac:dyDescent="0.25">
      <c r="A15" s="15"/>
      <c r="B15" s="44">
        <v>9</v>
      </c>
      <c r="C15" s="17" t="s">
        <v>248</v>
      </c>
      <c r="D15" s="18">
        <v>1.0378839999999998</v>
      </c>
      <c r="E15" s="19">
        <v>1.6252970000000004</v>
      </c>
      <c r="F15" s="19">
        <v>0.71608603971617413</v>
      </c>
      <c r="G15" s="20">
        <f t="shared" si="0"/>
        <v>0.44058780623859756</v>
      </c>
      <c r="I15" t="s">
        <v>248</v>
      </c>
      <c r="J15" s="6">
        <v>0.71608603971617413</v>
      </c>
      <c r="K15" s="65">
        <v>0.44058780623859756</v>
      </c>
    </row>
    <row r="16" spans="1:11" x14ac:dyDescent="0.25">
      <c r="A16" s="15"/>
      <c r="B16" s="44">
        <v>10</v>
      </c>
      <c r="C16" s="17" t="s">
        <v>249</v>
      </c>
      <c r="D16" s="18">
        <v>4.8851409999999991</v>
      </c>
      <c r="E16" s="19">
        <v>5.4275059999999993</v>
      </c>
      <c r="F16" s="19">
        <v>2.0179965316710877</v>
      </c>
      <c r="G16" s="20">
        <f t="shared" si="0"/>
        <v>0.37180917564551524</v>
      </c>
      <c r="I16" t="s">
        <v>255</v>
      </c>
      <c r="J16" s="6">
        <v>11.384351334923849</v>
      </c>
      <c r="K16" s="65">
        <v>0.43587330824039883</v>
      </c>
    </row>
    <row r="17" spans="1:11" x14ac:dyDescent="0.25">
      <c r="A17" s="15"/>
      <c r="B17" s="44">
        <v>11</v>
      </c>
      <c r="C17" s="17" t="s">
        <v>250</v>
      </c>
      <c r="D17" s="18">
        <v>3.3124159999999994</v>
      </c>
      <c r="E17" s="19">
        <v>3.390855999999999</v>
      </c>
      <c r="F17" s="19">
        <v>1.5547371252650919</v>
      </c>
      <c r="G17" s="20">
        <f t="shared" si="0"/>
        <v>0.45850874388800122</v>
      </c>
      <c r="I17" t="s">
        <v>247</v>
      </c>
      <c r="J17" s="6">
        <v>3.7564185185866403</v>
      </c>
      <c r="K17" s="65">
        <v>0.41708875379156396</v>
      </c>
    </row>
    <row r="18" spans="1:11" x14ac:dyDescent="0.25">
      <c r="A18" s="15"/>
      <c r="B18" s="44">
        <v>12</v>
      </c>
      <c r="C18" s="17" t="s">
        <v>251</v>
      </c>
      <c r="D18" s="18">
        <v>7.3499059999999998</v>
      </c>
      <c r="E18" s="19">
        <v>7.6460800000000022</v>
      </c>
      <c r="F18" s="19">
        <v>2.8255614946938294</v>
      </c>
      <c r="G18" s="20">
        <f t="shared" si="0"/>
        <v>0.36954380475927906</v>
      </c>
      <c r="I18" t="s">
        <v>264</v>
      </c>
      <c r="J18" s="6">
        <v>3.1229355117066007</v>
      </c>
      <c r="K18" s="65">
        <v>0.41616949998348896</v>
      </c>
    </row>
    <row r="19" spans="1:11" x14ac:dyDescent="0.25">
      <c r="A19" s="15"/>
      <c r="B19" s="44">
        <v>13</v>
      </c>
      <c r="C19" s="17" t="s">
        <v>252</v>
      </c>
      <c r="D19" s="18">
        <v>7.0473089999999985</v>
      </c>
      <c r="E19" s="19">
        <v>9.6482759999999992</v>
      </c>
      <c r="F19" s="19">
        <v>3.3603210748442507</v>
      </c>
      <c r="G19" s="20">
        <f t="shared" si="0"/>
        <v>0.34828202207775266</v>
      </c>
      <c r="I19" t="s">
        <v>260</v>
      </c>
      <c r="J19" s="6">
        <v>3.1262698070365786</v>
      </c>
      <c r="K19" s="65">
        <v>0.40654454308994764</v>
      </c>
    </row>
    <row r="20" spans="1:11" x14ac:dyDescent="0.25">
      <c r="A20" s="15"/>
      <c r="B20" s="44">
        <v>14</v>
      </c>
      <c r="C20" s="17" t="s">
        <v>253</v>
      </c>
      <c r="D20" s="18">
        <v>8.366282</v>
      </c>
      <c r="E20" s="19">
        <v>9.0094040000000017</v>
      </c>
      <c r="F20" s="19">
        <v>3.5611154779326171</v>
      </c>
      <c r="G20" s="20">
        <f t="shared" si="0"/>
        <v>0.39526648798662112</v>
      </c>
      <c r="I20" t="s">
        <v>253</v>
      </c>
      <c r="J20" s="6">
        <v>3.5611154779326171</v>
      </c>
      <c r="K20" s="65">
        <v>0.39526648798662112</v>
      </c>
    </row>
    <row r="21" spans="1:11" x14ac:dyDescent="0.25">
      <c r="A21" s="15"/>
      <c r="B21" s="44">
        <v>15</v>
      </c>
      <c r="C21" s="17" t="s">
        <v>254</v>
      </c>
      <c r="D21" s="18">
        <v>94.130965999999987</v>
      </c>
      <c r="E21" s="19">
        <v>73.786762999999979</v>
      </c>
      <c r="F21" s="19">
        <v>28.000546026860192</v>
      </c>
      <c r="G21" s="20">
        <f t="shared" si="0"/>
        <v>0.37947925736842797</v>
      </c>
      <c r="I21" t="s">
        <v>263</v>
      </c>
      <c r="J21" s="6">
        <v>4.3718372953881044</v>
      </c>
      <c r="K21" s="65">
        <v>0.39498702831202032</v>
      </c>
    </row>
    <row r="22" spans="1:11" x14ac:dyDescent="0.25">
      <c r="A22" s="15"/>
      <c r="B22" s="44">
        <v>16</v>
      </c>
      <c r="C22" s="17" t="s">
        <v>255</v>
      </c>
      <c r="D22" s="18">
        <v>25.363996000000004</v>
      </c>
      <c r="E22" s="19">
        <v>26.118486999999998</v>
      </c>
      <c r="F22" s="19">
        <v>11.384351334923849</v>
      </c>
      <c r="G22" s="20">
        <f t="shared" si="0"/>
        <v>0.43587330824039883</v>
      </c>
      <c r="I22" t="s">
        <v>256</v>
      </c>
      <c r="J22" s="6">
        <v>2.8482139495827141</v>
      </c>
      <c r="K22" s="65">
        <v>0.37963536544059706</v>
      </c>
    </row>
    <row r="23" spans="1:11" x14ac:dyDescent="0.25">
      <c r="A23" s="15"/>
      <c r="B23" s="44">
        <v>17</v>
      </c>
      <c r="C23" s="17" t="s">
        <v>256</v>
      </c>
      <c r="D23" s="18">
        <v>6.1273229999999996</v>
      </c>
      <c r="E23" s="19">
        <v>7.5024990000000003</v>
      </c>
      <c r="F23" s="19">
        <v>2.8482139495827141</v>
      </c>
      <c r="G23" s="20">
        <f t="shared" si="0"/>
        <v>0.37963536544059706</v>
      </c>
      <c r="I23" t="s">
        <v>254</v>
      </c>
      <c r="J23" s="6">
        <v>28.000546026860192</v>
      </c>
      <c r="K23" s="65">
        <v>0.37947925736842797</v>
      </c>
    </row>
    <row r="24" spans="1:11" x14ac:dyDescent="0.25">
      <c r="A24" s="15"/>
      <c r="B24" s="44">
        <v>18</v>
      </c>
      <c r="C24" s="17" t="s">
        <v>257</v>
      </c>
      <c r="D24" s="18">
        <v>0.62933300000000003</v>
      </c>
      <c r="E24" s="19">
        <v>0.58002900000000002</v>
      </c>
      <c r="F24" s="19">
        <v>0.17968492507134215</v>
      </c>
      <c r="G24" s="20">
        <f t="shared" si="0"/>
        <v>0.30978610564530762</v>
      </c>
      <c r="I24" t="s">
        <v>261</v>
      </c>
      <c r="J24" s="6">
        <v>5.1666429422675719</v>
      </c>
      <c r="K24" s="65">
        <v>0.37808842218422084</v>
      </c>
    </row>
    <row r="25" spans="1:11" x14ac:dyDescent="0.25">
      <c r="A25" s="15"/>
      <c r="B25" s="44">
        <v>19</v>
      </c>
      <c r="C25" s="17" t="s">
        <v>258</v>
      </c>
      <c r="D25" s="18">
        <v>1.381607</v>
      </c>
      <c r="E25" s="19">
        <v>1.5898650000000001</v>
      </c>
      <c r="F25" s="19">
        <v>0.53297578196361428</v>
      </c>
      <c r="G25" s="20">
        <f t="shared" si="0"/>
        <v>0.33523335752633981</v>
      </c>
      <c r="I25" t="s">
        <v>249</v>
      </c>
      <c r="J25" s="6">
        <v>2.0179965316710877</v>
      </c>
      <c r="K25" s="65">
        <v>0.37180917564551524</v>
      </c>
    </row>
    <row r="26" spans="1:11" x14ac:dyDescent="0.25">
      <c r="A26" s="15"/>
      <c r="B26" s="44">
        <v>20</v>
      </c>
      <c r="C26" s="17" t="s">
        <v>259</v>
      </c>
      <c r="D26" s="18">
        <v>21.605627999999999</v>
      </c>
      <c r="E26" s="19">
        <v>27.093985999999997</v>
      </c>
      <c r="F26" s="19">
        <v>12.009996118915296</v>
      </c>
      <c r="G26" s="20">
        <f t="shared" si="0"/>
        <v>0.44327165884396991</v>
      </c>
      <c r="I26" t="s">
        <v>251</v>
      </c>
      <c r="J26" s="6">
        <v>2.8255614946938294</v>
      </c>
      <c r="K26" s="65">
        <v>0.36954380475927906</v>
      </c>
    </row>
    <row r="27" spans="1:11" x14ac:dyDescent="0.25">
      <c r="A27" s="15"/>
      <c r="B27" s="44">
        <v>21</v>
      </c>
      <c r="C27" s="17" t="s">
        <v>260</v>
      </c>
      <c r="D27" s="18">
        <v>5.8157059999999987</v>
      </c>
      <c r="E27" s="19">
        <v>7.6898580000000001</v>
      </c>
      <c r="F27" s="19">
        <v>3.1262698070365786</v>
      </c>
      <c r="G27" s="20">
        <f t="shared" si="0"/>
        <v>0.40654454308994764</v>
      </c>
      <c r="I27" t="s">
        <v>252</v>
      </c>
      <c r="J27" s="6">
        <v>3.3603210748442507</v>
      </c>
      <c r="K27" s="65">
        <v>0.34828202207775266</v>
      </c>
    </row>
    <row r="28" spans="1:11" x14ac:dyDescent="0.25">
      <c r="A28" s="15"/>
      <c r="B28" s="44">
        <v>22</v>
      </c>
      <c r="C28" s="17" t="s">
        <v>261</v>
      </c>
      <c r="D28" s="18">
        <v>12.858187000000001</v>
      </c>
      <c r="E28" s="19">
        <v>13.665171000000001</v>
      </c>
      <c r="F28" s="19">
        <v>5.1666429422675719</v>
      </c>
      <c r="G28" s="20">
        <f t="shared" si="0"/>
        <v>0.37808842218422084</v>
      </c>
      <c r="I28" t="s">
        <v>258</v>
      </c>
      <c r="J28" s="6">
        <v>0.53297578196361428</v>
      </c>
      <c r="K28" s="65">
        <v>0.33523335752633981</v>
      </c>
    </row>
    <row r="29" spans="1:11" x14ac:dyDescent="0.25">
      <c r="A29" s="15"/>
      <c r="B29" s="44">
        <v>23</v>
      </c>
      <c r="C29" s="17" t="s">
        <v>262</v>
      </c>
      <c r="D29" s="18">
        <v>1.0012149999999997</v>
      </c>
      <c r="E29" s="19">
        <v>1.392223</v>
      </c>
      <c r="F29" s="19">
        <v>0.42558647338591982</v>
      </c>
      <c r="G29" s="20">
        <f t="shared" si="0"/>
        <v>0.30568843740257118</v>
      </c>
      <c r="I29" t="s">
        <v>243</v>
      </c>
      <c r="J29" s="6">
        <v>4.2728828177241667</v>
      </c>
      <c r="K29" s="65">
        <v>0.33071131722564567</v>
      </c>
    </row>
    <row r="30" spans="1:11" x14ac:dyDescent="0.25">
      <c r="A30" s="15"/>
      <c r="B30" s="44">
        <v>24</v>
      </c>
      <c r="C30" s="17" t="s">
        <v>263</v>
      </c>
      <c r="D30" s="18">
        <v>7.5927080000000009</v>
      </c>
      <c r="E30" s="19">
        <v>11.068306</v>
      </c>
      <c r="F30" s="19">
        <v>4.3718372953881044</v>
      </c>
      <c r="G30" s="20">
        <f t="shared" si="0"/>
        <v>0.39498702831202032</v>
      </c>
      <c r="I30" t="s">
        <v>257</v>
      </c>
      <c r="J30" s="6">
        <v>0.17968492507134215</v>
      </c>
      <c r="K30" s="65">
        <v>0.30978610564530762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7.4087729999999983</v>
      </c>
      <c r="E31" s="25">
        <v>7.5039989999999985</v>
      </c>
      <c r="F31" s="25">
        <v>3.1229355117066007</v>
      </c>
      <c r="G31" s="26">
        <f t="shared" si="0"/>
        <v>0.41616949998348896</v>
      </c>
      <c r="I31" t="s">
        <v>262</v>
      </c>
      <c r="J31" s="6">
        <v>0.42558647338591982</v>
      </c>
      <c r="K31" s="65">
        <v>0.30568843740257118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0"/>
  <dimension ref="A1:N13"/>
  <sheetViews>
    <sheetView topLeftCell="A2" workbookViewId="0">
      <selection activeCell="C2" sqref="C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103</v>
      </c>
      <c r="B1" s="40" t="s">
        <v>228</v>
      </c>
      <c r="C1" s="40" t="s">
        <v>60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1998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65.063928000000033</v>
      </c>
      <c r="I6" s="13">
        <v>71.451505000000026</v>
      </c>
      <c r="J6" s="13">
        <v>29.223925831092174</v>
      </c>
      <c r="K6" s="14">
        <v>0.40900364283568502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SUM(H8:H12)</f>
        <v>65.063928000000033</v>
      </c>
      <c r="I7" s="30">
        <f>SUM(I8:I12)</f>
        <v>71.451505000000026</v>
      </c>
      <c r="J7" s="30">
        <f>SUM(J8:J12)</f>
        <v>29.223925831092174</v>
      </c>
      <c r="K7" s="32">
        <f>IFERROR(J7/I7,0)</f>
        <v>0.40900364283568502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60</v>
      </c>
      <c r="G8" s="17" t="s">
        <v>318</v>
      </c>
      <c r="H8" s="18">
        <v>5.8284589999999996</v>
      </c>
      <c r="I8" s="19">
        <v>4.3574760000000001</v>
      </c>
      <c r="J8" s="19">
        <v>2.0071525617495354</v>
      </c>
      <c r="K8" s="20">
        <f t="shared" ref="K8:K13" si="0">IFERROR(J8/I8,0)</f>
        <v>0.46062274622959148</v>
      </c>
      <c r="L8" s="54">
        <v>4</v>
      </c>
      <c r="M8" s="19">
        <v>0</v>
      </c>
      <c r="N8" s="20">
        <f>IFERROR(M8/L8,".")</f>
        <v>0</v>
      </c>
    </row>
    <row r="9" spans="1:14" ht="25.5" x14ac:dyDescent="0.25">
      <c r="A9" s="15"/>
      <c r="B9" s="17">
        <v>5004301</v>
      </c>
      <c r="C9" s="79" t="s">
        <v>1999</v>
      </c>
      <c r="D9" s="17">
        <v>3000572</v>
      </c>
      <c r="E9" s="17" t="s">
        <v>1996</v>
      </c>
      <c r="F9" s="53">
        <v>63</v>
      </c>
      <c r="G9" s="17" t="s">
        <v>858</v>
      </c>
      <c r="H9" s="18">
        <v>52.644689000000035</v>
      </c>
      <c r="I9" s="19">
        <v>62.420599000000017</v>
      </c>
      <c r="J9" s="19">
        <v>25.818180847262965</v>
      </c>
      <c r="K9" s="20">
        <f t="shared" si="0"/>
        <v>0.41361635839577504</v>
      </c>
      <c r="L9" s="54">
        <v>1184</v>
      </c>
      <c r="M9" s="19">
        <v>0</v>
      </c>
      <c r="N9" s="20">
        <f>IFERROR(M9/L9,".")</f>
        <v>0</v>
      </c>
    </row>
    <row r="10" spans="1:14" ht="51" x14ac:dyDescent="0.25">
      <c r="A10" s="15"/>
      <c r="B10" s="17">
        <v>5004945</v>
      </c>
      <c r="C10" s="79" t="s">
        <v>2000</v>
      </c>
      <c r="D10" s="17">
        <v>3000635</v>
      </c>
      <c r="E10" s="17" t="s">
        <v>1997</v>
      </c>
      <c r="F10" s="53">
        <v>86</v>
      </c>
      <c r="G10" s="17" t="s">
        <v>464</v>
      </c>
      <c r="H10" s="18">
        <v>3.8467999999999996</v>
      </c>
      <c r="I10" s="19">
        <v>1.7932500000000002</v>
      </c>
      <c r="J10" s="19">
        <v>0.88032133731758222</v>
      </c>
      <c r="K10" s="20">
        <f t="shared" si="0"/>
        <v>0.49090831580514827</v>
      </c>
      <c r="L10" s="54">
        <v>3000</v>
      </c>
      <c r="M10" s="19">
        <v>0</v>
      </c>
      <c r="N10" s="20">
        <f>IFERROR(M10/L10,".")</f>
        <v>0</v>
      </c>
    </row>
    <row r="11" spans="1:14" ht="51" x14ac:dyDescent="0.25">
      <c r="A11" s="15"/>
      <c r="B11" s="17">
        <v>5004946</v>
      </c>
      <c r="C11" s="79" t="s">
        <v>2001</v>
      </c>
      <c r="D11" s="17">
        <v>3000635</v>
      </c>
      <c r="E11" s="17" t="s">
        <v>1997</v>
      </c>
      <c r="F11" s="53">
        <v>86</v>
      </c>
      <c r="G11" s="17" t="s">
        <v>464</v>
      </c>
      <c r="H11" s="18">
        <v>0.90963599999999989</v>
      </c>
      <c r="I11" s="19">
        <v>0.92583599999999977</v>
      </c>
      <c r="J11" s="19">
        <v>0.33732048704769113</v>
      </c>
      <c r="K11" s="20">
        <f t="shared" si="0"/>
        <v>0.36434151085904115</v>
      </c>
      <c r="L11" s="54">
        <v>0</v>
      </c>
      <c r="M11" s="19">
        <v>0</v>
      </c>
      <c r="N11" s="20" t="str">
        <f>IFERROR(M11/L11,".")</f>
        <v>.</v>
      </c>
    </row>
    <row r="12" spans="1:14" ht="51" x14ac:dyDescent="0.25">
      <c r="A12" s="15"/>
      <c r="B12" s="17">
        <v>5004947</v>
      </c>
      <c r="C12" s="79" t="s">
        <v>2002</v>
      </c>
      <c r="D12" s="17">
        <v>3000635</v>
      </c>
      <c r="E12" s="17" t="s">
        <v>1997</v>
      </c>
      <c r="F12" s="53">
        <v>86</v>
      </c>
      <c r="G12" s="17" t="s">
        <v>464</v>
      </c>
      <c r="H12" s="18">
        <v>1.834344</v>
      </c>
      <c r="I12" s="19">
        <v>1.9543440000000005</v>
      </c>
      <c r="J12" s="19">
        <v>0.18095059771439992</v>
      </c>
      <c r="K12" s="20">
        <f t="shared" si="0"/>
        <v>9.2588918693126632E-2</v>
      </c>
      <c r="L12" s="54">
        <v>0</v>
      </c>
      <c r="M12" s="19">
        <v>0</v>
      </c>
      <c r="N12" s="20" t="str">
        <f>IFERROR(M12/L12,".")</f>
        <v>.</v>
      </c>
    </row>
    <row r="13" spans="1:14" ht="15.75" thickBot="1" x14ac:dyDescent="0.3">
      <c r="A13" s="33" t="s">
        <v>302</v>
      </c>
      <c r="B13" s="35"/>
      <c r="C13" s="35"/>
      <c r="D13" s="57"/>
      <c r="E13" s="35"/>
      <c r="F13" s="51"/>
      <c r="G13" s="35"/>
      <c r="H13" s="36">
        <f>H6-H7</f>
        <v>0</v>
      </c>
      <c r="I13" s="36">
        <f>I6-I7</f>
        <v>0</v>
      </c>
      <c r="J13" s="36">
        <f>J6-J7</f>
        <v>0</v>
      </c>
      <c r="K13" s="38">
        <f t="shared" si="0"/>
        <v>0</v>
      </c>
      <c r="L13" s="52"/>
      <c r="M13" s="37"/>
      <c r="N13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1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104</v>
      </c>
      <c r="B1" s="41" t="s">
        <v>228</v>
      </c>
      <c r="C1" s="40" t="s">
        <v>61</v>
      </c>
      <c r="D1" s="40"/>
      <c r="E1" s="40"/>
      <c r="F1" s="40"/>
      <c r="G1" s="40"/>
    </row>
    <row r="2" spans="1:11" ht="15.75" thickBot="1" x14ac:dyDescent="0.3">
      <c r="A2" s="2" t="s">
        <v>2005</v>
      </c>
      <c r="I2" s="1" t="s">
        <v>2032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221.20338100000004</v>
      </c>
      <c r="E6" s="13">
        <f ca="1">SUM(E7:OFFSET(E7,50,0))</f>
        <v>272.24405200000007</v>
      </c>
      <c r="F6" s="13">
        <f ca="1">SUM(F7:OFFSET(F7,50,0))</f>
        <v>113.08005442572394</v>
      </c>
      <c r="G6" s="14">
        <f ca="1">IFERROR(F6/E6,0)</f>
        <v>0.41536280993100966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2.3558859999999999</v>
      </c>
      <c r="E7" s="19">
        <v>2.4344590000000004</v>
      </c>
      <c r="F7" s="19">
        <v>0.78892174853899633</v>
      </c>
      <c r="G7" s="20">
        <f t="shared" ref="G7:G31" si="0">IFERROR(F7/E7,0)</f>
        <v>0.32406450408037113</v>
      </c>
      <c r="I7" t="s">
        <v>242</v>
      </c>
      <c r="J7" s="6">
        <v>0.21880345941644919</v>
      </c>
      <c r="K7" s="65">
        <v>0.71545080999146327</v>
      </c>
    </row>
    <row r="8" spans="1:11" x14ac:dyDescent="0.25">
      <c r="A8" s="15"/>
      <c r="B8" s="44">
        <v>2</v>
      </c>
      <c r="C8" s="17" t="s">
        <v>241</v>
      </c>
      <c r="D8" s="18">
        <v>1.3842999999999999</v>
      </c>
      <c r="E8" s="19">
        <v>1.4444980000000005</v>
      </c>
      <c r="F8" s="19">
        <v>0.41220254014115199</v>
      </c>
      <c r="G8" s="20">
        <f t="shared" si="0"/>
        <v>0.28536040904255444</v>
      </c>
      <c r="I8" t="s">
        <v>256</v>
      </c>
      <c r="J8" s="6">
        <v>1.0487755039066542</v>
      </c>
      <c r="K8" s="65">
        <v>0.57054203515849067</v>
      </c>
    </row>
    <row r="9" spans="1:11" x14ac:dyDescent="0.25">
      <c r="A9" s="15"/>
      <c r="B9" s="44">
        <v>3</v>
      </c>
      <c r="C9" s="17" t="s">
        <v>242</v>
      </c>
      <c r="D9" s="18">
        <v>0.30706099999999997</v>
      </c>
      <c r="E9" s="19">
        <v>0.30582599999999993</v>
      </c>
      <c r="F9" s="19">
        <v>0.21880345941644919</v>
      </c>
      <c r="G9" s="20">
        <f t="shared" si="0"/>
        <v>0.71545080999146327</v>
      </c>
      <c r="I9" t="s">
        <v>261</v>
      </c>
      <c r="J9" s="6">
        <v>1.206676566042006</v>
      </c>
      <c r="K9" s="65">
        <v>0.53372765430036007</v>
      </c>
    </row>
    <row r="10" spans="1:11" x14ac:dyDescent="0.25">
      <c r="A10" s="15"/>
      <c r="B10" s="44">
        <v>4</v>
      </c>
      <c r="C10" s="17" t="s">
        <v>243</v>
      </c>
      <c r="D10" s="18">
        <v>5.1076600000000001</v>
      </c>
      <c r="E10" s="19">
        <v>5.3334659999999996</v>
      </c>
      <c r="F10" s="19">
        <v>2.6794984489679337</v>
      </c>
      <c r="G10" s="20">
        <f t="shared" si="0"/>
        <v>0.50239346214411673</v>
      </c>
      <c r="I10" t="s">
        <v>252</v>
      </c>
      <c r="J10" s="6">
        <v>4.7726469522549451</v>
      </c>
      <c r="K10" s="65">
        <v>0.53086927317084842</v>
      </c>
    </row>
    <row r="11" spans="1:11" x14ac:dyDescent="0.25">
      <c r="A11" s="15"/>
      <c r="B11" s="44">
        <v>5</v>
      </c>
      <c r="C11" s="17" t="s">
        <v>244</v>
      </c>
      <c r="D11" s="18">
        <v>5.4016599999999997</v>
      </c>
      <c r="E11" s="19">
        <v>3.9841760000000006</v>
      </c>
      <c r="F11" s="19">
        <v>1.9535175506389351</v>
      </c>
      <c r="G11" s="20">
        <f t="shared" si="0"/>
        <v>0.49031908997969337</v>
      </c>
      <c r="I11" t="s">
        <v>250</v>
      </c>
      <c r="J11" s="6">
        <v>0.63027632230296149</v>
      </c>
      <c r="K11" s="65">
        <v>0.50634934541100063</v>
      </c>
    </row>
    <row r="12" spans="1:11" x14ac:dyDescent="0.25">
      <c r="A12" s="15"/>
      <c r="B12" s="44">
        <v>6</v>
      </c>
      <c r="C12" s="17" t="s">
        <v>245</v>
      </c>
      <c r="D12" s="18">
        <v>4.5991019999999994</v>
      </c>
      <c r="E12" s="19">
        <v>5.4099809999999993</v>
      </c>
      <c r="F12" s="19">
        <v>1.9073494717813446</v>
      </c>
      <c r="G12" s="20">
        <f t="shared" si="0"/>
        <v>0.35256121449989286</v>
      </c>
      <c r="I12" t="s">
        <v>243</v>
      </c>
      <c r="J12" s="6">
        <v>2.6794984489679337</v>
      </c>
      <c r="K12" s="65">
        <v>0.50239346214411673</v>
      </c>
    </row>
    <row r="13" spans="1:11" x14ac:dyDescent="0.25">
      <c r="A13" s="15"/>
      <c r="B13" s="44">
        <v>7</v>
      </c>
      <c r="C13" s="17" t="s">
        <v>246</v>
      </c>
      <c r="D13" s="18">
        <v>23.316468999999998</v>
      </c>
      <c r="E13" s="19">
        <v>24.365257999999997</v>
      </c>
      <c r="F13" s="19">
        <v>12.113495418263483</v>
      </c>
      <c r="G13" s="20">
        <f t="shared" si="0"/>
        <v>0.49716261647069299</v>
      </c>
      <c r="I13" t="s">
        <v>259</v>
      </c>
      <c r="J13" s="6">
        <v>1.2424576819830691</v>
      </c>
      <c r="K13" s="65">
        <v>0.50135245975044485</v>
      </c>
    </row>
    <row r="14" spans="1:11" x14ac:dyDescent="0.25">
      <c r="A14" s="15"/>
      <c r="B14" s="44">
        <v>8</v>
      </c>
      <c r="C14" s="17" t="s">
        <v>247</v>
      </c>
      <c r="D14" s="18">
        <v>1.8063759999999998</v>
      </c>
      <c r="E14" s="19">
        <v>1.9953760000000003</v>
      </c>
      <c r="F14" s="19">
        <v>0.80797653840272687</v>
      </c>
      <c r="G14" s="20">
        <f t="shared" si="0"/>
        <v>0.40492445454026049</v>
      </c>
      <c r="I14" t="s">
        <v>246</v>
      </c>
      <c r="J14" s="6">
        <v>12.113495418263483</v>
      </c>
      <c r="K14" s="65">
        <v>0.49716261647069299</v>
      </c>
    </row>
    <row r="15" spans="1:11" x14ac:dyDescent="0.25">
      <c r="A15" s="15"/>
      <c r="B15" s="44">
        <v>9</v>
      </c>
      <c r="C15" s="17" t="s">
        <v>248</v>
      </c>
      <c r="D15" s="18">
        <v>1.2762089999999997</v>
      </c>
      <c r="E15" s="19">
        <v>1.0588889999999997</v>
      </c>
      <c r="F15" s="19">
        <v>0.40379967943226802</v>
      </c>
      <c r="G15" s="20">
        <f t="shared" si="0"/>
        <v>0.38134278421276274</v>
      </c>
      <c r="I15" t="s">
        <v>257</v>
      </c>
      <c r="J15" s="6">
        <v>0.25481927569489926</v>
      </c>
      <c r="K15" s="65">
        <v>0.49590881980468593</v>
      </c>
    </row>
    <row r="16" spans="1:11" x14ac:dyDescent="0.25">
      <c r="A16" s="15"/>
      <c r="B16" s="44">
        <v>10</v>
      </c>
      <c r="C16" s="17" t="s">
        <v>249</v>
      </c>
      <c r="D16" s="18">
        <v>5.217855000000001</v>
      </c>
      <c r="E16" s="19">
        <v>6.2593780000000034</v>
      </c>
      <c r="F16" s="19">
        <v>2.9280478479304293</v>
      </c>
      <c r="G16" s="20">
        <f t="shared" si="0"/>
        <v>0.46778575250295279</v>
      </c>
      <c r="I16" t="s">
        <v>264</v>
      </c>
      <c r="J16" s="6">
        <v>1.066938490504981</v>
      </c>
      <c r="K16" s="65">
        <v>0.4941243470559844</v>
      </c>
    </row>
    <row r="17" spans="1:11" x14ac:dyDescent="0.25">
      <c r="A17" s="15"/>
      <c r="B17" s="44">
        <v>11</v>
      </c>
      <c r="C17" s="17" t="s">
        <v>250</v>
      </c>
      <c r="D17" s="18">
        <v>1.2405930000000003</v>
      </c>
      <c r="E17" s="19">
        <v>1.2447460000000001</v>
      </c>
      <c r="F17" s="19">
        <v>0.63027632230296149</v>
      </c>
      <c r="G17" s="20">
        <f t="shared" si="0"/>
        <v>0.50634934541100063</v>
      </c>
      <c r="I17" t="s">
        <v>244</v>
      </c>
      <c r="J17" s="6">
        <v>1.9535175506389351</v>
      </c>
      <c r="K17" s="65">
        <v>0.49031908997969337</v>
      </c>
    </row>
    <row r="18" spans="1:11" x14ac:dyDescent="0.25">
      <c r="A18" s="15"/>
      <c r="B18" s="44">
        <v>12</v>
      </c>
      <c r="C18" s="17" t="s">
        <v>251</v>
      </c>
      <c r="D18" s="18">
        <v>1.9556069999999999</v>
      </c>
      <c r="E18" s="19">
        <v>1.902048</v>
      </c>
      <c r="F18" s="19">
        <v>0.65572023263666779</v>
      </c>
      <c r="G18" s="20">
        <f t="shared" si="0"/>
        <v>0.34474431383259929</v>
      </c>
      <c r="I18" t="s">
        <v>249</v>
      </c>
      <c r="J18" s="6">
        <v>2.9280478479304293</v>
      </c>
      <c r="K18" s="65">
        <v>0.46778575250295279</v>
      </c>
    </row>
    <row r="19" spans="1:11" x14ac:dyDescent="0.25">
      <c r="A19" s="15"/>
      <c r="B19" s="44">
        <v>13</v>
      </c>
      <c r="C19" s="17" t="s">
        <v>252</v>
      </c>
      <c r="D19" s="18">
        <v>5.9966979999999994</v>
      </c>
      <c r="E19" s="19">
        <v>8.9902489999999968</v>
      </c>
      <c r="F19" s="19">
        <v>4.7726469522549451</v>
      </c>
      <c r="G19" s="20">
        <f t="shared" si="0"/>
        <v>0.53086927317084842</v>
      </c>
      <c r="I19" t="s">
        <v>254</v>
      </c>
      <c r="J19" s="6">
        <v>72.75910820018035</v>
      </c>
      <c r="K19" s="65">
        <v>0.40842397802690422</v>
      </c>
    </row>
    <row r="20" spans="1:11" x14ac:dyDescent="0.25">
      <c r="A20" s="15"/>
      <c r="B20" s="44">
        <v>14</v>
      </c>
      <c r="C20" s="17" t="s">
        <v>253</v>
      </c>
      <c r="D20" s="18">
        <v>5.8699050000000002</v>
      </c>
      <c r="E20" s="19">
        <v>5.8699049999999993</v>
      </c>
      <c r="F20" s="19">
        <v>1.8690701802697731</v>
      </c>
      <c r="G20" s="20">
        <f t="shared" si="0"/>
        <v>0.31841574612702817</v>
      </c>
      <c r="I20" t="s">
        <v>247</v>
      </c>
      <c r="J20" s="6">
        <v>0.80797653840272687</v>
      </c>
      <c r="K20" s="65">
        <v>0.40492445454026049</v>
      </c>
    </row>
    <row r="21" spans="1:11" x14ac:dyDescent="0.25">
      <c r="A21" s="15"/>
      <c r="B21" s="44">
        <v>15</v>
      </c>
      <c r="C21" s="17" t="s">
        <v>254</v>
      </c>
      <c r="D21" s="18">
        <v>141.05212800000004</v>
      </c>
      <c r="E21" s="19">
        <v>178.14602500000004</v>
      </c>
      <c r="F21" s="19">
        <v>72.75910820018035</v>
      </c>
      <c r="G21" s="20">
        <f t="shared" si="0"/>
        <v>0.40842397802690422</v>
      </c>
      <c r="I21" t="s">
        <v>248</v>
      </c>
      <c r="J21" s="6">
        <v>0.40379967943226802</v>
      </c>
      <c r="K21" s="65">
        <v>0.38134278421276274</v>
      </c>
    </row>
    <row r="22" spans="1:11" x14ac:dyDescent="0.25">
      <c r="A22" s="15"/>
      <c r="B22" s="44">
        <v>16</v>
      </c>
      <c r="C22" s="17" t="s">
        <v>255</v>
      </c>
      <c r="D22" s="18">
        <v>2.9094739999999986</v>
      </c>
      <c r="E22" s="19">
        <v>11.084515</v>
      </c>
      <c r="F22" s="19">
        <v>2.8753319890201965</v>
      </c>
      <c r="G22" s="20">
        <f t="shared" si="0"/>
        <v>0.25940079372170965</v>
      </c>
      <c r="I22" t="s">
        <v>262</v>
      </c>
      <c r="J22" s="6">
        <v>0.46729992713517277</v>
      </c>
      <c r="K22" s="65">
        <v>0.36156915244028093</v>
      </c>
    </row>
    <row r="23" spans="1:11" x14ac:dyDescent="0.25">
      <c r="A23" s="15"/>
      <c r="B23" s="44">
        <v>17</v>
      </c>
      <c r="C23" s="17" t="s">
        <v>256</v>
      </c>
      <c r="D23" s="18">
        <v>1.4074410000000002</v>
      </c>
      <c r="E23" s="19">
        <v>1.8382090000000004</v>
      </c>
      <c r="F23" s="19">
        <v>1.0487755039066542</v>
      </c>
      <c r="G23" s="20">
        <f t="shared" si="0"/>
        <v>0.57054203515849067</v>
      </c>
      <c r="I23" t="s">
        <v>245</v>
      </c>
      <c r="J23" s="6">
        <v>1.9073494717813446</v>
      </c>
      <c r="K23" s="65">
        <v>0.35256121449989286</v>
      </c>
    </row>
    <row r="24" spans="1:11" x14ac:dyDescent="0.25">
      <c r="A24" s="15"/>
      <c r="B24" s="44">
        <v>18</v>
      </c>
      <c r="C24" s="17" t="s">
        <v>257</v>
      </c>
      <c r="D24" s="18">
        <v>0.23563500000000004</v>
      </c>
      <c r="E24" s="19">
        <v>0.51384300000000005</v>
      </c>
      <c r="F24" s="19">
        <v>0.25481927569489926</v>
      </c>
      <c r="G24" s="20">
        <f t="shared" si="0"/>
        <v>0.49590881980468593</v>
      </c>
      <c r="I24" t="s">
        <v>251</v>
      </c>
      <c r="J24" s="6">
        <v>0.65572023263666779</v>
      </c>
      <c r="K24" s="65">
        <v>0.34474431383259929</v>
      </c>
    </row>
    <row r="25" spans="1:11" x14ac:dyDescent="0.25">
      <c r="A25" s="15"/>
      <c r="B25" s="44">
        <v>19</v>
      </c>
      <c r="C25" s="17" t="s">
        <v>258</v>
      </c>
      <c r="D25" s="18">
        <v>2E-3</v>
      </c>
      <c r="E25" s="19">
        <v>7.0000000000000001E-3</v>
      </c>
      <c r="F25" s="19">
        <v>3.7339999107643962E-4</v>
      </c>
      <c r="G25" s="20">
        <f t="shared" si="0"/>
        <v>5.3342855868062804E-2</v>
      </c>
      <c r="I25" t="s">
        <v>240</v>
      </c>
      <c r="J25" s="6">
        <v>0.78892174853899633</v>
      </c>
      <c r="K25" s="65">
        <v>0.32406450408037113</v>
      </c>
    </row>
    <row r="26" spans="1:11" x14ac:dyDescent="0.25">
      <c r="A26" s="15"/>
      <c r="B26" s="44">
        <v>20</v>
      </c>
      <c r="C26" s="17" t="s">
        <v>259</v>
      </c>
      <c r="D26" s="18">
        <v>2.2662699999999996</v>
      </c>
      <c r="E26" s="19">
        <v>2.4782119999999992</v>
      </c>
      <c r="F26" s="19">
        <v>1.2424576819830691</v>
      </c>
      <c r="G26" s="20">
        <f t="shared" si="0"/>
        <v>0.50135245975044485</v>
      </c>
      <c r="I26" t="s">
        <v>253</v>
      </c>
      <c r="J26" s="6">
        <v>1.8690701802697731</v>
      </c>
      <c r="K26" s="65">
        <v>0.31841574612702817</v>
      </c>
    </row>
    <row r="27" spans="1:11" x14ac:dyDescent="0.25">
      <c r="A27" s="15"/>
      <c r="B27" s="44">
        <v>21</v>
      </c>
      <c r="C27" s="17" t="s">
        <v>260</v>
      </c>
      <c r="D27" s="18">
        <v>8.3999999999999995E-3</v>
      </c>
      <c r="E27" s="19">
        <v>8.3999999999999995E-3</v>
      </c>
      <c r="F27" s="19">
        <v>0</v>
      </c>
      <c r="G27" s="20">
        <f t="shared" si="0"/>
        <v>0</v>
      </c>
      <c r="I27" t="s">
        <v>241</v>
      </c>
      <c r="J27" s="6">
        <v>0.41220254014115199</v>
      </c>
      <c r="K27" s="65">
        <v>0.28536040904255444</v>
      </c>
    </row>
    <row r="28" spans="1:11" x14ac:dyDescent="0.25">
      <c r="A28" s="15"/>
      <c r="B28" s="44">
        <v>22</v>
      </c>
      <c r="C28" s="17" t="s">
        <v>261</v>
      </c>
      <c r="D28" s="18">
        <v>2.2608469999999996</v>
      </c>
      <c r="E28" s="19">
        <v>2.2608469999999996</v>
      </c>
      <c r="F28" s="19">
        <v>1.206676566042006</v>
      </c>
      <c r="G28" s="20">
        <f t="shared" si="0"/>
        <v>0.53372765430036007</v>
      </c>
      <c r="I28" t="s">
        <v>255</v>
      </c>
      <c r="J28" s="6">
        <v>2.8753319890201965</v>
      </c>
      <c r="K28" s="65">
        <v>0.25940079372170965</v>
      </c>
    </row>
    <row r="29" spans="1:11" x14ac:dyDescent="0.25">
      <c r="A29" s="15"/>
      <c r="B29" s="44">
        <v>23</v>
      </c>
      <c r="C29" s="17" t="s">
        <v>262</v>
      </c>
      <c r="D29" s="18">
        <v>1.292422</v>
      </c>
      <c r="E29" s="19">
        <v>1.292422</v>
      </c>
      <c r="F29" s="19">
        <v>0.46729992713517277</v>
      </c>
      <c r="G29" s="20">
        <f t="shared" si="0"/>
        <v>0.36156915244028093</v>
      </c>
      <c r="I29" t="s">
        <v>258</v>
      </c>
      <c r="J29" s="6">
        <v>3.7339999107643962E-4</v>
      </c>
      <c r="K29" s="65">
        <v>5.3342855868062804E-2</v>
      </c>
    </row>
    <row r="30" spans="1:11" x14ac:dyDescent="0.25">
      <c r="A30" s="15"/>
      <c r="B30" s="44">
        <v>24</v>
      </c>
      <c r="C30" s="17" t="s">
        <v>263</v>
      </c>
      <c r="D30" s="18">
        <v>1.8570730000000002</v>
      </c>
      <c r="E30" s="19">
        <v>1.8570730000000004</v>
      </c>
      <c r="F30" s="19">
        <v>1.6947000287473202E-2</v>
      </c>
      <c r="G30" s="20">
        <f t="shared" si="0"/>
        <v>9.1256511119773964E-3</v>
      </c>
      <c r="I30" t="s">
        <v>263</v>
      </c>
      <c r="J30" s="6">
        <v>1.6947000287473202E-2</v>
      </c>
      <c r="K30" s="65">
        <v>9.1256511119773964E-3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2.0763099999999994</v>
      </c>
      <c r="E31" s="25">
        <v>2.1592509999999994</v>
      </c>
      <c r="F31" s="25">
        <v>1.066938490504981</v>
      </c>
      <c r="G31" s="26">
        <f t="shared" si="0"/>
        <v>0.4941243470559844</v>
      </c>
      <c r="I31" t="s">
        <v>260</v>
      </c>
      <c r="J31" s="6">
        <v>0</v>
      </c>
      <c r="K31" s="65">
        <v>0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2"/>
  <dimension ref="A1:G37"/>
  <sheetViews>
    <sheetView topLeftCell="A13" workbookViewId="0">
      <selection activeCell="A35" sqref="A35:G35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104</v>
      </c>
      <c r="B1" s="46" t="s">
        <v>228</v>
      </c>
      <c r="C1" s="40" t="s">
        <v>61</v>
      </c>
      <c r="D1" s="40"/>
      <c r="E1" s="40"/>
      <c r="F1" s="40"/>
      <c r="G1" s="40"/>
    </row>
    <row r="2" spans="1:7" ht="15.75" thickBot="1" x14ac:dyDescent="0.3">
      <c r="A2" s="2" t="s">
        <v>2006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221.20338100000004</v>
      </c>
      <c r="E6" s="13">
        <v>272.24405200000007</v>
      </c>
      <c r="F6" s="13">
        <v>113.08005442572394</v>
      </c>
      <c r="G6" s="14">
        <v>0.41536280993100966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133.60783500000008</v>
      </c>
      <c r="E7" s="31">
        <f ca="1">SUM(E8:OFFSET(E6,MATCH("GOBIERNOS REGIONALES",$A$8:$A$50,0),0))</f>
        <v>174.96749699999998</v>
      </c>
      <c r="F7" s="31">
        <f ca="1">SUM(F8:OFFSET(F6,MATCH("GOBIERNOS REGIONALES",$A$8:$A$50,0),0))</f>
        <v>69.896156524495737</v>
      </c>
      <c r="G7" s="32">
        <f ca="1">IFERROR(F7/E7,0)</f>
        <v>0.39948080485197629</v>
      </c>
    </row>
    <row r="8" spans="1:7" x14ac:dyDescent="0.25">
      <c r="A8" s="15"/>
      <c r="B8" s="16">
        <v>11</v>
      </c>
      <c r="C8" s="17" t="s">
        <v>106</v>
      </c>
      <c r="D8" s="18">
        <v>15.835575999999998</v>
      </c>
      <c r="E8" s="19">
        <v>38.876557000000012</v>
      </c>
      <c r="F8" s="19">
        <v>14.55029488483342</v>
      </c>
      <c r="G8" s="20">
        <f t="shared" ref="G8:G36" si="0">IFERROR(F8/E8,0)</f>
        <v>0.37426912277322849</v>
      </c>
    </row>
    <row r="9" spans="1:7" ht="25.5" x14ac:dyDescent="0.25">
      <c r="A9" s="15"/>
      <c r="B9" s="16">
        <v>137</v>
      </c>
      <c r="C9" s="17" t="s">
        <v>141</v>
      </c>
      <c r="D9" s="18">
        <v>117.77225900000008</v>
      </c>
      <c r="E9" s="19">
        <v>136.09093999999996</v>
      </c>
      <c r="F9" s="19">
        <v>55.345861639662317</v>
      </c>
      <c r="G9" s="20">
        <f t="shared" si="0"/>
        <v>0.40668292569411552</v>
      </c>
    </row>
    <row r="10" spans="1:7" x14ac:dyDescent="0.25">
      <c r="A10" s="27" t="s">
        <v>200</v>
      </c>
      <c r="B10" s="28"/>
      <c r="C10" s="29"/>
      <c r="D10" s="30">
        <f ca="1">SUM(D11:OFFSET(D9,(MATCH("GOBIERNOS LOCALES",$A$8:$A$50,0)-MATCH("GOBIERNOS REGIONALES",$A$8:$A$50,0)),0))</f>
        <v>86.954802000000001</v>
      </c>
      <c r="E10" s="31">
        <f ca="1">SUM(E11:OFFSET(E9,(MATCH("GOBIERNOS LOCALES",$A$8:$A$50,0)-MATCH("GOBIERNOS REGIONALES",$A$8:$A$50,0)),0))</f>
        <v>95.902198999999982</v>
      </c>
      <c r="F10" s="31">
        <f ca="1">SUM(F11:OFFSET(F9,(MATCH("GOBIERNOS LOCALES",$A$8:$A$50,0)-MATCH("GOBIERNOS REGIONALES",$A$8:$A$50,0)),0))</f>
        <v>43.048756721331301</v>
      </c>
      <c r="G10" s="32">
        <f t="shared" ca="1" si="0"/>
        <v>0.44888185224336002</v>
      </c>
    </row>
    <row r="11" spans="1:7" x14ac:dyDescent="0.25">
      <c r="A11" s="15"/>
      <c r="B11" s="16">
        <v>440</v>
      </c>
      <c r="C11" s="17" t="s">
        <v>201</v>
      </c>
      <c r="D11" s="18">
        <v>2.3558859999999995</v>
      </c>
      <c r="E11" s="19">
        <v>2.4344589999999999</v>
      </c>
      <c r="F11" s="19">
        <v>0.78892174853899633</v>
      </c>
      <c r="G11" s="20">
        <f t="shared" si="0"/>
        <v>0.32406450408037119</v>
      </c>
    </row>
    <row r="12" spans="1:7" x14ac:dyDescent="0.25">
      <c r="A12" s="15"/>
      <c r="B12" s="16">
        <v>441</v>
      </c>
      <c r="C12" s="17" t="s">
        <v>202</v>
      </c>
      <c r="D12" s="18">
        <v>1.384299999999999</v>
      </c>
      <c r="E12" s="19">
        <v>1.4444979999999996</v>
      </c>
      <c r="F12" s="19">
        <v>0.41220254014115199</v>
      </c>
      <c r="G12" s="20">
        <f t="shared" si="0"/>
        <v>0.28536040904255466</v>
      </c>
    </row>
    <row r="13" spans="1:7" x14ac:dyDescent="0.25">
      <c r="A13" s="15"/>
      <c r="B13" s="16">
        <v>442</v>
      </c>
      <c r="C13" s="17" t="s">
        <v>203</v>
      </c>
      <c r="D13" s="18">
        <v>0.30706100000000003</v>
      </c>
      <c r="E13" s="19">
        <v>0.30582599999999999</v>
      </c>
      <c r="F13" s="19">
        <v>0.21880345941644919</v>
      </c>
      <c r="G13" s="20">
        <f t="shared" si="0"/>
        <v>0.71545080999146315</v>
      </c>
    </row>
    <row r="14" spans="1:7" x14ac:dyDescent="0.25">
      <c r="A14" s="15"/>
      <c r="B14" s="16">
        <v>443</v>
      </c>
      <c r="C14" s="17" t="s">
        <v>204</v>
      </c>
      <c r="D14" s="18">
        <v>4.8900490000000003</v>
      </c>
      <c r="E14" s="19">
        <v>5.2533820000000002</v>
      </c>
      <c r="F14" s="19">
        <v>2.6794984489679337</v>
      </c>
      <c r="G14" s="20">
        <f t="shared" si="0"/>
        <v>0.5100520862499498</v>
      </c>
    </row>
    <row r="15" spans="1:7" x14ac:dyDescent="0.25">
      <c r="A15" s="15"/>
      <c r="B15" s="16">
        <v>444</v>
      </c>
      <c r="C15" s="17" t="s">
        <v>205</v>
      </c>
      <c r="D15" s="18">
        <v>5.3716599999999977</v>
      </c>
      <c r="E15" s="19">
        <v>3.9696760000000002</v>
      </c>
      <c r="F15" s="19">
        <v>1.9535175506389351</v>
      </c>
      <c r="G15" s="20">
        <f t="shared" si="0"/>
        <v>0.49211007413172636</v>
      </c>
    </row>
    <row r="16" spans="1:7" x14ac:dyDescent="0.25">
      <c r="A16" s="15"/>
      <c r="B16" s="16">
        <v>445</v>
      </c>
      <c r="C16" s="17" t="s">
        <v>206</v>
      </c>
      <c r="D16" s="18">
        <v>4.5991020000000002</v>
      </c>
      <c r="E16" s="19">
        <v>5.4099810000000002</v>
      </c>
      <c r="F16" s="19">
        <v>1.9073494717813446</v>
      </c>
      <c r="G16" s="20">
        <f t="shared" si="0"/>
        <v>0.35256121449989281</v>
      </c>
    </row>
    <row r="17" spans="1:7" x14ac:dyDescent="0.25">
      <c r="A17" s="15"/>
      <c r="B17" s="16">
        <v>446</v>
      </c>
      <c r="C17" s="17" t="s">
        <v>207</v>
      </c>
      <c r="D17" s="18">
        <v>1.8063759999999991</v>
      </c>
      <c r="E17" s="19">
        <v>1.9953759999999992</v>
      </c>
      <c r="F17" s="19">
        <v>0.80797653840272687</v>
      </c>
      <c r="G17" s="20">
        <f t="shared" si="0"/>
        <v>0.40492445454026071</v>
      </c>
    </row>
    <row r="18" spans="1:7" x14ac:dyDescent="0.25">
      <c r="A18" s="15"/>
      <c r="B18" s="16">
        <v>447</v>
      </c>
      <c r="C18" s="17" t="s">
        <v>208</v>
      </c>
      <c r="D18" s="18">
        <v>1.2762089999999999</v>
      </c>
      <c r="E18" s="19">
        <v>1.0588890000000002</v>
      </c>
      <c r="F18" s="19">
        <v>0.40379967943226802</v>
      </c>
      <c r="G18" s="20">
        <f t="shared" si="0"/>
        <v>0.38134278421276258</v>
      </c>
    </row>
    <row r="19" spans="1:7" x14ac:dyDescent="0.25">
      <c r="A19" s="15"/>
      <c r="B19" s="16">
        <v>448</v>
      </c>
      <c r="C19" s="17" t="s">
        <v>209</v>
      </c>
      <c r="D19" s="18">
        <v>5.2178550000000001</v>
      </c>
      <c r="E19" s="19">
        <v>6.1605970000000019</v>
      </c>
      <c r="F19" s="19">
        <v>2.8344066673853376</v>
      </c>
      <c r="G19" s="20">
        <f t="shared" si="0"/>
        <v>0.46008636295887179</v>
      </c>
    </row>
    <row r="20" spans="1:7" x14ac:dyDescent="0.25">
      <c r="A20" s="15"/>
      <c r="B20" s="16">
        <v>449</v>
      </c>
      <c r="C20" s="17" t="s">
        <v>210</v>
      </c>
      <c r="D20" s="18">
        <v>1.2405930000000001</v>
      </c>
      <c r="E20" s="19">
        <v>1.2447459999999999</v>
      </c>
      <c r="F20" s="19">
        <v>0.63027632230296149</v>
      </c>
      <c r="G20" s="20">
        <f t="shared" si="0"/>
        <v>0.50634934541100074</v>
      </c>
    </row>
    <row r="21" spans="1:7" x14ac:dyDescent="0.25">
      <c r="A21" s="15"/>
      <c r="B21" s="16">
        <v>450</v>
      </c>
      <c r="C21" s="17" t="s">
        <v>211</v>
      </c>
      <c r="D21" s="18">
        <v>1.8633279999999994</v>
      </c>
      <c r="E21" s="19">
        <v>1.8600479999999999</v>
      </c>
      <c r="F21" s="19">
        <v>0.65572023263666779</v>
      </c>
      <c r="G21" s="20">
        <f t="shared" si="0"/>
        <v>0.35252866196822225</v>
      </c>
    </row>
    <row r="22" spans="1:7" x14ac:dyDescent="0.25">
      <c r="A22" s="15"/>
      <c r="B22" s="16">
        <v>451</v>
      </c>
      <c r="C22" s="17" t="s">
        <v>212</v>
      </c>
      <c r="D22" s="18">
        <v>5.9966979999999994</v>
      </c>
      <c r="E22" s="19">
        <v>8.1171119999999988</v>
      </c>
      <c r="F22" s="19">
        <v>4.7426469529254973</v>
      </c>
      <c r="G22" s="20">
        <f t="shared" si="0"/>
        <v>0.58427762890613044</v>
      </c>
    </row>
    <row r="23" spans="1:7" x14ac:dyDescent="0.25">
      <c r="A23" s="15"/>
      <c r="B23" s="16">
        <v>452</v>
      </c>
      <c r="C23" s="17" t="s">
        <v>213</v>
      </c>
      <c r="D23" s="18">
        <v>5.8699049999999993</v>
      </c>
      <c r="E23" s="19">
        <v>5.8699049999999993</v>
      </c>
      <c r="F23" s="19">
        <v>1.8690701802697731</v>
      </c>
      <c r="G23" s="20">
        <f t="shared" si="0"/>
        <v>0.31841574612702817</v>
      </c>
    </row>
    <row r="24" spans="1:7" x14ac:dyDescent="0.25">
      <c r="A24" s="15"/>
      <c r="B24" s="16">
        <v>453</v>
      </c>
      <c r="C24" s="17" t="s">
        <v>214</v>
      </c>
      <c r="D24" s="18">
        <v>2.8143219999999993</v>
      </c>
      <c r="E24" s="19">
        <v>6.4562040000000005</v>
      </c>
      <c r="F24" s="19">
        <v>2.8638319889978447</v>
      </c>
      <c r="G24" s="20">
        <f t="shared" si="0"/>
        <v>0.44357829910545649</v>
      </c>
    </row>
    <row r="25" spans="1:7" x14ac:dyDescent="0.25">
      <c r="A25" s="15"/>
      <c r="B25" s="16">
        <v>454</v>
      </c>
      <c r="C25" s="17" t="s">
        <v>215</v>
      </c>
      <c r="D25" s="18">
        <v>1.4074409999999997</v>
      </c>
      <c r="E25" s="19">
        <v>1.8382089999999998</v>
      </c>
      <c r="F25" s="19">
        <v>1.0487755039066542</v>
      </c>
      <c r="G25" s="20">
        <f t="shared" si="0"/>
        <v>0.57054203515849089</v>
      </c>
    </row>
    <row r="26" spans="1:7" x14ac:dyDescent="0.25">
      <c r="A26" s="15"/>
      <c r="B26" s="16">
        <v>455</v>
      </c>
      <c r="C26" s="17" t="s">
        <v>216</v>
      </c>
      <c r="D26" s="18">
        <v>0.23563500000000004</v>
      </c>
      <c r="E26" s="19">
        <v>0.51384300000000005</v>
      </c>
      <c r="F26" s="19">
        <v>0.25481927569489926</v>
      </c>
      <c r="G26" s="20">
        <f t="shared" si="0"/>
        <v>0.49590881980468593</v>
      </c>
    </row>
    <row r="27" spans="1:7" x14ac:dyDescent="0.25">
      <c r="A27" s="15"/>
      <c r="B27" s="16">
        <v>456</v>
      </c>
      <c r="C27" s="17" t="s">
        <v>217</v>
      </c>
      <c r="D27" s="18">
        <v>2E-3</v>
      </c>
      <c r="E27" s="19">
        <v>7.0000000000000001E-3</v>
      </c>
      <c r="F27" s="19">
        <v>3.7339999107643962E-4</v>
      </c>
      <c r="G27" s="20">
        <f t="shared" si="0"/>
        <v>5.3342855868062804E-2</v>
      </c>
    </row>
    <row r="28" spans="1:7" x14ac:dyDescent="0.25">
      <c r="A28" s="15"/>
      <c r="B28" s="16">
        <v>457</v>
      </c>
      <c r="C28" s="17" t="s">
        <v>218</v>
      </c>
      <c r="D28" s="18">
        <v>2.2662699999999996</v>
      </c>
      <c r="E28" s="19">
        <v>2.4782119999999992</v>
      </c>
      <c r="F28" s="19">
        <v>1.2424576819830691</v>
      </c>
      <c r="G28" s="20">
        <f t="shared" si="0"/>
        <v>0.50135245975044485</v>
      </c>
    </row>
    <row r="29" spans="1:7" x14ac:dyDescent="0.25">
      <c r="A29" s="15"/>
      <c r="B29" s="16">
        <v>458</v>
      </c>
      <c r="C29" s="17" t="s">
        <v>219</v>
      </c>
      <c r="D29" s="18">
        <v>8.3999999999999995E-3</v>
      </c>
      <c r="E29" s="19">
        <v>8.3999999999999995E-3</v>
      </c>
      <c r="F29" s="19">
        <v>0</v>
      </c>
      <c r="G29" s="20">
        <f t="shared" si="0"/>
        <v>0</v>
      </c>
    </row>
    <row r="30" spans="1:7" x14ac:dyDescent="0.25">
      <c r="A30" s="15"/>
      <c r="B30" s="16">
        <v>459</v>
      </c>
      <c r="C30" s="17" t="s">
        <v>220</v>
      </c>
      <c r="D30" s="18">
        <v>2.2608470000000001</v>
      </c>
      <c r="E30" s="19">
        <v>2.2608470000000001</v>
      </c>
      <c r="F30" s="19">
        <v>1.206676566042006</v>
      </c>
      <c r="G30" s="20">
        <f t="shared" si="0"/>
        <v>0.53372765430035995</v>
      </c>
    </row>
    <row r="31" spans="1:7" x14ac:dyDescent="0.25">
      <c r="A31" s="15"/>
      <c r="B31" s="16">
        <v>460</v>
      </c>
      <c r="C31" s="17" t="s">
        <v>221</v>
      </c>
      <c r="D31" s="18">
        <v>1.292422</v>
      </c>
      <c r="E31" s="19">
        <v>1.292422</v>
      </c>
      <c r="F31" s="19">
        <v>0.46729992713517277</v>
      </c>
      <c r="G31" s="20">
        <f t="shared" si="0"/>
        <v>0.36156915244028093</v>
      </c>
    </row>
    <row r="32" spans="1:7" x14ac:dyDescent="0.25">
      <c r="A32" s="15"/>
      <c r="B32" s="16">
        <v>461</v>
      </c>
      <c r="C32" s="17" t="s">
        <v>222</v>
      </c>
      <c r="D32" s="18">
        <v>1.8570730000000002</v>
      </c>
      <c r="E32" s="19">
        <v>1.8570730000000004</v>
      </c>
      <c r="F32" s="19">
        <v>1.6947000287473202E-2</v>
      </c>
      <c r="G32" s="20">
        <f t="shared" si="0"/>
        <v>9.1256511119773964E-3</v>
      </c>
    </row>
    <row r="33" spans="1:7" x14ac:dyDescent="0.25">
      <c r="A33" s="15"/>
      <c r="B33" s="16">
        <v>462</v>
      </c>
      <c r="C33" s="17" t="s">
        <v>223</v>
      </c>
      <c r="D33" s="18">
        <v>2.076309999999999</v>
      </c>
      <c r="E33" s="19">
        <v>2.1592509999999994</v>
      </c>
      <c r="F33" s="19">
        <v>1.066938490504981</v>
      </c>
      <c r="G33" s="20">
        <f t="shared" si="0"/>
        <v>0.4941243470559844</v>
      </c>
    </row>
    <row r="34" spans="1:7" x14ac:dyDescent="0.25">
      <c r="A34" s="15"/>
      <c r="B34" s="16">
        <v>463</v>
      </c>
      <c r="C34" s="17" t="s">
        <v>224</v>
      </c>
      <c r="D34" s="18">
        <v>7.2385909999999978</v>
      </c>
      <c r="E34" s="19">
        <v>7.5409849999999992</v>
      </c>
      <c r="F34" s="19">
        <v>2.8629516756845987</v>
      </c>
      <c r="G34" s="20">
        <f t="shared" si="0"/>
        <v>0.37965221727461318</v>
      </c>
    </row>
    <row r="35" spans="1:7" x14ac:dyDescent="0.25">
      <c r="A35" s="15"/>
      <c r="B35" s="16">
        <v>464</v>
      </c>
      <c r="C35" s="17" t="s">
        <v>225</v>
      </c>
      <c r="D35" s="18">
        <v>23.316468999999994</v>
      </c>
      <c r="E35" s="19">
        <v>24.365257999999997</v>
      </c>
      <c r="F35" s="19">
        <v>12.113495418263483</v>
      </c>
      <c r="G35" s="20">
        <f t="shared" si="0"/>
        <v>0.49716261647069299</v>
      </c>
    </row>
    <row r="36" spans="1:7" ht="15.75" thickBot="1" x14ac:dyDescent="0.3">
      <c r="A36" s="33" t="s">
        <v>227</v>
      </c>
      <c r="B36" s="34"/>
      <c r="C36" s="35"/>
      <c r="D36" s="36">
        <v>0.64074399999999998</v>
      </c>
      <c r="E36" s="37">
        <v>1.3743559999999999</v>
      </c>
      <c r="F36" s="37">
        <v>0.13514117989689112</v>
      </c>
      <c r="G36" s="38">
        <f t="shared" si="0"/>
        <v>9.8330548923925912E-2</v>
      </c>
    </row>
    <row r="37" spans="1:7" x14ac:dyDescent="0.25">
      <c r="D37" s="6"/>
      <c r="E37" s="6"/>
      <c r="F37" s="6"/>
      <c r="G37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3"/>
  <dimension ref="A1:L28"/>
  <sheetViews>
    <sheetView topLeftCell="A20" workbookViewId="0">
      <selection activeCell="A24" sqref="A24:XFD2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104</v>
      </c>
      <c r="B1" s="40" t="s">
        <v>228</v>
      </c>
      <c r="C1" s="40" t="s">
        <v>61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2007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221.20338100000004</v>
      </c>
      <c r="G6" s="13">
        <v>272.24405200000007</v>
      </c>
      <c r="H6" s="13">
        <v>113.08005442572394</v>
      </c>
      <c r="I6" s="14">
        <v>0.41536280993100966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218.567589</v>
      </c>
      <c r="G7" s="31">
        <f ca="1">SUM(G8:OFFSET(G6,MATCH("PROYECTOS",$A$8:$A$50,0),0))</f>
        <v>263.09183400000001</v>
      </c>
      <c r="H7" s="31">
        <f ca="1">SUM(H8:OFFSET(H6,MATCH("PROYECTOS",$A$8:$A$50,0),0))</f>
        <v>111.27489888071649</v>
      </c>
      <c r="I7" s="32">
        <f ca="1">IFERROR(H7/G7,0)</f>
        <v>0.42295078942175185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15.604818</v>
      </c>
      <c r="G8" s="19">
        <v>15.796028</v>
      </c>
      <c r="H8" s="19">
        <v>2.9216641821149096</v>
      </c>
      <c r="I8" s="20">
        <f t="shared" ref="I8:I18" si="0">IFERROR(H8/G8,0)</f>
        <v>0.18496195259434267</v>
      </c>
      <c r="J8" s="54"/>
      <c r="K8" s="19"/>
      <c r="L8" s="20" t="str">
        <f>IFERROR(K8/J8,".")</f>
        <v>.</v>
      </c>
    </row>
    <row r="9" spans="1:12" ht="38.25" x14ac:dyDescent="0.25">
      <c r="A9" s="15"/>
      <c r="B9" s="17">
        <v>3000283</v>
      </c>
      <c r="C9" s="17" t="s">
        <v>2008</v>
      </c>
      <c r="D9" s="53">
        <v>83</v>
      </c>
      <c r="E9" s="17" t="s">
        <v>2017</v>
      </c>
      <c r="F9" s="18">
        <v>23.414469000000004</v>
      </c>
      <c r="G9" s="19">
        <v>41.859441999999994</v>
      </c>
      <c r="H9" s="19">
        <v>17.50846607983015</v>
      </c>
      <c r="I9" s="20">
        <f t="shared" si="0"/>
        <v>0.41826802373118477</v>
      </c>
      <c r="J9" s="54"/>
      <c r="K9" s="19"/>
      <c r="L9" s="20" t="str">
        <f t="shared" ref="L9:L17" si="1">IFERROR(K9/J9,".")</f>
        <v>.</v>
      </c>
    </row>
    <row r="10" spans="1:12" ht="38.25" x14ac:dyDescent="0.25">
      <c r="A10" s="15"/>
      <c r="B10" s="17">
        <v>3000284</v>
      </c>
      <c r="C10" s="17" t="s">
        <v>2009</v>
      </c>
      <c r="D10" s="53">
        <v>83</v>
      </c>
      <c r="E10" s="17" t="s">
        <v>2017</v>
      </c>
      <c r="F10" s="18">
        <v>16.724542999999997</v>
      </c>
      <c r="G10" s="19">
        <v>16.614115999999999</v>
      </c>
      <c r="H10" s="19">
        <v>3.7262847046367824</v>
      </c>
      <c r="I10" s="20">
        <f t="shared" si="0"/>
        <v>0.2242842595198434</v>
      </c>
      <c r="J10" s="54"/>
      <c r="K10" s="19"/>
      <c r="L10" s="20" t="str">
        <f t="shared" si="1"/>
        <v>.</v>
      </c>
    </row>
    <row r="11" spans="1:12" ht="25.5" x14ac:dyDescent="0.25">
      <c r="A11" s="15"/>
      <c r="B11" s="17">
        <v>3000285</v>
      </c>
      <c r="C11" s="17" t="s">
        <v>2010</v>
      </c>
      <c r="D11" s="53">
        <v>83</v>
      </c>
      <c r="E11" s="17" t="s">
        <v>2017</v>
      </c>
      <c r="F11" s="18">
        <v>19.030391000000005</v>
      </c>
      <c r="G11" s="19">
        <v>20.040715000000013</v>
      </c>
      <c r="H11" s="19">
        <v>10.335262937683183</v>
      </c>
      <c r="I11" s="20">
        <f t="shared" si="0"/>
        <v>0.51571328356713697</v>
      </c>
      <c r="J11" s="54"/>
      <c r="K11" s="19"/>
      <c r="L11" s="20" t="str">
        <f t="shared" si="1"/>
        <v>.</v>
      </c>
    </row>
    <row r="12" spans="1:12" ht="25.5" x14ac:dyDescent="0.25">
      <c r="A12" s="15"/>
      <c r="B12" s="17">
        <v>3000286</v>
      </c>
      <c r="C12" s="17" t="s">
        <v>2011</v>
      </c>
      <c r="D12" s="53">
        <v>83</v>
      </c>
      <c r="E12" s="17" t="s">
        <v>2017</v>
      </c>
      <c r="F12" s="18">
        <v>18.477151000000003</v>
      </c>
      <c r="G12" s="19">
        <v>21.356293000000001</v>
      </c>
      <c r="H12" s="19">
        <v>9.3752583690038591</v>
      </c>
      <c r="I12" s="20">
        <f t="shared" si="0"/>
        <v>0.43899277693014693</v>
      </c>
      <c r="J12" s="54"/>
      <c r="K12" s="19"/>
      <c r="L12" s="20" t="str">
        <f t="shared" si="1"/>
        <v>.</v>
      </c>
    </row>
    <row r="13" spans="1:12" ht="51" x14ac:dyDescent="0.25">
      <c r="A13" s="15"/>
      <c r="B13" s="17">
        <v>3000289</v>
      </c>
      <c r="C13" s="17" t="s">
        <v>2012</v>
      </c>
      <c r="D13" s="53">
        <v>83</v>
      </c>
      <c r="E13" s="17" t="s">
        <v>2017</v>
      </c>
      <c r="F13" s="18">
        <v>19.385240000000007</v>
      </c>
      <c r="G13" s="19">
        <v>26.901492000000001</v>
      </c>
      <c r="H13" s="19">
        <v>15.785249312248453</v>
      </c>
      <c r="I13" s="20">
        <f t="shared" si="0"/>
        <v>0.58677969654056561</v>
      </c>
      <c r="J13" s="54"/>
      <c r="K13" s="19"/>
      <c r="L13" s="20" t="str">
        <f t="shared" si="1"/>
        <v>.</v>
      </c>
    </row>
    <row r="14" spans="1:12" ht="38.25" x14ac:dyDescent="0.25">
      <c r="A14" s="15"/>
      <c r="B14" s="17">
        <v>3000290</v>
      </c>
      <c r="C14" s="17" t="s">
        <v>2013</v>
      </c>
      <c r="D14" s="53">
        <v>83</v>
      </c>
      <c r="E14" s="17" t="s">
        <v>2017</v>
      </c>
      <c r="F14" s="18">
        <v>6.3770420000000003</v>
      </c>
      <c r="G14" s="19">
        <v>7.273428</v>
      </c>
      <c r="H14" s="19">
        <v>2.3095835111857603</v>
      </c>
      <c r="I14" s="20">
        <f t="shared" si="0"/>
        <v>0.31753713808478756</v>
      </c>
      <c r="J14" s="54"/>
      <c r="K14" s="19"/>
      <c r="L14" s="20" t="str">
        <f t="shared" si="1"/>
        <v>.</v>
      </c>
    </row>
    <row r="15" spans="1:12" ht="38.25" x14ac:dyDescent="0.25">
      <c r="A15" s="15"/>
      <c r="B15" s="17">
        <v>3000684</v>
      </c>
      <c r="C15" s="17" t="s">
        <v>2014</v>
      </c>
      <c r="D15" s="53">
        <v>6</v>
      </c>
      <c r="E15" s="17" t="s">
        <v>399</v>
      </c>
      <c r="F15" s="18">
        <v>8.9593549999999986</v>
      </c>
      <c r="G15" s="19">
        <v>10.780615999999998</v>
      </c>
      <c r="H15" s="19">
        <v>3.0419820567622082</v>
      </c>
      <c r="I15" s="20">
        <f t="shared" si="0"/>
        <v>0.2821714507558945</v>
      </c>
      <c r="J15" s="54"/>
      <c r="K15" s="19"/>
      <c r="L15" s="20" t="str">
        <f t="shared" si="1"/>
        <v>.</v>
      </c>
    </row>
    <row r="16" spans="1:12" ht="25.5" x14ac:dyDescent="0.25">
      <c r="A16" s="15"/>
      <c r="B16" s="17">
        <v>3000685</v>
      </c>
      <c r="C16" s="17" t="s">
        <v>2015</v>
      </c>
      <c r="D16" s="53">
        <v>6</v>
      </c>
      <c r="E16" s="17" t="s">
        <v>399</v>
      </c>
      <c r="F16" s="18">
        <v>6.0459040000000028</v>
      </c>
      <c r="G16" s="19">
        <v>6.0272350000000001</v>
      </c>
      <c r="H16" s="19">
        <v>0.89018888864666224</v>
      </c>
      <c r="I16" s="20">
        <f t="shared" si="0"/>
        <v>0.14769440525326494</v>
      </c>
      <c r="J16" s="54"/>
      <c r="K16" s="19"/>
      <c r="L16" s="20" t="str">
        <f t="shared" si="1"/>
        <v>.</v>
      </c>
    </row>
    <row r="17" spans="1:12" ht="25.5" x14ac:dyDescent="0.25">
      <c r="A17" s="15"/>
      <c r="B17" s="17">
        <v>3000686</v>
      </c>
      <c r="C17" s="17" t="s">
        <v>2016</v>
      </c>
      <c r="D17" s="53">
        <v>6</v>
      </c>
      <c r="E17" s="17" t="s">
        <v>399</v>
      </c>
      <c r="F17" s="18">
        <v>84.548675999999986</v>
      </c>
      <c r="G17" s="19">
        <v>96.442469000000031</v>
      </c>
      <c r="H17" s="19">
        <v>45.380958838604528</v>
      </c>
      <c r="I17" s="20">
        <f t="shared" si="0"/>
        <v>0.47054953392581139</v>
      </c>
      <c r="J17" s="54"/>
      <c r="K17" s="19"/>
      <c r="L17" s="20" t="str">
        <f t="shared" si="1"/>
        <v>.</v>
      </c>
    </row>
    <row r="18" spans="1:12" ht="15.75" thickBot="1" x14ac:dyDescent="0.3">
      <c r="A18" s="33" t="s">
        <v>302</v>
      </c>
      <c r="B18" s="35"/>
      <c r="C18" s="35"/>
      <c r="D18" s="51"/>
      <c r="E18" s="35"/>
      <c r="F18" s="36">
        <f ca="1">OFFSET(F18,-MATCH("PROYECTOS",$A$8:$A$50,0)-1,0)-(OFFSET(F18,-MATCH("PROYECTOS",$A$8:$A$50,0),0))</f>
        <v>2.6357920000000377</v>
      </c>
      <c r="G18" s="37">
        <f ca="1">OFFSET(G18,-MATCH("PROYECTOS",$A$8:$A$50,0)-1,0)-(OFFSET(G18,-MATCH("PROYECTOS",$A$8:$A$50,0),0))</f>
        <v>9.1522180000000617</v>
      </c>
      <c r="H18" s="37">
        <f ca="1">OFFSET(H18,-MATCH("PROYECTOS",$A$8:$A$50,0)-1,0)-(OFFSET(H18,-MATCH("PROYECTOS",$A$8:$A$50,0),0))</f>
        <v>1.8051555450074517</v>
      </c>
      <c r="I18" s="38">
        <f t="shared" ca="1" si="0"/>
        <v>0.19723694791879295</v>
      </c>
      <c r="J18" s="52"/>
      <c r="K18" s="37"/>
      <c r="L18" s="38"/>
    </row>
    <row r="19" spans="1:12" ht="15.75" thickBot="1" x14ac:dyDescent="0.3"/>
    <row r="20" spans="1:12" ht="15.75" thickBot="1" x14ac:dyDescent="0.3">
      <c r="A20" s="108" t="s">
        <v>372</v>
      </c>
      <c r="B20" s="109"/>
      <c r="C20" s="109"/>
      <c r="D20" s="109"/>
      <c r="E20" s="109"/>
      <c r="F20" s="110"/>
    </row>
    <row r="21" spans="1:12" ht="15.75" thickBot="1" x14ac:dyDescent="0.3">
      <c r="A21" s="2" t="s">
        <v>2033</v>
      </c>
    </row>
    <row r="22" spans="1:12" ht="45" customHeight="1" x14ac:dyDescent="0.25">
      <c r="A22" s="100" t="s">
        <v>374</v>
      </c>
      <c r="B22" s="101"/>
      <c r="C22" s="101"/>
      <c r="D22" s="101"/>
      <c r="E22" s="101"/>
      <c r="F22" s="111" t="s">
        <v>375</v>
      </c>
    </row>
    <row r="23" spans="1:12" ht="15.75" thickBot="1" x14ac:dyDescent="0.3">
      <c r="A23" s="125"/>
      <c r="B23" s="126"/>
      <c r="C23" s="104"/>
      <c r="D23" s="104"/>
      <c r="E23" s="104"/>
      <c r="F23" s="112"/>
    </row>
    <row r="24" spans="1:12" ht="30" customHeight="1" x14ac:dyDescent="0.25">
      <c r="A24" s="15"/>
      <c r="B24" s="17">
        <v>3000001</v>
      </c>
      <c r="C24" s="148" t="s">
        <v>271</v>
      </c>
      <c r="D24" s="142"/>
      <c r="E24" s="149"/>
      <c r="F24" s="69">
        <v>0.18496195259434267</v>
      </c>
    </row>
    <row r="25" spans="1:12" ht="30" customHeight="1" x14ac:dyDescent="0.25">
      <c r="A25" s="15"/>
      <c r="B25" s="17">
        <v>3000284</v>
      </c>
      <c r="C25" s="144" t="s">
        <v>2009</v>
      </c>
      <c r="D25" s="119">
        <v>83</v>
      </c>
      <c r="E25" s="145" t="s">
        <v>2017</v>
      </c>
      <c r="F25" s="69">
        <v>0.2242842595198434</v>
      </c>
    </row>
    <row r="26" spans="1:12" ht="30" customHeight="1" x14ac:dyDescent="0.25">
      <c r="A26" s="15"/>
      <c r="B26" s="17">
        <v>3000290</v>
      </c>
      <c r="C26" s="144" t="s">
        <v>2013</v>
      </c>
      <c r="D26" s="119">
        <v>83</v>
      </c>
      <c r="E26" s="145" t="s">
        <v>2017</v>
      </c>
      <c r="F26" s="69">
        <v>0.31753713808478756</v>
      </c>
    </row>
    <row r="27" spans="1:12" ht="30" customHeight="1" x14ac:dyDescent="0.25">
      <c r="A27" s="15"/>
      <c r="B27" s="17">
        <v>3000684</v>
      </c>
      <c r="C27" s="144" t="s">
        <v>2014</v>
      </c>
      <c r="D27" s="119">
        <v>6</v>
      </c>
      <c r="E27" s="145" t="s">
        <v>399</v>
      </c>
      <c r="F27" s="69">
        <v>0.2821714507558945</v>
      </c>
    </row>
    <row r="28" spans="1:12" ht="30" customHeight="1" thickBot="1" x14ac:dyDescent="0.3">
      <c r="A28" s="21"/>
      <c r="B28" s="23">
        <v>3000685</v>
      </c>
      <c r="C28" s="146" t="s">
        <v>2015</v>
      </c>
      <c r="D28" s="121">
        <v>6</v>
      </c>
      <c r="E28" s="147" t="s">
        <v>399</v>
      </c>
      <c r="F28" s="70">
        <v>0.14769440525326494</v>
      </c>
    </row>
  </sheetData>
  <mergeCells count="20">
    <mergeCell ref="A22:E23"/>
    <mergeCell ref="F22:F23"/>
    <mergeCell ref="L4:L5"/>
    <mergeCell ref="H4:H5"/>
    <mergeCell ref="A4:C5"/>
    <mergeCell ref="J4:J5"/>
    <mergeCell ref="F4:F5"/>
    <mergeCell ref="K4:K5"/>
    <mergeCell ref="G4:G5"/>
    <mergeCell ref="D4:E5"/>
    <mergeCell ref="A3:E3"/>
    <mergeCell ref="F3:I3"/>
    <mergeCell ref="J3:L3"/>
    <mergeCell ref="I4:I5"/>
    <mergeCell ref="A20:F20"/>
    <mergeCell ref="C24:E24"/>
    <mergeCell ref="C25:E25"/>
    <mergeCell ref="C26:E26"/>
    <mergeCell ref="C27:E27"/>
    <mergeCell ref="C28:E28"/>
  </mergeCell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4"/>
  <dimension ref="A1:N19"/>
  <sheetViews>
    <sheetView workbookViewId="0">
      <selection activeCell="C8" sqref="C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104</v>
      </c>
      <c r="B1" s="40" t="s">
        <v>228</v>
      </c>
      <c r="C1" s="40" t="s">
        <v>61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2018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221.20338100000004</v>
      </c>
      <c r="I6" s="13">
        <v>272.24405200000007</v>
      </c>
      <c r="J6" s="13">
        <v>113.08005442572394</v>
      </c>
      <c r="K6" s="14">
        <v>0.41536280993100966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SUM(H8:H18)</f>
        <v>218.567589</v>
      </c>
      <c r="I7" s="30">
        <f>SUM(I8:I18)</f>
        <v>263.09183399999995</v>
      </c>
      <c r="J7" s="30">
        <f>SUM(J8:J18)</f>
        <v>111.27489888071651</v>
      </c>
      <c r="K7" s="32">
        <f>IFERROR(J7/I7,0)</f>
        <v>0.42295078942175196</v>
      </c>
      <c r="L7" s="50"/>
      <c r="M7" s="31"/>
      <c r="N7" s="32"/>
    </row>
    <row r="8" spans="1:14" ht="38.25" x14ac:dyDescent="0.25">
      <c r="A8" s="15"/>
      <c r="B8" s="17">
        <v>5002829</v>
      </c>
      <c r="C8" s="79" t="s">
        <v>2019</v>
      </c>
      <c r="D8" s="17">
        <v>3000001</v>
      </c>
      <c r="E8" s="17" t="s">
        <v>271</v>
      </c>
      <c r="F8" s="53">
        <v>80</v>
      </c>
      <c r="G8" s="17" t="s">
        <v>319</v>
      </c>
      <c r="H8" s="18">
        <v>1.8120890000000001</v>
      </c>
      <c r="I8" s="19">
        <v>2.5267849999999994</v>
      </c>
      <c r="J8" s="19">
        <v>0.31288526030039066</v>
      </c>
      <c r="K8" s="20">
        <f t="shared" ref="K8:K19" si="0">IFERROR(J8/I8,0)</f>
        <v>0.12382741717256938</v>
      </c>
      <c r="L8" s="54">
        <v>16</v>
      </c>
      <c r="M8" s="19">
        <v>0</v>
      </c>
      <c r="N8" s="20">
        <f>IFERROR(M8/L8,".")</f>
        <v>0</v>
      </c>
    </row>
    <row r="9" spans="1:14" ht="25.5" x14ac:dyDescent="0.25">
      <c r="A9" s="15"/>
      <c r="B9" s="17">
        <v>5005138</v>
      </c>
      <c r="C9" s="79" t="s">
        <v>2020</v>
      </c>
      <c r="D9" s="17">
        <v>3000001</v>
      </c>
      <c r="E9" s="17" t="s">
        <v>271</v>
      </c>
      <c r="F9" s="53">
        <v>60</v>
      </c>
      <c r="G9" s="17" t="s">
        <v>318</v>
      </c>
      <c r="H9" s="18">
        <v>13.066220999999999</v>
      </c>
      <c r="I9" s="19">
        <v>12.506451999999999</v>
      </c>
      <c r="J9" s="19">
        <v>2.4916889518608514</v>
      </c>
      <c r="K9" s="20">
        <f t="shared" si="0"/>
        <v>0.19923228041500909</v>
      </c>
      <c r="L9" s="54">
        <v>81</v>
      </c>
      <c r="M9" s="19">
        <v>0</v>
      </c>
      <c r="N9" s="20">
        <f t="shared" ref="N9:N18" si="1">IFERROR(M9/L9,".")</f>
        <v>0</v>
      </c>
    </row>
    <row r="10" spans="1:14" x14ac:dyDescent="0.25">
      <c r="A10" s="15"/>
      <c r="B10" s="17">
        <v>5005139</v>
      </c>
      <c r="C10" s="79" t="s">
        <v>2021</v>
      </c>
      <c r="D10" s="17">
        <v>3000001</v>
      </c>
      <c r="E10" s="17" t="s">
        <v>271</v>
      </c>
      <c r="F10" s="53">
        <v>86</v>
      </c>
      <c r="G10" s="17" t="s">
        <v>464</v>
      </c>
      <c r="H10" s="18">
        <v>0.72650800000000004</v>
      </c>
      <c r="I10" s="19">
        <v>0.762791</v>
      </c>
      <c r="J10" s="19">
        <v>0.11708996995366761</v>
      </c>
      <c r="K10" s="20">
        <f t="shared" si="0"/>
        <v>0.15350203391711179</v>
      </c>
      <c r="L10" s="54">
        <v>460</v>
      </c>
      <c r="M10" s="19">
        <v>0</v>
      </c>
      <c r="N10" s="20">
        <f t="shared" si="1"/>
        <v>0</v>
      </c>
    </row>
    <row r="11" spans="1:14" ht="38.25" x14ac:dyDescent="0.25">
      <c r="A11" s="15"/>
      <c r="B11" s="17">
        <v>5002796</v>
      </c>
      <c r="C11" s="79" t="s">
        <v>2022</v>
      </c>
      <c r="D11" s="17">
        <v>3000283</v>
      </c>
      <c r="E11" s="17" t="s">
        <v>2008</v>
      </c>
      <c r="F11" s="53">
        <v>83</v>
      </c>
      <c r="G11" s="17" t="s">
        <v>2017</v>
      </c>
      <c r="H11" s="18">
        <v>23.414469000000004</v>
      </c>
      <c r="I11" s="19">
        <v>41.859442000000001</v>
      </c>
      <c r="J11" s="19">
        <v>17.50846607983015</v>
      </c>
      <c r="K11" s="20">
        <f t="shared" si="0"/>
        <v>0.41826802373118471</v>
      </c>
      <c r="L11" s="54">
        <v>15738</v>
      </c>
      <c r="M11" s="19">
        <v>0</v>
      </c>
      <c r="N11" s="20">
        <f t="shared" si="1"/>
        <v>0</v>
      </c>
    </row>
    <row r="12" spans="1:14" ht="25.5" x14ac:dyDescent="0.25">
      <c r="A12" s="15"/>
      <c r="B12" s="17">
        <v>5002798</v>
      </c>
      <c r="C12" s="79" t="s">
        <v>2023</v>
      </c>
      <c r="D12" s="17">
        <v>3000285</v>
      </c>
      <c r="E12" s="17" t="s">
        <v>2010</v>
      </c>
      <c r="F12" s="53">
        <v>83</v>
      </c>
      <c r="G12" s="17" t="s">
        <v>2017</v>
      </c>
      <c r="H12" s="18">
        <v>19.030390999999995</v>
      </c>
      <c r="I12" s="19">
        <v>20.040714999999988</v>
      </c>
      <c r="J12" s="19">
        <v>10.335262937683183</v>
      </c>
      <c r="K12" s="20">
        <f t="shared" si="0"/>
        <v>0.51571328356713764</v>
      </c>
      <c r="L12" s="54">
        <v>5698</v>
      </c>
      <c r="M12" s="19">
        <v>0</v>
      </c>
      <c r="N12" s="20">
        <f t="shared" si="1"/>
        <v>0</v>
      </c>
    </row>
    <row r="13" spans="1:14" ht="25.5" x14ac:dyDescent="0.25">
      <c r="A13" s="15"/>
      <c r="B13" s="17">
        <v>5002800</v>
      </c>
      <c r="C13" s="79" t="s">
        <v>2024</v>
      </c>
      <c r="D13" s="17">
        <v>3000286</v>
      </c>
      <c r="E13" s="17" t="s">
        <v>2011</v>
      </c>
      <c r="F13" s="53">
        <v>83</v>
      </c>
      <c r="G13" s="17" t="s">
        <v>2017</v>
      </c>
      <c r="H13" s="18">
        <v>16.390160000000005</v>
      </c>
      <c r="I13" s="19">
        <v>18.441118999999997</v>
      </c>
      <c r="J13" s="19">
        <v>7.9918480596279551</v>
      </c>
      <c r="K13" s="20">
        <f t="shared" si="0"/>
        <v>0.43337110180938349</v>
      </c>
      <c r="L13" s="54">
        <v>1235</v>
      </c>
      <c r="M13" s="19">
        <v>0</v>
      </c>
      <c r="N13" s="20">
        <f t="shared" si="1"/>
        <v>0</v>
      </c>
    </row>
    <row r="14" spans="1:14" ht="25.5" x14ac:dyDescent="0.25">
      <c r="A14" s="15"/>
      <c r="B14" s="17">
        <v>5005141</v>
      </c>
      <c r="C14" s="79" t="s">
        <v>2025</v>
      </c>
      <c r="D14" s="17">
        <v>3000286</v>
      </c>
      <c r="E14" s="17" t="s">
        <v>2011</v>
      </c>
      <c r="F14" s="53">
        <v>83</v>
      </c>
      <c r="G14" s="17" t="s">
        <v>2017</v>
      </c>
      <c r="H14" s="18">
        <v>2.0869910000000003</v>
      </c>
      <c r="I14" s="19">
        <v>2.9151739999999995</v>
      </c>
      <c r="J14" s="19">
        <v>1.383410309375904</v>
      </c>
      <c r="K14" s="20">
        <f t="shared" si="0"/>
        <v>0.47455496974654149</v>
      </c>
      <c r="L14" s="54">
        <v>520</v>
      </c>
      <c r="M14" s="19">
        <v>0</v>
      </c>
      <c r="N14" s="20">
        <f t="shared" si="1"/>
        <v>0</v>
      </c>
    </row>
    <row r="15" spans="1:14" ht="51" x14ac:dyDescent="0.25">
      <c r="A15" s="15"/>
      <c r="B15" s="17">
        <v>5002824</v>
      </c>
      <c r="C15" s="79" t="s">
        <v>2012</v>
      </c>
      <c r="D15" s="17">
        <v>3000289</v>
      </c>
      <c r="E15" s="17" t="s">
        <v>2012</v>
      </c>
      <c r="F15" s="53">
        <v>83</v>
      </c>
      <c r="G15" s="17" t="s">
        <v>2017</v>
      </c>
      <c r="H15" s="18">
        <v>19.385240000000003</v>
      </c>
      <c r="I15" s="19">
        <v>26.901491999999994</v>
      </c>
      <c r="J15" s="19">
        <v>15.785249312248453</v>
      </c>
      <c r="K15" s="20">
        <f t="shared" si="0"/>
        <v>0.58677969654056572</v>
      </c>
      <c r="L15" s="54">
        <v>68570</v>
      </c>
      <c r="M15" s="19">
        <v>0</v>
      </c>
      <c r="N15" s="20">
        <f t="shared" si="1"/>
        <v>0</v>
      </c>
    </row>
    <row r="16" spans="1:14" ht="38.25" x14ac:dyDescent="0.25">
      <c r="A16" s="15"/>
      <c r="B16" s="17">
        <v>5005142</v>
      </c>
      <c r="C16" s="79" t="s">
        <v>2026</v>
      </c>
      <c r="D16" s="17">
        <v>3000686</v>
      </c>
      <c r="E16" s="17" t="s">
        <v>2016</v>
      </c>
      <c r="F16" s="53">
        <v>6</v>
      </c>
      <c r="G16" s="17" t="s">
        <v>399</v>
      </c>
      <c r="H16" s="18">
        <v>36.330057999999994</v>
      </c>
      <c r="I16" s="19">
        <v>42.693763999999987</v>
      </c>
      <c r="J16" s="19">
        <v>21.674484731747469</v>
      </c>
      <c r="K16" s="20">
        <f t="shared" si="0"/>
        <v>0.5076733157504566</v>
      </c>
      <c r="L16" s="54">
        <v>26789</v>
      </c>
      <c r="M16" s="19">
        <v>0</v>
      </c>
      <c r="N16" s="20">
        <f t="shared" si="1"/>
        <v>0</v>
      </c>
    </row>
    <row r="17" spans="1:14" ht="38.25" x14ac:dyDescent="0.25">
      <c r="A17" s="15"/>
      <c r="B17" s="17">
        <v>5005143</v>
      </c>
      <c r="C17" s="79" t="s">
        <v>2027</v>
      </c>
      <c r="D17" s="17">
        <v>3000686</v>
      </c>
      <c r="E17" s="17" t="s">
        <v>2016</v>
      </c>
      <c r="F17" s="53">
        <v>6</v>
      </c>
      <c r="G17" s="17" t="s">
        <v>399</v>
      </c>
      <c r="H17" s="18">
        <v>48.218618000000006</v>
      </c>
      <c r="I17" s="19">
        <v>53.748705000000008</v>
      </c>
      <c r="J17" s="19">
        <v>23.706474106857058</v>
      </c>
      <c r="K17" s="20">
        <f t="shared" si="0"/>
        <v>0.44106130755814593</v>
      </c>
      <c r="L17" s="54">
        <v>108665</v>
      </c>
      <c r="M17" s="19">
        <v>0</v>
      </c>
      <c r="N17" s="20">
        <f t="shared" si="1"/>
        <v>0</v>
      </c>
    </row>
    <row r="18" spans="1:14" x14ac:dyDescent="0.25">
      <c r="A18" s="15"/>
      <c r="B18" s="17">
        <v>9000000</v>
      </c>
      <c r="C18" s="79" t="s">
        <v>317</v>
      </c>
      <c r="D18" s="17">
        <v>9000000</v>
      </c>
      <c r="E18" s="17" t="s">
        <v>308</v>
      </c>
      <c r="F18" s="53"/>
      <c r="G18" s="17" t="s">
        <v>289</v>
      </c>
      <c r="H18" s="18">
        <v>38.106844000000031</v>
      </c>
      <c r="I18" s="19">
        <v>40.695395000000019</v>
      </c>
      <c r="J18" s="19">
        <v>9.9680391612314132</v>
      </c>
      <c r="K18" s="20">
        <f t="shared" si="0"/>
        <v>0.2449426811370527</v>
      </c>
      <c r="L18" s="54"/>
      <c r="M18" s="19"/>
      <c r="N18" s="20" t="str">
        <f t="shared" si="1"/>
        <v>.</v>
      </c>
    </row>
    <row r="19" spans="1:14" ht="15.75" thickBot="1" x14ac:dyDescent="0.3">
      <c r="A19" s="33" t="s">
        <v>302</v>
      </c>
      <c r="B19" s="35"/>
      <c r="C19" s="35"/>
      <c r="D19" s="57"/>
      <c r="E19" s="35"/>
      <c r="F19" s="51"/>
      <c r="G19" s="35"/>
      <c r="H19" s="36">
        <f>H6-H7</f>
        <v>2.6357920000000377</v>
      </c>
      <c r="I19" s="36">
        <f>I6-I7</f>
        <v>9.1522180000001185</v>
      </c>
      <c r="J19" s="36">
        <f>J6-J7</f>
        <v>1.8051555450074375</v>
      </c>
      <c r="K19" s="38">
        <f t="shared" si="0"/>
        <v>0.19723694791879018</v>
      </c>
      <c r="L19" s="52"/>
      <c r="M19" s="37"/>
      <c r="N19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5"/>
  <dimension ref="A1:N60"/>
  <sheetViews>
    <sheetView workbookViewId="0">
      <selection activeCell="J6" sqref="J6:N6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2" width="13.5703125" customWidth="1"/>
    <col min="13" max="14" width="14" customWidth="1"/>
  </cols>
  <sheetData>
    <row r="1" spans="1:14" ht="15.75" x14ac:dyDescent="0.25">
      <c r="A1" s="39">
        <v>104</v>
      </c>
      <c r="B1" s="40" t="s">
        <v>228</v>
      </c>
      <c r="C1" s="40" t="s">
        <v>61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2028</v>
      </c>
    </row>
    <row r="3" spans="1:14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0" t="s">
        <v>2</v>
      </c>
      <c r="K3" s="101"/>
      <c r="L3" s="102"/>
      <c r="M3" s="101" t="s">
        <v>235</v>
      </c>
      <c r="N3" s="102"/>
    </row>
    <row r="4" spans="1:14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29"/>
      <c r="J4" s="98" t="s">
        <v>3</v>
      </c>
      <c r="K4" s="96" t="s">
        <v>4</v>
      </c>
      <c r="L4" s="105" t="s">
        <v>5</v>
      </c>
      <c r="M4" s="117" t="s">
        <v>236</v>
      </c>
      <c r="N4" s="105" t="s">
        <v>237</v>
      </c>
    </row>
    <row r="5" spans="1:14" ht="15.75" thickBot="1" x14ac:dyDescent="0.3">
      <c r="A5" s="131"/>
      <c r="B5" s="128"/>
      <c r="C5" s="128"/>
      <c r="D5" s="128"/>
      <c r="E5" s="128"/>
      <c r="F5" s="128"/>
      <c r="G5" s="128"/>
      <c r="H5" s="128"/>
      <c r="I5" s="130"/>
      <c r="J5" s="133"/>
      <c r="K5" s="134"/>
      <c r="L5" s="127"/>
      <c r="M5" s="132"/>
      <c r="N5" s="127"/>
    </row>
    <row r="6" spans="1:14" ht="51" x14ac:dyDescent="0.25">
      <c r="A6" s="15"/>
      <c r="B6" s="17">
        <v>3000283</v>
      </c>
      <c r="C6" s="17" t="s">
        <v>2008</v>
      </c>
      <c r="D6" s="17">
        <v>83</v>
      </c>
      <c r="E6" s="17" t="s">
        <v>2017</v>
      </c>
      <c r="F6" s="17">
        <v>11</v>
      </c>
      <c r="G6" s="17" t="s">
        <v>106</v>
      </c>
      <c r="H6" s="17">
        <v>11</v>
      </c>
      <c r="I6" s="17" t="s">
        <v>336</v>
      </c>
      <c r="J6" s="59">
        <v>0</v>
      </c>
      <c r="K6" s="60">
        <v>18.060663999999999</v>
      </c>
      <c r="L6" s="61">
        <v>12.499636650085449</v>
      </c>
      <c r="M6" s="60"/>
      <c r="N6" s="61"/>
    </row>
    <row r="7" spans="1:14" ht="89.25" x14ac:dyDescent="0.25">
      <c r="A7" s="15"/>
      <c r="B7" s="17">
        <v>3000283</v>
      </c>
      <c r="C7" s="17" t="s">
        <v>2008</v>
      </c>
      <c r="D7" s="17">
        <v>83</v>
      </c>
      <c r="E7" s="17" t="s">
        <v>2017</v>
      </c>
      <c r="F7" s="17">
        <v>11</v>
      </c>
      <c r="G7" s="17" t="s">
        <v>106</v>
      </c>
      <c r="H7" s="17">
        <v>124</v>
      </c>
      <c r="I7" s="17" t="s">
        <v>337</v>
      </c>
      <c r="J7" s="59">
        <v>0.51255300000000004</v>
      </c>
      <c r="K7" s="60">
        <v>0.51255300000000004</v>
      </c>
      <c r="L7" s="61">
        <v>0</v>
      </c>
      <c r="M7" s="60"/>
      <c r="N7" s="61"/>
    </row>
    <row r="8" spans="1:14" ht="63.75" x14ac:dyDescent="0.25">
      <c r="A8" s="15"/>
      <c r="B8" s="17">
        <v>3000283</v>
      </c>
      <c r="C8" s="17" t="s">
        <v>2008</v>
      </c>
      <c r="D8" s="17">
        <v>83</v>
      </c>
      <c r="E8" s="17" t="s">
        <v>2017</v>
      </c>
      <c r="F8" s="17">
        <v>137</v>
      </c>
      <c r="G8" s="17" t="s">
        <v>141</v>
      </c>
      <c r="H8" s="17">
        <v>137</v>
      </c>
      <c r="I8" s="17" t="s">
        <v>340</v>
      </c>
      <c r="J8" s="59">
        <v>17.728841000000006</v>
      </c>
      <c r="K8" s="60">
        <v>18.002424000000001</v>
      </c>
      <c r="L8" s="61">
        <v>2.667874284460531</v>
      </c>
      <c r="M8" s="60"/>
      <c r="N8" s="61"/>
    </row>
    <row r="9" spans="1:14" ht="51" x14ac:dyDescent="0.25">
      <c r="A9" s="15"/>
      <c r="B9" s="17">
        <v>3000283</v>
      </c>
      <c r="C9" s="17" t="s">
        <v>2008</v>
      </c>
      <c r="D9" s="17">
        <v>83</v>
      </c>
      <c r="E9" s="17" t="s">
        <v>2017</v>
      </c>
      <c r="F9" s="17">
        <v>440</v>
      </c>
      <c r="G9" s="17" t="s">
        <v>201</v>
      </c>
      <c r="H9" s="17">
        <v>440</v>
      </c>
      <c r="I9" s="17" t="s">
        <v>341</v>
      </c>
      <c r="J9" s="59">
        <v>0.45441000000000004</v>
      </c>
      <c r="K9" s="60">
        <v>0.62801899999999999</v>
      </c>
      <c r="L9" s="61">
        <v>0.2199849166063359</v>
      </c>
      <c r="M9" s="60"/>
      <c r="N9" s="61"/>
    </row>
    <row r="10" spans="1:14" ht="51" x14ac:dyDescent="0.25">
      <c r="A10" s="15"/>
      <c r="B10" s="17">
        <v>3000283</v>
      </c>
      <c r="C10" s="17" t="s">
        <v>2008</v>
      </c>
      <c r="D10" s="17">
        <v>83</v>
      </c>
      <c r="E10" s="17" t="s">
        <v>2017</v>
      </c>
      <c r="F10" s="17">
        <v>441</v>
      </c>
      <c r="G10" s="17" t="s">
        <v>202</v>
      </c>
      <c r="H10" s="17">
        <v>441</v>
      </c>
      <c r="I10" s="17" t="s">
        <v>342</v>
      </c>
      <c r="J10" s="59">
        <v>0.48877999999999999</v>
      </c>
      <c r="K10" s="60">
        <v>0.36871100000000007</v>
      </c>
      <c r="L10" s="61">
        <v>0.12470204426062992</v>
      </c>
      <c r="M10" s="60"/>
      <c r="N10" s="61"/>
    </row>
    <row r="11" spans="1:14" ht="51" x14ac:dyDescent="0.25">
      <c r="A11" s="15"/>
      <c r="B11" s="17">
        <v>3000283</v>
      </c>
      <c r="C11" s="17" t="s">
        <v>2008</v>
      </c>
      <c r="D11" s="17">
        <v>83</v>
      </c>
      <c r="E11" s="17" t="s">
        <v>2017</v>
      </c>
      <c r="F11" s="17">
        <v>442</v>
      </c>
      <c r="G11" s="17" t="s">
        <v>203</v>
      </c>
      <c r="H11" s="17">
        <v>442</v>
      </c>
      <c r="I11" s="17" t="s">
        <v>343</v>
      </c>
      <c r="J11" s="59">
        <v>4.0000000000000001E-3</v>
      </c>
      <c r="K11" s="60">
        <v>4.0499999999999998E-3</v>
      </c>
      <c r="L11" s="61">
        <v>0</v>
      </c>
      <c r="M11" s="60"/>
      <c r="N11" s="61"/>
    </row>
    <row r="12" spans="1:14" ht="51" x14ac:dyDescent="0.25">
      <c r="A12" s="15"/>
      <c r="B12" s="17">
        <v>3000283</v>
      </c>
      <c r="C12" s="17" t="s">
        <v>2008</v>
      </c>
      <c r="D12" s="17">
        <v>83</v>
      </c>
      <c r="E12" s="17" t="s">
        <v>2017</v>
      </c>
      <c r="F12" s="17">
        <v>444</v>
      </c>
      <c r="G12" s="17" t="s">
        <v>205</v>
      </c>
      <c r="H12" s="17">
        <v>444</v>
      </c>
      <c r="I12" s="17" t="s">
        <v>345</v>
      </c>
      <c r="J12" s="59">
        <v>0.34577000000000002</v>
      </c>
      <c r="K12" s="60">
        <v>0.34577000000000002</v>
      </c>
      <c r="L12" s="61">
        <v>0.11283397729857825</v>
      </c>
      <c r="M12" s="60"/>
      <c r="N12" s="61"/>
    </row>
    <row r="13" spans="1:14" ht="51" x14ac:dyDescent="0.25">
      <c r="A13" s="15"/>
      <c r="B13" s="17">
        <v>3000283</v>
      </c>
      <c r="C13" s="17" t="s">
        <v>2008</v>
      </c>
      <c r="D13" s="17">
        <v>83</v>
      </c>
      <c r="E13" s="17" t="s">
        <v>2017</v>
      </c>
      <c r="F13" s="17">
        <v>445</v>
      </c>
      <c r="G13" s="17" t="s">
        <v>206</v>
      </c>
      <c r="H13" s="17">
        <v>445</v>
      </c>
      <c r="I13" s="17" t="s">
        <v>346</v>
      </c>
      <c r="J13" s="59">
        <v>5.9000000000000004E-2</v>
      </c>
      <c r="K13" s="60">
        <v>5.9000000000000004E-2</v>
      </c>
      <c r="L13" s="61">
        <v>2.7500000316649675E-2</v>
      </c>
      <c r="M13" s="60"/>
      <c r="N13" s="61"/>
    </row>
    <row r="14" spans="1:14" ht="51" x14ac:dyDescent="0.25">
      <c r="A14" s="15"/>
      <c r="B14" s="17">
        <v>3000283</v>
      </c>
      <c r="C14" s="17" t="s">
        <v>2008</v>
      </c>
      <c r="D14" s="17">
        <v>83</v>
      </c>
      <c r="E14" s="17" t="s">
        <v>2017</v>
      </c>
      <c r="F14" s="17">
        <v>446</v>
      </c>
      <c r="G14" s="17" t="s">
        <v>207</v>
      </c>
      <c r="H14" s="17">
        <v>446</v>
      </c>
      <c r="I14" s="17" t="s">
        <v>347</v>
      </c>
      <c r="J14" s="59">
        <v>2E-3</v>
      </c>
      <c r="K14" s="60">
        <v>2E-3</v>
      </c>
      <c r="L14" s="61">
        <v>2.0000000949949026E-3</v>
      </c>
      <c r="M14" s="60"/>
      <c r="N14" s="61"/>
    </row>
    <row r="15" spans="1:14" ht="51" x14ac:dyDescent="0.25">
      <c r="A15" s="15"/>
      <c r="B15" s="17">
        <v>3000283</v>
      </c>
      <c r="C15" s="17" t="s">
        <v>2008</v>
      </c>
      <c r="D15" s="17">
        <v>83</v>
      </c>
      <c r="E15" s="17" t="s">
        <v>2017</v>
      </c>
      <c r="F15" s="17">
        <v>447</v>
      </c>
      <c r="G15" s="17" t="s">
        <v>208</v>
      </c>
      <c r="H15" s="17">
        <v>447</v>
      </c>
      <c r="I15" s="17" t="s">
        <v>348</v>
      </c>
      <c r="J15" s="59">
        <v>0.108</v>
      </c>
      <c r="K15" s="60">
        <v>5.9232000000000007E-2</v>
      </c>
      <c r="L15" s="61">
        <v>3.5449789313133806E-2</v>
      </c>
      <c r="M15" s="60"/>
      <c r="N15" s="61"/>
    </row>
    <row r="16" spans="1:14" ht="51" x14ac:dyDescent="0.25">
      <c r="A16" s="15"/>
      <c r="B16" s="17">
        <v>3000283</v>
      </c>
      <c r="C16" s="17" t="s">
        <v>2008</v>
      </c>
      <c r="D16" s="17">
        <v>83</v>
      </c>
      <c r="E16" s="17" t="s">
        <v>2017</v>
      </c>
      <c r="F16" s="17">
        <v>448</v>
      </c>
      <c r="G16" s="17" t="s">
        <v>209</v>
      </c>
      <c r="H16" s="17">
        <v>448</v>
      </c>
      <c r="I16" s="17" t="s">
        <v>349</v>
      </c>
      <c r="J16" s="59">
        <v>0.33090200000000008</v>
      </c>
      <c r="K16" s="60">
        <v>0.33090200000000008</v>
      </c>
      <c r="L16" s="61">
        <v>0.12922810823874897</v>
      </c>
      <c r="M16" s="60"/>
      <c r="N16" s="61"/>
    </row>
    <row r="17" spans="1:14" ht="51" x14ac:dyDescent="0.25">
      <c r="A17" s="15"/>
      <c r="B17" s="17">
        <v>3000283</v>
      </c>
      <c r="C17" s="17" t="s">
        <v>2008</v>
      </c>
      <c r="D17" s="17">
        <v>83</v>
      </c>
      <c r="E17" s="17" t="s">
        <v>2017</v>
      </c>
      <c r="F17" s="17">
        <v>449</v>
      </c>
      <c r="G17" s="17" t="s">
        <v>210</v>
      </c>
      <c r="H17" s="17">
        <v>449</v>
      </c>
      <c r="I17" s="17" t="s">
        <v>350</v>
      </c>
      <c r="J17" s="59">
        <v>3.0000000000000001E-3</v>
      </c>
      <c r="K17" s="60">
        <v>3.0000000000000001E-3</v>
      </c>
      <c r="L17" s="61">
        <v>0</v>
      </c>
      <c r="M17" s="60"/>
      <c r="N17" s="61"/>
    </row>
    <row r="18" spans="1:14" ht="51" x14ac:dyDescent="0.25">
      <c r="A18" s="15"/>
      <c r="B18" s="17">
        <v>3000283</v>
      </c>
      <c r="C18" s="17" t="s">
        <v>2008</v>
      </c>
      <c r="D18" s="17">
        <v>83</v>
      </c>
      <c r="E18" s="17" t="s">
        <v>2017</v>
      </c>
      <c r="F18" s="17">
        <v>450</v>
      </c>
      <c r="G18" s="17" t="s">
        <v>211</v>
      </c>
      <c r="H18" s="17">
        <v>450</v>
      </c>
      <c r="I18" s="17" t="s">
        <v>351</v>
      </c>
      <c r="J18" s="59">
        <v>0.38159000000000004</v>
      </c>
      <c r="K18" s="60">
        <v>0.37935400000000014</v>
      </c>
      <c r="L18" s="61">
        <v>0.18764369044220075</v>
      </c>
      <c r="M18" s="60"/>
      <c r="N18" s="61"/>
    </row>
    <row r="19" spans="1:14" ht="51" x14ac:dyDescent="0.25">
      <c r="A19" s="15"/>
      <c r="B19" s="17">
        <v>3000283</v>
      </c>
      <c r="C19" s="17" t="s">
        <v>2008</v>
      </c>
      <c r="D19" s="17">
        <v>83</v>
      </c>
      <c r="E19" s="17" t="s">
        <v>2017</v>
      </c>
      <c r="F19" s="17">
        <v>451</v>
      </c>
      <c r="G19" s="17" t="s">
        <v>212</v>
      </c>
      <c r="H19" s="17">
        <v>451</v>
      </c>
      <c r="I19" s="17" t="s">
        <v>352</v>
      </c>
      <c r="J19" s="59">
        <v>0.71353399999999989</v>
      </c>
      <c r="K19" s="60">
        <v>0.713534</v>
      </c>
      <c r="L19" s="61">
        <v>0.31339834749996953</v>
      </c>
      <c r="M19" s="60"/>
      <c r="N19" s="61"/>
    </row>
    <row r="20" spans="1:14" ht="51" x14ac:dyDescent="0.25">
      <c r="A20" s="15"/>
      <c r="B20" s="17">
        <v>3000283</v>
      </c>
      <c r="C20" s="17" t="s">
        <v>2008</v>
      </c>
      <c r="D20" s="17">
        <v>83</v>
      </c>
      <c r="E20" s="17" t="s">
        <v>2017</v>
      </c>
      <c r="F20" s="17">
        <v>452</v>
      </c>
      <c r="G20" s="17" t="s">
        <v>213</v>
      </c>
      <c r="H20" s="17">
        <v>452</v>
      </c>
      <c r="I20" s="17" t="s">
        <v>353</v>
      </c>
      <c r="J20" s="59">
        <v>0.352827</v>
      </c>
      <c r="K20" s="60">
        <v>0.35462700000000008</v>
      </c>
      <c r="L20" s="61">
        <v>0.1550179966725409</v>
      </c>
      <c r="M20" s="60"/>
      <c r="N20" s="61"/>
    </row>
    <row r="21" spans="1:14" ht="51" x14ac:dyDescent="0.25">
      <c r="A21" s="15"/>
      <c r="B21" s="17">
        <v>3000283</v>
      </c>
      <c r="C21" s="17" t="s">
        <v>2008</v>
      </c>
      <c r="D21" s="17">
        <v>83</v>
      </c>
      <c r="E21" s="17" t="s">
        <v>2017</v>
      </c>
      <c r="F21" s="17">
        <v>453</v>
      </c>
      <c r="G21" s="17" t="s">
        <v>214</v>
      </c>
      <c r="H21" s="17">
        <v>453</v>
      </c>
      <c r="I21" s="17" t="s">
        <v>354</v>
      </c>
      <c r="J21" s="59">
        <v>0.52189400000000008</v>
      </c>
      <c r="K21" s="60">
        <v>0.60049399999999997</v>
      </c>
      <c r="L21" s="61">
        <v>0.30809253202460241</v>
      </c>
      <c r="M21" s="60"/>
      <c r="N21" s="61"/>
    </row>
    <row r="22" spans="1:14" ht="51" x14ac:dyDescent="0.25">
      <c r="A22" s="15"/>
      <c r="B22" s="17">
        <v>3000283</v>
      </c>
      <c r="C22" s="17" t="s">
        <v>2008</v>
      </c>
      <c r="D22" s="17">
        <v>83</v>
      </c>
      <c r="E22" s="17" t="s">
        <v>2017</v>
      </c>
      <c r="F22" s="17">
        <v>454</v>
      </c>
      <c r="G22" s="17" t="s">
        <v>215</v>
      </c>
      <c r="H22" s="17">
        <v>454</v>
      </c>
      <c r="I22" s="17" t="s">
        <v>355</v>
      </c>
      <c r="J22" s="59">
        <v>1.0218E-2</v>
      </c>
      <c r="K22" s="60">
        <v>1.0218E-2</v>
      </c>
      <c r="L22" s="61">
        <v>0</v>
      </c>
      <c r="M22" s="60"/>
      <c r="N22" s="61"/>
    </row>
    <row r="23" spans="1:14" ht="51" x14ac:dyDescent="0.25">
      <c r="A23" s="15"/>
      <c r="B23" s="17">
        <v>3000283</v>
      </c>
      <c r="C23" s="17" t="s">
        <v>2008</v>
      </c>
      <c r="D23" s="17">
        <v>83</v>
      </c>
      <c r="E23" s="17" t="s">
        <v>2017</v>
      </c>
      <c r="F23" s="17">
        <v>457</v>
      </c>
      <c r="G23" s="17" t="s">
        <v>218</v>
      </c>
      <c r="H23" s="17">
        <v>457</v>
      </c>
      <c r="I23" s="17" t="s">
        <v>358</v>
      </c>
      <c r="J23" s="59">
        <v>3.0000000000000001E-3</v>
      </c>
      <c r="K23" s="60">
        <v>3.0000000000000001E-3</v>
      </c>
      <c r="L23" s="61">
        <v>0</v>
      </c>
      <c r="M23" s="60"/>
      <c r="N23" s="61"/>
    </row>
    <row r="24" spans="1:14" ht="51" x14ac:dyDescent="0.25">
      <c r="A24" s="15"/>
      <c r="B24" s="17">
        <v>3000283</v>
      </c>
      <c r="C24" s="17" t="s">
        <v>2008</v>
      </c>
      <c r="D24" s="17">
        <v>83</v>
      </c>
      <c r="E24" s="17" t="s">
        <v>2017</v>
      </c>
      <c r="F24" s="17">
        <v>459</v>
      </c>
      <c r="G24" s="17" t="s">
        <v>220</v>
      </c>
      <c r="H24" s="17">
        <v>459</v>
      </c>
      <c r="I24" s="17" t="s">
        <v>360</v>
      </c>
      <c r="J24" s="59">
        <v>0.13131999999999999</v>
      </c>
      <c r="K24" s="60">
        <v>0.13131999999999999</v>
      </c>
      <c r="L24" s="61">
        <v>6.5416491124778986E-2</v>
      </c>
      <c r="M24" s="60"/>
      <c r="N24" s="61"/>
    </row>
    <row r="25" spans="1:14" ht="51" x14ac:dyDescent="0.25">
      <c r="A25" s="15"/>
      <c r="B25" s="17">
        <v>3000283</v>
      </c>
      <c r="C25" s="17" t="s">
        <v>2008</v>
      </c>
      <c r="D25" s="17">
        <v>83</v>
      </c>
      <c r="E25" s="17" t="s">
        <v>2017</v>
      </c>
      <c r="F25" s="17">
        <v>460</v>
      </c>
      <c r="G25" s="17" t="s">
        <v>221</v>
      </c>
      <c r="H25" s="17">
        <v>460</v>
      </c>
      <c r="I25" s="17" t="s">
        <v>361</v>
      </c>
      <c r="J25" s="59">
        <v>0.45874999999999999</v>
      </c>
      <c r="K25" s="60">
        <v>0.45874999999999999</v>
      </c>
      <c r="L25" s="61">
        <v>0.19216535831219517</v>
      </c>
      <c r="M25" s="60"/>
      <c r="N25" s="61"/>
    </row>
    <row r="26" spans="1:14" ht="51" x14ac:dyDescent="0.25">
      <c r="A26" s="15"/>
      <c r="B26" s="17">
        <v>3000283</v>
      </c>
      <c r="C26" s="17" t="s">
        <v>2008</v>
      </c>
      <c r="D26" s="17">
        <v>83</v>
      </c>
      <c r="E26" s="17" t="s">
        <v>2017</v>
      </c>
      <c r="F26" s="17">
        <v>462</v>
      </c>
      <c r="G26" s="17" t="s">
        <v>223</v>
      </c>
      <c r="H26" s="17">
        <v>462</v>
      </c>
      <c r="I26" s="17" t="s">
        <v>363</v>
      </c>
      <c r="J26" s="59">
        <v>9.8099999999999993E-3</v>
      </c>
      <c r="K26" s="60">
        <v>3.755E-2</v>
      </c>
      <c r="L26" s="61">
        <v>3.0588450026698411E-2</v>
      </c>
      <c r="M26" s="60"/>
      <c r="N26" s="61"/>
    </row>
    <row r="27" spans="1:14" ht="51" x14ac:dyDescent="0.25">
      <c r="A27" s="15"/>
      <c r="B27" s="17">
        <v>3000283</v>
      </c>
      <c r="C27" s="17" t="s">
        <v>2008</v>
      </c>
      <c r="D27" s="17">
        <v>83</v>
      </c>
      <c r="E27" s="17" t="s">
        <v>2017</v>
      </c>
      <c r="F27" s="17">
        <v>463</v>
      </c>
      <c r="G27" s="17" t="s">
        <v>224</v>
      </c>
      <c r="H27" s="17">
        <v>463</v>
      </c>
      <c r="I27" s="17" t="s">
        <v>364</v>
      </c>
      <c r="J27" s="59">
        <v>0.70337000000000005</v>
      </c>
      <c r="K27" s="60">
        <v>0.70337000000000005</v>
      </c>
      <c r="L27" s="61">
        <v>0.37343569226504769</v>
      </c>
      <c r="M27" s="60"/>
      <c r="N27" s="61"/>
    </row>
    <row r="28" spans="1:14" ht="51" x14ac:dyDescent="0.25">
      <c r="A28" s="15"/>
      <c r="B28" s="17">
        <v>3000283</v>
      </c>
      <c r="C28" s="17" t="s">
        <v>2008</v>
      </c>
      <c r="D28" s="17">
        <v>83</v>
      </c>
      <c r="E28" s="17" t="s">
        <v>2017</v>
      </c>
      <c r="F28" s="17">
        <v>464</v>
      </c>
      <c r="G28" s="17" t="s">
        <v>225</v>
      </c>
      <c r="H28" s="17">
        <v>464</v>
      </c>
      <c r="I28" s="17" t="s">
        <v>365</v>
      </c>
      <c r="J28" s="59">
        <v>9.0900000000000009E-2</v>
      </c>
      <c r="K28" s="60">
        <v>9.0900000000000009E-2</v>
      </c>
      <c r="L28" s="61">
        <v>6.3497750787064433E-2</v>
      </c>
      <c r="M28" s="60"/>
      <c r="N28" s="61"/>
    </row>
    <row r="29" spans="1:14" ht="51" x14ac:dyDescent="0.25">
      <c r="A29" s="15"/>
      <c r="B29" s="17">
        <v>3000284</v>
      </c>
      <c r="C29" s="17" t="s">
        <v>2009</v>
      </c>
      <c r="D29" s="17">
        <v>83</v>
      </c>
      <c r="E29" s="17" t="s">
        <v>2017</v>
      </c>
      <c r="F29" s="17">
        <v>11</v>
      </c>
      <c r="G29" s="17" t="s">
        <v>106</v>
      </c>
      <c r="H29" s="17">
        <v>11</v>
      </c>
      <c r="I29" s="17" t="s">
        <v>336</v>
      </c>
      <c r="J29" s="59">
        <v>3.9703190000000004</v>
      </c>
      <c r="K29" s="60">
        <v>3.9703189999999999</v>
      </c>
      <c r="L29" s="61">
        <v>1.9799990579485893E-2</v>
      </c>
      <c r="M29" s="60"/>
      <c r="N29" s="61"/>
    </row>
    <row r="30" spans="1:14" ht="89.25" x14ac:dyDescent="0.25">
      <c r="A30" s="15"/>
      <c r="B30" s="17">
        <v>3000284</v>
      </c>
      <c r="C30" s="17" t="s">
        <v>2009</v>
      </c>
      <c r="D30" s="17">
        <v>83</v>
      </c>
      <c r="E30" s="17" t="s">
        <v>2017</v>
      </c>
      <c r="F30" s="17">
        <v>11</v>
      </c>
      <c r="G30" s="17" t="s">
        <v>106</v>
      </c>
      <c r="H30" s="17">
        <v>124</v>
      </c>
      <c r="I30" s="17" t="s">
        <v>337</v>
      </c>
      <c r="J30" s="59">
        <v>0.25712400000000002</v>
      </c>
      <c r="K30" s="60">
        <v>0.25712400000000002</v>
      </c>
      <c r="L30" s="61">
        <v>0</v>
      </c>
      <c r="M30" s="60"/>
      <c r="N30" s="61"/>
    </row>
    <row r="31" spans="1:14" ht="63.75" x14ac:dyDescent="0.25">
      <c r="A31" s="15"/>
      <c r="B31" s="17">
        <v>3000284</v>
      </c>
      <c r="C31" s="17" t="s">
        <v>2009</v>
      </c>
      <c r="D31" s="17">
        <v>83</v>
      </c>
      <c r="E31" s="17" t="s">
        <v>2017</v>
      </c>
      <c r="F31" s="17">
        <v>137</v>
      </c>
      <c r="G31" s="17" t="s">
        <v>141</v>
      </c>
      <c r="H31" s="17">
        <v>137</v>
      </c>
      <c r="I31" s="17" t="s">
        <v>340</v>
      </c>
      <c r="J31" s="59">
        <v>11.045763000000006</v>
      </c>
      <c r="K31" s="60">
        <v>11.045763000000003</v>
      </c>
      <c r="L31" s="61">
        <v>3.534305132823647</v>
      </c>
      <c r="M31" s="60"/>
      <c r="N31" s="61"/>
    </row>
    <row r="32" spans="1:14" ht="51" x14ac:dyDescent="0.25">
      <c r="A32" s="15"/>
      <c r="B32" s="17">
        <v>3000284</v>
      </c>
      <c r="C32" s="17" t="s">
        <v>2009</v>
      </c>
      <c r="D32" s="17">
        <v>83</v>
      </c>
      <c r="E32" s="17" t="s">
        <v>2017</v>
      </c>
      <c r="F32" s="17">
        <v>440</v>
      </c>
      <c r="G32" s="17" t="s">
        <v>201</v>
      </c>
      <c r="H32" s="17">
        <v>440</v>
      </c>
      <c r="I32" s="17" t="s">
        <v>341</v>
      </c>
      <c r="J32" s="59">
        <v>2.9899999999999999E-2</v>
      </c>
      <c r="K32" s="60">
        <v>1.3300000000000001E-2</v>
      </c>
      <c r="L32" s="61">
        <v>2.4749999865889549E-3</v>
      </c>
      <c r="M32" s="60"/>
      <c r="N32" s="61"/>
    </row>
    <row r="33" spans="1:14" ht="51" x14ac:dyDescent="0.25">
      <c r="A33" s="15"/>
      <c r="B33" s="17">
        <v>3000284</v>
      </c>
      <c r="C33" s="17" t="s">
        <v>2009</v>
      </c>
      <c r="D33" s="17">
        <v>83</v>
      </c>
      <c r="E33" s="17" t="s">
        <v>2017</v>
      </c>
      <c r="F33" s="17">
        <v>441</v>
      </c>
      <c r="G33" s="17" t="s">
        <v>202</v>
      </c>
      <c r="H33" s="17">
        <v>441</v>
      </c>
      <c r="I33" s="17" t="s">
        <v>342</v>
      </c>
      <c r="J33" s="59">
        <v>5.7099999999999998E-2</v>
      </c>
      <c r="K33" s="60">
        <v>2.5999999999999999E-3</v>
      </c>
      <c r="L33" s="61">
        <v>0</v>
      </c>
      <c r="M33" s="60"/>
      <c r="N33" s="61"/>
    </row>
    <row r="34" spans="1:14" ht="51" x14ac:dyDescent="0.25">
      <c r="A34" s="15"/>
      <c r="B34" s="17">
        <v>3000284</v>
      </c>
      <c r="C34" s="17" t="s">
        <v>2009</v>
      </c>
      <c r="D34" s="17">
        <v>83</v>
      </c>
      <c r="E34" s="17" t="s">
        <v>2017</v>
      </c>
      <c r="F34" s="17">
        <v>442</v>
      </c>
      <c r="G34" s="17" t="s">
        <v>203</v>
      </c>
      <c r="H34" s="17">
        <v>442</v>
      </c>
      <c r="I34" s="17" t="s">
        <v>343</v>
      </c>
      <c r="J34" s="59">
        <v>3.0000000000000001E-3</v>
      </c>
      <c r="K34" s="60">
        <v>3.0500000000000002E-3</v>
      </c>
      <c r="L34" s="61">
        <v>0</v>
      </c>
      <c r="M34" s="60"/>
      <c r="N34" s="61"/>
    </row>
    <row r="35" spans="1:14" ht="51" x14ac:dyDescent="0.25">
      <c r="A35" s="15"/>
      <c r="B35" s="17">
        <v>3000284</v>
      </c>
      <c r="C35" s="17" t="s">
        <v>2009</v>
      </c>
      <c r="D35" s="17">
        <v>83</v>
      </c>
      <c r="E35" s="17" t="s">
        <v>2017</v>
      </c>
      <c r="F35" s="17">
        <v>447</v>
      </c>
      <c r="G35" s="17" t="s">
        <v>208</v>
      </c>
      <c r="H35" s="17">
        <v>447</v>
      </c>
      <c r="I35" s="17" t="s">
        <v>348</v>
      </c>
      <c r="J35" s="59">
        <v>9.0000000000000011E-2</v>
      </c>
      <c r="K35" s="60">
        <v>6.1469999999999997E-2</v>
      </c>
      <c r="L35" s="61">
        <v>6.750000175088644E-3</v>
      </c>
      <c r="M35" s="60"/>
      <c r="N35" s="61"/>
    </row>
    <row r="36" spans="1:14" ht="51" x14ac:dyDescent="0.25">
      <c r="A36" s="15"/>
      <c r="B36" s="17">
        <v>3000284</v>
      </c>
      <c r="C36" s="17" t="s">
        <v>2009</v>
      </c>
      <c r="D36" s="17">
        <v>83</v>
      </c>
      <c r="E36" s="17" t="s">
        <v>2017</v>
      </c>
      <c r="F36" s="17">
        <v>448</v>
      </c>
      <c r="G36" s="17" t="s">
        <v>209</v>
      </c>
      <c r="H36" s="17">
        <v>448</v>
      </c>
      <c r="I36" s="17" t="s">
        <v>349</v>
      </c>
      <c r="J36" s="59">
        <v>6.6289999999999995E-3</v>
      </c>
      <c r="K36" s="60">
        <v>6.6289999999999995E-3</v>
      </c>
      <c r="L36" s="61">
        <v>4.3999998888466507E-4</v>
      </c>
      <c r="M36" s="60"/>
      <c r="N36" s="61"/>
    </row>
    <row r="37" spans="1:14" ht="51" x14ac:dyDescent="0.25">
      <c r="A37" s="15"/>
      <c r="B37" s="17">
        <v>3000284</v>
      </c>
      <c r="C37" s="17" t="s">
        <v>2009</v>
      </c>
      <c r="D37" s="17">
        <v>83</v>
      </c>
      <c r="E37" s="17" t="s">
        <v>2017</v>
      </c>
      <c r="F37" s="17">
        <v>449</v>
      </c>
      <c r="G37" s="17" t="s">
        <v>210</v>
      </c>
      <c r="H37" s="17">
        <v>449</v>
      </c>
      <c r="I37" s="17" t="s">
        <v>350</v>
      </c>
      <c r="J37" s="59">
        <v>2.2000000000000001E-3</v>
      </c>
      <c r="K37" s="60">
        <v>2.2000000000000001E-3</v>
      </c>
      <c r="L37" s="61">
        <v>0</v>
      </c>
      <c r="M37" s="60"/>
      <c r="N37" s="61"/>
    </row>
    <row r="38" spans="1:14" ht="51" x14ac:dyDescent="0.25">
      <c r="A38" s="15"/>
      <c r="B38" s="17">
        <v>3000284</v>
      </c>
      <c r="C38" s="17" t="s">
        <v>2009</v>
      </c>
      <c r="D38" s="17">
        <v>83</v>
      </c>
      <c r="E38" s="17" t="s">
        <v>2017</v>
      </c>
      <c r="F38" s="17">
        <v>450</v>
      </c>
      <c r="G38" s="17" t="s">
        <v>211</v>
      </c>
      <c r="H38" s="17">
        <v>450</v>
      </c>
      <c r="I38" s="17" t="s">
        <v>351</v>
      </c>
      <c r="J38" s="59">
        <v>7.2099999999999997E-2</v>
      </c>
      <c r="K38" s="60">
        <v>7.1063000000000001E-2</v>
      </c>
      <c r="L38" s="61">
        <v>1.4945910865208134E-2</v>
      </c>
      <c r="M38" s="60"/>
      <c r="N38" s="61"/>
    </row>
    <row r="39" spans="1:14" ht="51" x14ac:dyDescent="0.25">
      <c r="A39" s="15"/>
      <c r="B39" s="17">
        <v>3000284</v>
      </c>
      <c r="C39" s="17" t="s">
        <v>2009</v>
      </c>
      <c r="D39" s="17">
        <v>83</v>
      </c>
      <c r="E39" s="17" t="s">
        <v>2017</v>
      </c>
      <c r="F39" s="17">
        <v>452</v>
      </c>
      <c r="G39" s="17" t="s">
        <v>213</v>
      </c>
      <c r="H39" s="17">
        <v>452</v>
      </c>
      <c r="I39" s="17" t="s">
        <v>353</v>
      </c>
      <c r="J39" s="59">
        <v>1E-3</v>
      </c>
      <c r="K39" s="60">
        <v>1E-3</v>
      </c>
      <c r="L39" s="61">
        <v>0</v>
      </c>
      <c r="M39" s="60"/>
      <c r="N39" s="61"/>
    </row>
    <row r="40" spans="1:14" ht="51" x14ac:dyDescent="0.25">
      <c r="A40" s="15"/>
      <c r="B40" s="17">
        <v>3000284</v>
      </c>
      <c r="C40" s="17" t="s">
        <v>2009</v>
      </c>
      <c r="D40" s="17">
        <v>83</v>
      </c>
      <c r="E40" s="17" t="s">
        <v>2017</v>
      </c>
      <c r="F40" s="17">
        <v>457</v>
      </c>
      <c r="G40" s="17" t="s">
        <v>218</v>
      </c>
      <c r="H40" s="17">
        <v>457</v>
      </c>
      <c r="I40" s="17" t="s">
        <v>358</v>
      </c>
      <c r="J40" s="59">
        <v>1.1000000000000001E-3</v>
      </c>
      <c r="K40" s="60">
        <v>1.1000000000000001E-3</v>
      </c>
      <c r="L40" s="61">
        <v>0</v>
      </c>
      <c r="M40" s="60"/>
      <c r="N40" s="61"/>
    </row>
    <row r="41" spans="1:14" ht="51" x14ac:dyDescent="0.25">
      <c r="A41" s="15"/>
      <c r="B41" s="17">
        <v>3000284</v>
      </c>
      <c r="C41" s="17" t="s">
        <v>2009</v>
      </c>
      <c r="D41" s="17">
        <v>83</v>
      </c>
      <c r="E41" s="17" t="s">
        <v>2017</v>
      </c>
      <c r="F41" s="17">
        <v>459</v>
      </c>
      <c r="G41" s="17" t="s">
        <v>220</v>
      </c>
      <c r="H41" s="17">
        <v>459</v>
      </c>
      <c r="I41" s="17" t="s">
        <v>360</v>
      </c>
      <c r="J41" s="59">
        <v>2.341E-2</v>
      </c>
      <c r="K41" s="60">
        <v>2.341E-2</v>
      </c>
      <c r="L41" s="61">
        <v>2.180039940867573E-2</v>
      </c>
      <c r="M41" s="60"/>
      <c r="N41" s="61"/>
    </row>
    <row r="42" spans="1:14" ht="51" x14ac:dyDescent="0.25">
      <c r="A42" s="15"/>
      <c r="B42" s="17">
        <v>3000284</v>
      </c>
      <c r="C42" s="17" t="s">
        <v>2009</v>
      </c>
      <c r="D42" s="17">
        <v>83</v>
      </c>
      <c r="E42" s="17" t="s">
        <v>2017</v>
      </c>
      <c r="F42" s="17">
        <v>460</v>
      </c>
      <c r="G42" s="17" t="s">
        <v>221</v>
      </c>
      <c r="H42" s="17">
        <v>460</v>
      </c>
      <c r="I42" s="17" t="s">
        <v>361</v>
      </c>
      <c r="J42" s="59">
        <v>1.7256000000000001E-2</v>
      </c>
      <c r="K42" s="60">
        <v>1.7256000000000001E-2</v>
      </c>
      <c r="L42" s="61">
        <v>1.5682500088587403E-3</v>
      </c>
      <c r="M42" s="60"/>
      <c r="N42" s="61"/>
    </row>
    <row r="43" spans="1:14" ht="51" x14ac:dyDescent="0.25">
      <c r="A43" s="15"/>
      <c r="B43" s="17">
        <v>3000284</v>
      </c>
      <c r="C43" s="17" t="s">
        <v>2009</v>
      </c>
      <c r="D43" s="17">
        <v>83</v>
      </c>
      <c r="E43" s="17" t="s">
        <v>2017</v>
      </c>
      <c r="F43" s="17">
        <v>461</v>
      </c>
      <c r="G43" s="17" t="s">
        <v>222</v>
      </c>
      <c r="H43" s="17">
        <v>461</v>
      </c>
      <c r="I43" s="17" t="s">
        <v>362</v>
      </c>
      <c r="J43" s="59">
        <v>0.9474729999999999</v>
      </c>
      <c r="K43" s="60">
        <v>0.9474729999999999</v>
      </c>
      <c r="L43" s="61">
        <v>1.2147000059485435E-2</v>
      </c>
      <c r="M43" s="60"/>
      <c r="N43" s="61"/>
    </row>
    <row r="44" spans="1:14" ht="51" x14ac:dyDescent="0.25">
      <c r="A44" s="15"/>
      <c r="B44" s="17">
        <v>3000284</v>
      </c>
      <c r="C44" s="17" t="s">
        <v>2009</v>
      </c>
      <c r="D44" s="17">
        <v>83</v>
      </c>
      <c r="E44" s="17" t="s">
        <v>2017</v>
      </c>
      <c r="F44" s="17">
        <v>462</v>
      </c>
      <c r="G44" s="17" t="s">
        <v>223</v>
      </c>
      <c r="H44" s="17">
        <v>462</v>
      </c>
      <c r="I44" s="17" t="s">
        <v>363</v>
      </c>
      <c r="J44" s="59">
        <v>9.8099999999999993E-3</v>
      </c>
      <c r="K44" s="60">
        <v>0</v>
      </c>
      <c r="L44" s="61">
        <v>0</v>
      </c>
      <c r="M44" s="60"/>
      <c r="N44" s="61"/>
    </row>
    <row r="45" spans="1:14" ht="51" x14ac:dyDescent="0.25">
      <c r="A45" s="15"/>
      <c r="B45" s="17">
        <v>3000284</v>
      </c>
      <c r="C45" s="17" t="s">
        <v>2009</v>
      </c>
      <c r="D45" s="17">
        <v>83</v>
      </c>
      <c r="E45" s="17" t="s">
        <v>2017</v>
      </c>
      <c r="F45" s="17">
        <v>463</v>
      </c>
      <c r="G45" s="17" t="s">
        <v>224</v>
      </c>
      <c r="H45" s="17">
        <v>463</v>
      </c>
      <c r="I45" s="17" t="s">
        <v>364</v>
      </c>
      <c r="J45" s="59">
        <v>0.14640900000000004</v>
      </c>
      <c r="K45" s="60">
        <v>0.14640900000000004</v>
      </c>
      <c r="L45" s="61">
        <v>8.2521020318381488E-2</v>
      </c>
      <c r="M45" s="60"/>
      <c r="N45" s="61"/>
    </row>
    <row r="46" spans="1:14" ht="51" x14ac:dyDescent="0.25">
      <c r="A46" s="15"/>
      <c r="B46" s="17">
        <v>3000284</v>
      </c>
      <c r="C46" s="17" t="s">
        <v>2009</v>
      </c>
      <c r="D46" s="17">
        <v>83</v>
      </c>
      <c r="E46" s="17" t="s">
        <v>2017</v>
      </c>
      <c r="F46" s="17">
        <v>464</v>
      </c>
      <c r="G46" s="17" t="s">
        <v>225</v>
      </c>
      <c r="H46" s="17">
        <v>464</v>
      </c>
      <c r="I46" s="17" t="s">
        <v>365</v>
      </c>
      <c r="J46" s="59">
        <v>4.3950000000000003E-2</v>
      </c>
      <c r="K46" s="60">
        <v>4.3950000000000003E-2</v>
      </c>
      <c r="L46" s="61">
        <v>2.9532000422477722E-2</v>
      </c>
      <c r="M46" s="60"/>
      <c r="N46" s="61"/>
    </row>
    <row r="47" spans="1:14" ht="51" x14ac:dyDescent="0.25">
      <c r="A47" s="15"/>
      <c r="B47" s="17">
        <v>3000290</v>
      </c>
      <c r="C47" s="17" t="s">
        <v>2013</v>
      </c>
      <c r="D47" s="17">
        <v>83</v>
      </c>
      <c r="E47" s="17" t="s">
        <v>2017</v>
      </c>
      <c r="F47" s="17">
        <v>11</v>
      </c>
      <c r="G47" s="17" t="s">
        <v>106</v>
      </c>
      <c r="H47" s="17">
        <v>11</v>
      </c>
      <c r="I47" s="17" t="s">
        <v>336</v>
      </c>
      <c r="J47" s="59">
        <v>1.1787639999999999</v>
      </c>
      <c r="K47" s="60">
        <v>1.1787639999999999</v>
      </c>
      <c r="L47" s="61">
        <v>0.52429152908734977</v>
      </c>
      <c r="M47" s="60"/>
      <c r="N47" s="61"/>
    </row>
    <row r="48" spans="1:14" ht="89.25" x14ac:dyDescent="0.25">
      <c r="A48" s="15"/>
      <c r="B48" s="17">
        <v>3000290</v>
      </c>
      <c r="C48" s="17" t="s">
        <v>2013</v>
      </c>
      <c r="D48" s="17">
        <v>83</v>
      </c>
      <c r="E48" s="17" t="s">
        <v>2017</v>
      </c>
      <c r="F48" s="17">
        <v>11</v>
      </c>
      <c r="G48" s="17" t="s">
        <v>106</v>
      </c>
      <c r="H48" s="17">
        <v>124</v>
      </c>
      <c r="I48" s="17" t="s">
        <v>337</v>
      </c>
      <c r="J48" s="59">
        <v>0.74040400000000006</v>
      </c>
      <c r="K48" s="60">
        <v>0.74040400000000006</v>
      </c>
      <c r="L48" s="61">
        <v>0</v>
      </c>
      <c r="M48" s="60"/>
      <c r="N48" s="61"/>
    </row>
    <row r="49" spans="1:14" ht="63.75" x14ac:dyDescent="0.25">
      <c r="A49" s="15"/>
      <c r="B49" s="17">
        <v>3000290</v>
      </c>
      <c r="C49" s="17" t="s">
        <v>2013</v>
      </c>
      <c r="D49" s="17">
        <v>83</v>
      </c>
      <c r="E49" s="17" t="s">
        <v>2017</v>
      </c>
      <c r="F49" s="17">
        <v>137</v>
      </c>
      <c r="G49" s="17" t="s">
        <v>141</v>
      </c>
      <c r="H49" s="17">
        <v>137</v>
      </c>
      <c r="I49" s="17" t="s">
        <v>340</v>
      </c>
      <c r="J49" s="59">
        <v>3.1024549999999995</v>
      </c>
      <c r="K49" s="60">
        <v>4.0269170000000001</v>
      </c>
      <c r="L49" s="61">
        <v>1.5593355036803267</v>
      </c>
      <c r="M49" s="60"/>
      <c r="N49" s="61"/>
    </row>
    <row r="50" spans="1:14" ht="51" x14ac:dyDescent="0.25">
      <c r="A50" s="15"/>
      <c r="B50" s="17">
        <v>3000290</v>
      </c>
      <c r="C50" s="17" t="s">
        <v>2013</v>
      </c>
      <c r="D50" s="17">
        <v>83</v>
      </c>
      <c r="E50" s="17" t="s">
        <v>2017</v>
      </c>
      <c r="F50" s="17">
        <v>440</v>
      </c>
      <c r="G50" s="17" t="s">
        <v>201</v>
      </c>
      <c r="H50" s="17">
        <v>440</v>
      </c>
      <c r="I50" s="17" t="s">
        <v>341</v>
      </c>
      <c r="J50" s="59">
        <v>7.0000000000000001E-3</v>
      </c>
      <c r="K50" s="60">
        <v>7.0000000000000001E-3</v>
      </c>
      <c r="L50" s="61">
        <v>0</v>
      </c>
      <c r="M50" s="60"/>
      <c r="N50" s="61"/>
    </row>
    <row r="51" spans="1:14" ht="51" x14ac:dyDescent="0.25">
      <c r="A51" s="15"/>
      <c r="B51" s="17">
        <v>3000290</v>
      </c>
      <c r="C51" s="17" t="s">
        <v>2013</v>
      </c>
      <c r="D51" s="17">
        <v>83</v>
      </c>
      <c r="E51" s="17" t="s">
        <v>2017</v>
      </c>
      <c r="F51" s="17">
        <v>441</v>
      </c>
      <c r="G51" s="17" t="s">
        <v>202</v>
      </c>
      <c r="H51" s="17">
        <v>441</v>
      </c>
      <c r="I51" s="17" t="s">
        <v>342</v>
      </c>
      <c r="J51" s="59">
        <v>5.8499999999999993E-3</v>
      </c>
      <c r="K51" s="60">
        <v>5.8499999999999993E-3</v>
      </c>
      <c r="L51" s="61">
        <v>0</v>
      </c>
      <c r="M51" s="60"/>
      <c r="N51" s="61"/>
    </row>
    <row r="52" spans="1:14" ht="51" x14ac:dyDescent="0.25">
      <c r="A52" s="15"/>
      <c r="B52" s="17">
        <v>3000290</v>
      </c>
      <c r="C52" s="17" t="s">
        <v>2013</v>
      </c>
      <c r="D52" s="17">
        <v>83</v>
      </c>
      <c r="E52" s="17" t="s">
        <v>2017</v>
      </c>
      <c r="F52" s="17">
        <v>442</v>
      </c>
      <c r="G52" s="17" t="s">
        <v>203</v>
      </c>
      <c r="H52" s="17">
        <v>442</v>
      </c>
      <c r="I52" s="17" t="s">
        <v>343</v>
      </c>
      <c r="J52" s="59">
        <v>0</v>
      </c>
      <c r="K52" s="60">
        <v>5.0000000000000002E-5</v>
      </c>
      <c r="L52" s="61">
        <v>0</v>
      </c>
      <c r="M52" s="60"/>
      <c r="N52" s="61"/>
    </row>
    <row r="53" spans="1:14" ht="51" x14ac:dyDescent="0.25">
      <c r="A53" s="15"/>
      <c r="B53" s="17">
        <v>3000290</v>
      </c>
      <c r="C53" s="17" t="s">
        <v>2013</v>
      </c>
      <c r="D53" s="17">
        <v>83</v>
      </c>
      <c r="E53" s="17" t="s">
        <v>2017</v>
      </c>
      <c r="F53" s="17">
        <v>446</v>
      </c>
      <c r="G53" s="17" t="s">
        <v>207</v>
      </c>
      <c r="H53" s="17">
        <v>446</v>
      </c>
      <c r="I53" s="17" t="s">
        <v>347</v>
      </c>
      <c r="J53" s="59">
        <v>1.1900000000000001E-2</v>
      </c>
      <c r="K53" s="60">
        <v>1.1900000000000001E-2</v>
      </c>
      <c r="L53" s="61">
        <v>1.0899999993853271E-2</v>
      </c>
      <c r="M53" s="60"/>
      <c r="N53" s="61"/>
    </row>
    <row r="54" spans="1:14" ht="51" x14ac:dyDescent="0.25">
      <c r="A54" s="15"/>
      <c r="B54" s="17">
        <v>3000290</v>
      </c>
      <c r="C54" s="17" t="s">
        <v>2013</v>
      </c>
      <c r="D54" s="17">
        <v>83</v>
      </c>
      <c r="E54" s="17" t="s">
        <v>2017</v>
      </c>
      <c r="F54" s="17">
        <v>447</v>
      </c>
      <c r="G54" s="17" t="s">
        <v>208</v>
      </c>
      <c r="H54" s="17">
        <v>447</v>
      </c>
      <c r="I54" s="17" t="s">
        <v>348</v>
      </c>
      <c r="J54" s="59">
        <v>3.0526000000000005E-2</v>
      </c>
      <c r="K54" s="60">
        <v>2.4000000000000002E-3</v>
      </c>
      <c r="L54" s="61">
        <v>0</v>
      </c>
      <c r="M54" s="60"/>
      <c r="N54" s="61"/>
    </row>
    <row r="55" spans="1:14" ht="51" x14ac:dyDescent="0.25">
      <c r="A55" s="15"/>
      <c r="B55" s="17">
        <v>3000290</v>
      </c>
      <c r="C55" s="17" t="s">
        <v>2013</v>
      </c>
      <c r="D55" s="17">
        <v>83</v>
      </c>
      <c r="E55" s="17" t="s">
        <v>2017</v>
      </c>
      <c r="F55" s="17">
        <v>448</v>
      </c>
      <c r="G55" s="17" t="s">
        <v>209</v>
      </c>
      <c r="H55" s="17">
        <v>448</v>
      </c>
      <c r="I55" s="17" t="s">
        <v>349</v>
      </c>
      <c r="J55" s="59">
        <v>1.5200000000000002E-2</v>
      </c>
      <c r="K55" s="60">
        <v>1.52E-2</v>
      </c>
      <c r="L55" s="61">
        <v>1.2940000451635569E-3</v>
      </c>
      <c r="M55" s="60"/>
      <c r="N55" s="61"/>
    </row>
    <row r="56" spans="1:14" ht="51" x14ac:dyDescent="0.25">
      <c r="A56" s="15"/>
      <c r="B56" s="17">
        <v>3000290</v>
      </c>
      <c r="C56" s="17" t="s">
        <v>2013</v>
      </c>
      <c r="D56" s="17">
        <v>83</v>
      </c>
      <c r="E56" s="17" t="s">
        <v>2017</v>
      </c>
      <c r="F56" s="17">
        <v>450</v>
      </c>
      <c r="G56" s="17" t="s">
        <v>211</v>
      </c>
      <c r="H56" s="17">
        <v>450</v>
      </c>
      <c r="I56" s="17" t="s">
        <v>351</v>
      </c>
      <c r="J56" s="59">
        <v>0.231404</v>
      </c>
      <c r="K56" s="60">
        <v>0.231404</v>
      </c>
      <c r="L56" s="61">
        <v>0.11408200766891241</v>
      </c>
      <c r="M56" s="60"/>
      <c r="N56" s="61"/>
    </row>
    <row r="57" spans="1:14" ht="51" x14ac:dyDescent="0.25">
      <c r="A57" s="15"/>
      <c r="B57" s="17">
        <v>3000290</v>
      </c>
      <c r="C57" s="17" t="s">
        <v>2013</v>
      </c>
      <c r="D57" s="17">
        <v>83</v>
      </c>
      <c r="E57" s="17" t="s">
        <v>2017</v>
      </c>
      <c r="F57" s="17">
        <v>452</v>
      </c>
      <c r="G57" s="17" t="s">
        <v>213</v>
      </c>
      <c r="H57" s="17">
        <v>452</v>
      </c>
      <c r="I57" s="17" t="s">
        <v>353</v>
      </c>
      <c r="J57" s="59">
        <v>1E-3</v>
      </c>
      <c r="K57" s="60">
        <v>1E-3</v>
      </c>
      <c r="L57" s="61">
        <v>0</v>
      </c>
      <c r="M57" s="60"/>
      <c r="N57" s="61"/>
    </row>
    <row r="58" spans="1:14" ht="51" x14ac:dyDescent="0.25">
      <c r="A58" s="15"/>
      <c r="B58" s="17">
        <v>3000290</v>
      </c>
      <c r="C58" s="17" t="s">
        <v>2013</v>
      </c>
      <c r="D58" s="17">
        <v>83</v>
      </c>
      <c r="E58" s="17" t="s">
        <v>2017</v>
      </c>
      <c r="F58" s="17">
        <v>461</v>
      </c>
      <c r="G58" s="17" t="s">
        <v>222</v>
      </c>
      <c r="H58" s="17">
        <v>461</v>
      </c>
      <c r="I58" s="17" t="s">
        <v>362</v>
      </c>
      <c r="J58" s="59">
        <v>1.1000000000000001E-3</v>
      </c>
      <c r="K58" s="60">
        <v>1.1000000000000001E-3</v>
      </c>
      <c r="L58" s="61">
        <v>0</v>
      </c>
      <c r="M58" s="60"/>
      <c r="N58" s="61"/>
    </row>
    <row r="59" spans="1:14" ht="51" x14ac:dyDescent="0.25">
      <c r="A59" s="15"/>
      <c r="B59" s="17">
        <v>3000290</v>
      </c>
      <c r="C59" s="17" t="s">
        <v>2013</v>
      </c>
      <c r="D59" s="17">
        <v>83</v>
      </c>
      <c r="E59" s="17" t="s">
        <v>2017</v>
      </c>
      <c r="F59" s="17">
        <v>463</v>
      </c>
      <c r="G59" s="17" t="s">
        <v>224</v>
      </c>
      <c r="H59" s="17">
        <v>463</v>
      </c>
      <c r="I59" s="17" t="s">
        <v>364</v>
      </c>
      <c r="J59" s="59">
        <v>1.856E-2</v>
      </c>
      <c r="K59" s="60">
        <v>1.856E-2</v>
      </c>
      <c r="L59" s="61">
        <v>6.880599947180599E-3</v>
      </c>
      <c r="M59" s="60"/>
      <c r="N59" s="61"/>
    </row>
    <row r="60" spans="1:14" ht="51.75" thickBot="1" x14ac:dyDescent="0.3">
      <c r="A60" s="21"/>
      <c r="B60" s="23">
        <v>3000290</v>
      </c>
      <c r="C60" s="23" t="s">
        <v>2013</v>
      </c>
      <c r="D60" s="23">
        <v>83</v>
      </c>
      <c r="E60" s="23" t="s">
        <v>2017</v>
      </c>
      <c r="F60" s="23">
        <v>464</v>
      </c>
      <c r="G60" s="23" t="s">
        <v>225</v>
      </c>
      <c r="H60" s="23">
        <v>464</v>
      </c>
      <c r="I60" s="23" t="s">
        <v>365</v>
      </c>
      <c r="J60" s="62">
        <v>1.0328790000000001</v>
      </c>
      <c r="K60" s="63">
        <v>1.0328790000000001</v>
      </c>
      <c r="L60" s="64">
        <v>9.2799870762974024E-2</v>
      </c>
      <c r="M60" s="63"/>
      <c r="N60" s="64"/>
    </row>
  </sheetData>
  <mergeCells count="12">
    <mergeCell ref="A3:I3"/>
    <mergeCell ref="J3:L3"/>
    <mergeCell ref="M3:N3"/>
    <mergeCell ref="L4:L5"/>
    <mergeCell ref="F4:G5"/>
    <mergeCell ref="H4:I5"/>
    <mergeCell ref="A4:C5"/>
    <mergeCell ref="M4:M5"/>
    <mergeCell ref="J4:J5"/>
    <mergeCell ref="N4:N5"/>
    <mergeCell ref="K4:K5"/>
    <mergeCell ref="D4:E5"/>
  </mergeCell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6"/>
  <dimension ref="A1:P60"/>
  <sheetViews>
    <sheetView workbookViewId="0">
      <selection activeCell="L6" sqref="L6:P6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4" width="13.5703125" customWidth="1"/>
    <col min="15" max="16" width="14" customWidth="1"/>
  </cols>
  <sheetData>
    <row r="1" spans="1:16" ht="15.75" x14ac:dyDescent="0.25">
      <c r="A1" s="39">
        <v>104</v>
      </c>
      <c r="B1" s="40" t="s">
        <v>228</v>
      </c>
      <c r="C1" s="40" t="s">
        <v>61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2029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51" x14ac:dyDescent="0.25">
      <c r="A6" s="15"/>
      <c r="B6" s="17">
        <v>5002796</v>
      </c>
      <c r="C6" s="17" t="s">
        <v>2022</v>
      </c>
      <c r="D6" s="17">
        <v>3000283</v>
      </c>
      <c r="E6" s="17" t="s">
        <v>2008</v>
      </c>
      <c r="F6" s="17">
        <v>83</v>
      </c>
      <c r="G6" s="17" t="s">
        <v>2017</v>
      </c>
      <c r="H6" s="17">
        <v>11</v>
      </c>
      <c r="I6" s="17" t="s">
        <v>106</v>
      </c>
      <c r="J6" s="17">
        <v>11</v>
      </c>
      <c r="K6" s="17" t="s">
        <v>336</v>
      </c>
      <c r="L6" s="59">
        <v>0</v>
      </c>
      <c r="M6" s="60">
        <v>18.060663999999999</v>
      </c>
      <c r="N6" s="61">
        <v>12.499636650085449</v>
      </c>
      <c r="O6" s="60">
        <v>10000</v>
      </c>
      <c r="P6" s="61">
        <v>0</v>
      </c>
    </row>
    <row r="7" spans="1:16" ht="89.25" x14ac:dyDescent="0.25">
      <c r="A7" s="15"/>
      <c r="B7" s="17">
        <v>5002796</v>
      </c>
      <c r="C7" s="17" t="s">
        <v>2022</v>
      </c>
      <c r="D7" s="17">
        <v>3000283</v>
      </c>
      <c r="E7" s="17" t="s">
        <v>2008</v>
      </c>
      <c r="F7" s="17">
        <v>83</v>
      </c>
      <c r="G7" s="17" t="s">
        <v>2017</v>
      </c>
      <c r="H7" s="17">
        <v>11</v>
      </c>
      <c r="I7" s="17" t="s">
        <v>106</v>
      </c>
      <c r="J7" s="17">
        <v>124</v>
      </c>
      <c r="K7" s="17" t="s">
        <v>337</v>
      </c>
      <c r="L7" s="59">
        <v>0.51255300000000004</v>
      </c>
      <c r="M7" s="60">
        <v>0.51255300000000004</v>
      </c>
      <c r="N7" s="61">
        <v>0</v>
      </c>
      <c r="O7" s="60">
        <v>0</v>
      </c>
      <c r="P7" s="61">
        <v>0</v>
      </c>
    </row>
    <row r="8" spans="1:16" ht="63.75" x14ac:dyDescent="0.25">
      <c r="A8" s="15"/>
      <c r="B8" s="17">
        <v>5002796</v>
      </c>
      <c r="C8" s="17" t="s">
        <v>2022</v>
      </c>
      <c r="D8" s="17">
        <v>3000283</v>
      </c>
      <c r="E8" s="17" t="s">
        <v>2008</v>
      </c>
      <c r="F8" s="17">
        <v>83</v>
      </c>
      <c r="G8" s="17" t="s">
        <v>2017</v>
      </c>
      <c r="H8" s="17">
        <v>137</v>
      </c>
      <c r="I8" s="17" t="s">
        <v>141</v>
      </c>
      <c r="J8" s="17">
        <v>137</v>
      </c>
      <c r="K8" s="17" t="s">
        <v>340</v>
      </c>
      <c r="L8" s="59">
        <v>17.728840999999999</v>
      </c>
      <c r="M8" s="60">
        <v>18.002423999999994</v>
      </c>
      <c r="N8" s="61">
        <v>2.667874284460531</v>
      </c>
      <c r="O8" s="60">
        <v>0</v>
      </c>
      <c r="P8" s="61">
        <v>0</v>
      </c>
    </row>
    <row r="9" spans="1:16" ht="51" x14ac:dyDescent="0.25">
      <c r="A9" s="15"/>
      <c r="B9" s="17">
        <v>5002796</v>
      </c>
      <c r="C9" s="17" t="s">
        <v>2022</v>
      </c>
      <c r="D9" s="17">
        <v>3000283</v>
      </c>
      <c r="E9" s="17" t="s">
        <v>2008</v>
      </c>
      <c r="F9" s="17">
        <v>83</v>
      </c>
      <c r="G9" s="17" t="s">
        <v>2017</v>
      </c>
      <c r="H9" s="17">
        <v>440</v>
      </c>
      <c r="I9" s="17" t="s">
        <v>201</v>
      </c>
      <c r="J9" s="17">
        <v>440</v>
      </c>
      <c r="K9" s="17" t="s">
        <v>341</v>
      </c>
      <c r="L9" s="59">
        <v>0.45441000000000004</v>
      </c>
      <c r="M9" s="60">
        <v>0.6280190000000001</v>
      </c>
      <c r="N9" s="61">
        <v>0.2199849166063359</v>
      </c>
      <c r="O9" s="60">
        <v>1000</v>
      </c>
      <c r="P9" s="61">
        <v>0</v>
      </c>
    </row>
    <row r="10" spans="1:16" ht="51" x14ac:dyDescent="0.25">
      <c r="A10" s="15"/>
      <c r="B10" s="17">
        <v>5002796</v>
      </c>
      <c r="C10" s="17" t="s">
        <v>2022</v>
      </c>
      <c r="D10" s="17">
        <v>3000283</v>
      </c>
      <c r="E10" s="17" t="s">
        <v>2008</v>
      </c>
      <c r="F10" s="17">
        <v>83</v>
      </c>
      <c r="G10" s="17" t="s">
        <v>2017</v>
      </c>
      <c r="H10" s="17">
        <v>441</v>
      </c>
      <c r="I10" s="17" t="s">
        <v>202</v>
      </c>
      <c r="J10" s="17">
        <v>441</v>
      </c>
      <c r="K10" s="17" t="s">
        <v>342</v>
      </c>
      <c r="L10" s="59">
        <v>0.48878000000000005</v>
      </c>
      <c r="M10" s="60">
        <v>0.36871100000000001</v>
      </c>
      <c r="N10" s="61">
        <v>0.12470204426062992</v>
      </c>
      <c r="O10" s="60">
        <v>9600</v>
      </c>
      <c r="P10" s="61">
        <v>0</v>
      </c>
    </row>
    <row r="11" spans="1:16" ht="51" x14ac:dyDescent="0.25">
      <c r="A11" s="15"/>
      <c r="B11" s="17">
        <v>5002796</v>
      </c>
      <c r="C11" s="17" t="s">
        <v>2022</v>
      </c>
      <c r="D11" s="17">
        <v>3000283</v>
      </c>
      <c r="E11" s="17" t="s">
        <v>2008</v>
      </c>
      <c r="F11" s="17">
        <v>83</v>
      </c>
      <c r="G11" s="17" t="s">
        <v>2017</v>
      </c>
      <c r="H11" s="17">
        <v>442</v>
      </c>
      <c r="I11" s="17" t="s">
        <v>203</v>
      </c>
      <c r="J11" s="17">
        <v>442</v>
      </c>
      <c r="K11" s="17" t="s">
        <v>343</v>
      </c>
      <c r="L11" s="59">
        <v>4.0000000000000001E-3</v>
      </c>
      <c r="M11" s="60">
        <v>4.0499999999999998E-3</v>
      </c>
      <c r="N11" s="61">
        <v>0</v>
      </c>
      <c r="O11" s="60">
        <v>100</v>
      </c>
      <c r="P11" s="61">
        <v>0</v>
      </c>
    </row>
    <row r="12" spans="1:16" ht="51" x14ac:dyDescent="0.25">
      <c r="A12" s="15"/>
      <c r="B12" s="17">
        <v>5002796</v>
      </c>
      <c r="C12" s="17" t="s">
        <v>2022</v>
      </c>
      <c r="D12" s="17">
        <v>3000283</v>
      </c>
      <c r="E12" s="17" t="s">
        <v>2008</v>
      </c>
      <c r="F12" s="17">
        <v>83</v>
      </c>
      <c r="G12" s="17" t="s">
        <v>2017</v>
      </c>
      <c r="H12" s="17">
        <v>444</v>
      </c>
      <c r="I12" s="17" t="s">
        <v>205</v>
      </c>
      <c r="J12" s="17">
        <v>444</v>
      </c>
      <c r="K12" s="17" t="s">
        <v>345</v>
      </c>
      <c r="L12" s="59">
        <v>0.34577000000000002</v>
      </c>
      <c r="M12" s="60">
        <v>0.34576999999999997</v>
      </c>
      <c r="N12" s="61">
        <v>0.11283397729857825</v>
      </c>
      <c r="O12" s="60">
        <v>3692</v>
      </c>
      <c r="P12" s="61">
        <v>0</v>
      </c>
    </row>
    <row r="13" spans="1:16" ht="51" x14ac:dyDescent="0.25">
      <c r="A13" s="15"/>
      <c r="B13" s="17">
        <v>5002796</v>
      </c>
      <c r="C13" s="17" t="s">
        <v>2022</v>
      </c>
      <c r="D13" s="17">
        <v>3000283</v>
      </c>
      <c r="E13" s="17" t="s">
        <v>2008</v>
      </c>
      <c r="F13" s="17">
        <v>83</v>
      </c>
      <c r="G13" s="17" t="s">
        <v>2017</v>
      </c>
      <c r="H13" s="17">
        <v>445</v>
      </c>
      <c r="I13" s="17" t="s">
        <v>206</v>
      </c>
      <c r="J13" s="17">
        <v>445</v>
      </c>
      <c r="K13" s="17" t="s">
        <v>346</v>
      </c>
      <c r="L13" s="59">
        <v>5.9000000000000004E-2</v>
      </c>
      <c r="M13" s="60">
        <v>5.9000000000000004E-2</v>
      </c>
      <c r="N13" s="61">
        <v>2.7500000316649675E-2</v>
      </c>
      <c r="O13" s="60">
        <v>142</v>
      </c>
      <c r="P13" s="61">
        <v>0</v>
      </c>
    </row>
    <row r="14" spans="1:16" ht="51" x14ac:dyDescent="0.25">
      <c r="A14" s="15"/>
      <c r="B14" s="17">
        <v>5002796</v>
      </c>
      <c r="C14" s="17" t="s">
        <v>2022</v>
      </c>
      <c r="D14" s="17">
        <v>3000283</v>
      </c>
      <c r="E14" s="17" t="s">
        <v>2008</v>
      </c>
      <c r="F14" s="17">
        <v>83</v>
      </c>
      <c r="G14" s="17" t="s">
        <v>2017</v>
      </c>
      <c r="H14" s="17">
        <v>446</v>
      </c>
      <c r="I14" s="17" t="s">
        <v>207</v>
      </c>
      <c r="J14" s="17">
        <v>446</v>
      </c>
      <c r="K14" s="17" t="s">
        <v>347</v>
      </c>
      <c r="L14" s="59">
        <v>2E-3</v>
      </c>
      <c r="M14" s="60">
        <v>2E-3</v>
      </c>
      <c r="N14" s="61">
        <v>2.0000000949949026E-3</v>
      </c>
      <c r="O14" s="60">
        <v>0</v>
      </c>
      <c r="P14" s="61">
        <v>0</v>
      </c>
    </row>
    <row r="15" spans="1:16" ht="51" x14ac:dyDescent="0.25">
      <c r="A15" s="15"/>
      <c r="B15" s="17">
        <v>5002796</v>
      </c>
      <c r="C15" s="17" t="s">
        <v>2022</v>
      </c>
      <c r="D15" s="17">
        <v>3000283</v>
      </c>
      <c r="E15" s="17" t="s">
        <v>2008</v>
      </c>
      <c r="F15" s="17">
        <v>83</v>
      </c>
      <c r="G15" s="17" t="s">
        <v>2017</v>
      </c>
      <c r="H15" s="17">
        <v>447</v>
      </c>
      <c r="I15" s="17" t="s">
        <v>208</v>
      </c>
      <c r="J15" s="17">
        <v>447</v>
      </c>
      <c r="K15" s="17" t="s">
        <v>348</v>
      </c>
      <c r="L15" s="59">
        <v>0.10800000000000001</v>
      </c>
      <c r="M15" s="60">
        <v>5.9231999999999993E-2</v>
      </c>
      <c r="N15" s="61">
        <v>3.5449789313133806E-2</v>
      </c>
      <c r="O15" s="60">
        <v>60</v>
      </c>
      <c r="P15" s="61">
        <v>0</v>
      </c>
    </row>
    <row r="16" spans="1:16" ht="51" x14ac:dyDescent="0.25">
      <c r="A16" s="15"/>
      <c r="B16" s="17">
        <v>5002796</v>
      </c>
      <c r="C16" s="17" t="s">
        <v>2022</v>
      </c>
      <c r="D16" s="17">
        <v>3000283</v>
      </c>
      <c r="E16" s="17" t="s">
        <v>2008</v>
      </c>
      <c r="F16" s="17">
        <v>83</v>
      </c>
      <c r="G16" s="17" t="s">
        <v>2017</v>
      </c>
      <c r="H16" s="17">
        <v>448</v>
      </c>
      <c r="I16" s="17" t="s">
        <v>209</v>
      </c>
      <c r="J16" s="17">
        <v>448</v>
      </c>
      <c r="K16" s="17" t="s">
        <v>349</v>
      </c>
      <c r="L16" s="59">
        <v>0.33090200000000008</v>
      </c>
      <c r="M16" s="60">
        <v>0.33090200000000008</v>
      </c>
      <c r="N16" s="61">
        <v>0.12922810823874897</v>
      </c>
      <c r="O16" s="60">
        <v>185</v>
      </c>
      <c r="P16" s="61">
        <v>0</v>
      </c>
    </row>
    <row r="17" spans="1:16" ht="51" x14ac:dyDescent="0.25">
      <c r="A17" s="15"/>
      <c r="B17" s="17">
        <v>5002796</v>
      </c>
      <c r="C17" s="17" t="s">
        <v>2022</v>
      </c>
      <c r="D17" s="17">
        <v>3000283</v>
      </c>
      <c r="E17" s="17" t="s">
        <v>2008</v>
      </c>
      <c r="F17" s="17">
        <v>83</v>
      </c>
      <c r="G17" s="17" t="s">
        <v>2017</v>
      </c>
      <c r="H17" s="17">
        <v>449</v>
      </c>
      <c r="I17" s="17" t="s">
        <v>210</v>
      </c>
      <c r="J17" s="17">
        <v>449</v>
      </c>
      <c r="K17" s="17" t="s">
        <v>350</v>
      </c>
      <c r="L17" s="59">
        <v>3.0000000000000001E-3</v>
      </c>
      <c r="M17" s="60">
        <v>3.0000000000000001E-3</v>
      </c>
      <c r="N17" s="61">
        <v>0</v>
      </c>
      <c r="O17" s="60">
        <v>0</v>
      </c>
      <c r="P17" s="61">
        <v>0</v>
      </c>
    </row>
    <row r="18" spans="1:16" ht="51" x14ac:dyDescent="0.25">
      <c r="A18" s="15"/>
      <c r="B18" s="17">
        <v>5002796</v>
      </c>
      <c r="C18" s="17" t="s">
        <v>2022</v>
      </c>
      <c r="D18" s="17">
        <v>3000283</v>
      </c>
      <c r="E18" s="17" t="s">
        <v>2008</v>
      </c>
      <c r="F18" s="17">
        <v>83</v>
      </c>
      <c r="G18" s="17" t="s">
        <v>2017</v>
      </c>
      <c r="H18" s="17">
        <v>450</v>
      </c>
      <c r="I18" s="17" t="s">
        <v>211</v>
      </c>
      <c r="J18" s="17">
        <v>450</v>
      </c>
      <c r="K18" s="17" t="s">
        <v>351</v>
      </c>
      <c r="L18" s="59">
        <v>0.38159000000000004</v>
      </c>
      <c r="M18" s="60">
        <v>0.37935400000000014</v>
      </c>
      <c r="N18" s="61">
        <v>0.18764369044220075</v>
      </c>
      <c r="O18" s="60">
        <v>3010</v>
      </c>
      <c r="P18" s="61">
        <v>0</v>
      </c>
    </row>
    <row r="19" spans="1:16" ht="51" x14ac:dyDescent="0.25">
      <c r="A19" s="15"/>
      <c r="B19" s="17">
        <v>5002796</v>
      </c>
      <c r="C19" s="17" t="s">
        <v>2022</v>
      </c>
      <c r="D19" s="17">
        <v>3000283</v>
      </c>
      <c r="E19" s="17" t="s">
        <v>2008</v>
      </c>
      <c r="F19" s="17">
        <v>83</v>
      </c>
      <c r="G19" s="17" t="s">
        <v>2017</v>
      </c>
      <c r="H19" s="17">
        <v>451</v>
      </c>
      <c r="I19" s="17" t="s">
        <v>212</v>
      </c>
      <c r="J19" s="17">
        <v>451</v>
      </c>
      <c r="K19" s="17" t="s">
        <v>352</v>
      </c>
      <c r="L19" s="59">
        <v>0.713534</v>
      </c>
      <c r="M19" s="60">
        <v>0.713534</v>
      </c>
      <c r="N19" s="61">
        <v>0.31339834749996953</v>
      </c>
      <c r="O19" s="60">
        <v>8572</v>
      </c>
      <c r="P19" s="61">
        <v>0</v>
      </c>
    </row>
    <row r="20" spans="1:16" ht="51" x14ac:dyDescent="0.25">
      <c r="A20" s="15"/>
      <c r="B20" s="17">
        <v>5002796</v>
      </c>
      <c r="C20" s="17" t="s">
        <v>2022</v>
      </c>
      <c r="D20" s="17">
        <v>3000283</v>
      </c>
      <c r="E20" s="17" t="s">
        <v>2008</v>
      </c>
      <c r="F20" s="17">
        <v>83</v>
      </c>
      <c r="G20" s="17" t="s">
        <v>2017</v>
      </c>
      <c r="H20" s="17">
        <v>452</v>
      </c>
      <c r="I20" s="17" t="s">
        <v>213</v>
      </c>
      <c r="J20" s="17">
        <v>452</v>
      </c>
      <c r="K20" s="17" t="s">
        <v>353</v>
      </c>
      <c r="L20" s="59">
        <v>0.352827</v>
      </c>
      <c r="M20" s="60">
        <v>0.35462700000000003</v>
      </c>
      <c r="N20" s="61">
        <v>0.1550179966725409</v>
      </c>
      <c r="O20" s="60">
        <v>0</v>
      </c>
      <c r="P20" s="61">
        <v>0</v>
      </c>
    </row>
    <row r="21" spans="1:16" ht="51" x14ac:dyDescent="0.25">
      <c r="A21" s="15"/>
      <c r="B21" s="17">
        <v>5002796</v>
      </c>
      <c r="C21" s="17" t="s">
        <v>2022</v>
      </c>
      <c r="D21" s="17">
        <v>3000283</v>
      </c>
      <c r="E21" s="17" t="s">
        <v>2008</v>
      </c>
      <c r="F21" s="17">
        <v>83</v>
      </c>
      <c r="G21" s="17" t="s">
        <v>2017</v>
      </c>
      <c r="H21" s="17">
        <v>453</v>
      </c>
      <c r="I21" s="17" t="s">
        <v>214</v>
      </c>
      <c r="J21" s="17">
        <v>453</v>
      </c>
      <c r="K21" s="17" t="s">
        <v>354</v>
      </c>
      <c r="L21" s="59">
        <v>0.52189400000000008</v>
      </c>
      <c r="M21" s="60">
        <v>0.60049399999999997</v>
      </c>
      <c r="N21" s="61">
        <v>0.30809253202460241</v>
      </c>
      <c r="O21" s="60">
        <v>12054</v>
      </c>
      <c r="P21" s="61">
        <v>0</v>
      </c>
    </row>
    <row r="22" spans="1:16" ht="51" x14ac:dyDescent="0.25">
      <c r="A22" s="15"/>
      <c r="B22" s="17">
        <v>5002796</v>
      </c>
      <c r="C22" s="17" t="s">
        <v>2022</v>
      </c>
      <c r="D22" s="17">
        <v>3000283</v>
      </c>
      <c r="E22" s="17" t="s">
        <v>2008</v>
      </c>
      <c r="F22" s="17">
        <v>83</v>
      </c>
      <c r="G22" s="17" t="s">
        <v>2017</v>
      </c>
      <c r="H22" s="17">
        <v>454</v>
      </c>
      <c r="I22" s="17" t="s">
        <v>215</v>
      </c>
      <c r="J22" s="17">
        <v>454</v>
      </c>
      <c r="K22" s="17" t="s">
        <v>355</v>
      </c>
      <c r="L22" s="59">
        <v>1.0218E-2</v>
      </c>
      <c r="M22" s="60">
        <v>1.0218E-2</v>
      </c>
      <c r="N22" s="61">
        <v>0</v>
      </c>
      <c r="O22" s="60">
        <v>38</v>
      </c>
      <c r="P22" s="61">
        <v>0</v>
      </c>
    </row>
    <row r="23" spans="1:16" ht="51" x14ac:dyDescent="0.25">
      <c r="A23" s="15"/>
      <c r="B23" s="17">
        <v>5002796</v>
      </c>
      <c r="C23" s="17" t="s">
        <v>2022</v>
      </c>
      <c r="D23" s="17">
        <v>3000283</v>
      </c>
      <c r="E23" s="17" t="s">
        <v>2008</v>
      </c>
      <c r="F23" s="17">
        <v>83</v>
      </c>
      <c r="G23" s="17" t="s">
        <v>2017</v>
      </c>
      <c r="H23" s="17">
        <v>457</v>
      </c>
      <c r="I23" s="17" t="s">
        <v>218</v>
      </c>
      <c r="J23" s="17">
        <v>457</v>
      </c>
      <c r="K23" s="17" t="s">
        <v>358</v>
      </c>
      <c r="L23" s="59">
        <v>3.0000000000000001E-3</v>
      </c>
      <c r="M23" s="60">
        <v>3.0000000000000001E-3</v>
      </c>
      <c r="N23" s="61">
        <v>0</v>
      </c>
      <c r="O23" s="60">
        <v>0</v>
      </c>
      <c r="P23" s="61">
        <v>0</v>
      </c>
    </row>
    <row r="24" spans="1:16" ht="51" x14ac:dyDescent="0.25">
      <c r="A24" s="15"/>
      <c r="B24" s="17">
        <v>5002796</v>
      </c>
      <c r="C24" s="17" t="s">
        <v>2022</v>
      </c>
      <c r="D24" s="17">
        <v>3000283</v>
      </c>
      <c r="E24" s="17" t="s">
        <v>2008</v>
      </c>
      <c r="F24" s="17">
        <v>83</v>
      </c>
      <c r="G24" s="17" t="s">
        <v>2017</v>
      </c>
      <c r="H24" s="17">
        <v>459</v>
      </c>
      <c r="I24" s="17" t="s">
        <v>220</v>
      </c>
      <c r="J24" s="17">
        <v>459</v>
      </c>
      <c r="K24" s="17" t="s">
        <v>360</v>
      </c>
      <c r="L24" s="59">
        <v>0.13131999999999999</v>
      </c>
      <c r="M24" s="60">
        <v>0.13131999999999999</v>
      </c>
      <c r="N24" s="61">
        <v>6.5416491124778986E-2</v>
      </c>
      <c r="O24" s="60">
        <v>0</v>
      </c>
      <c r="P24" s="61">
        <v>0</v>
      </c>
    </row>
    <row r="25" spans="1:16" ht="51" x14ac:dyDescent="0.25">
      <c r="A25" s="15"/>
      <c r="B25" s="17">
        <v>5002796</v>
      </c>
      <c r="C25" s="17" t="s">
        <v>2022</v>
      </c>
      <c r="D25" s="17">
        <v>3000283</v>
      </c>
      <c r="E25" s="17" t="s">
        <v>2008</v>
      </c>
      <c r="F25" s="17">
        <v>83</v>
      </c>
      <c r="G25" s="17" t="s">
        <v>2017</v>
      </c>
      <c r="H25" s="17">
        <v>460</v>
      </c>
      <c r="I25" s="17" t="s">
        <v>221</v>
      </c>
      <c r="J25" s="17">
        <v>460</v>
      </c>
      <c r="K25" s="17" t="s">
        <v>361</v>
      </c>
      <c r="L25" s="59">
        <v>0.45874999999999999</v>
      </c>
      <c r="M25" s="60">
        <v>0.45874999999999999</v>
      </c>
      <c r="N25" s="61">
        <v>0.19216535831219517</v>
      </c>
      <c r="O25" s="60">
        <v>9000</v>
      </c>
      <c r="P25" s="61">
        <v>0</v>
      </c>
    </row>
    <row r="26" spans="1:16" ht="51" x14ac:dyDescent="0.25">
      <c r="A26" s="15"/>
      <c r="B26" s="17">
        <v>5002796</v>
      </c>
      <c r="C26" s="17" t="s">
        <v>2022</v>
      </c>
      <c r="D26" s="17">
        <v>3000283</v>
      </c>
      <c r="E26" s="17" t="s">
        <v>2008</v>
      </c>
      <c r="F26" s="17">
        <v>83</v>
      </c>
      <c r="G26" s="17" t="s">
        <v>2017</v>
      </c>
      <c r="H26" s="17">
        <v>462</v>
      </c>
      <c r="I26" s="17" t="s">
        <v>223</v>
      </c>
      <c r="J26" s="17">
        <v>462</v>
      </c>
      <c r="K26" s="17" t="s">
        <v>363</v>
      </c>
      <c r="L26" s="59">
        <v>9.8099999999999993E-3</v>
      </c>
      <c r="M26" s="60">
        <v>3.755E-2</v>
      </c>
      <c r="N26" s="61">
        <v>3.0588450026698411E-2</v>
      </c>
      <c r="O26" s="60">
        <v>255</v>
      </c>
      <c r="P26" s="61">
        <v>0</v>
      </c>
    </row>
    <row r="27" spans="1:16" ht="51" x14ac:dyDescent="0.25">
      <c r="A27" s="15"/>
      <c r="B27" s="17">
        <v>5002796</v>
      </c>
      <c r="C27" s="17" t="s">
        <v>2022</v>
      </c>
      <c r="D27" s="17">
        <v>3000283</v>
      </c>
      <c r="E27" s="17" t="s">
        <v>2008</v>
      </c>
      <c r="F27" s="17">
        <v>83</v>
      </c>
      <c r="G27" s="17" t="s">
        <v>2017</v>
      </c>
      <c r="H27" s="17">
        <v>463</v>
      </c>
      <c r="I27" s="17" t="s">
        <v>224</v>
      </c>
      <c r="J27" s="17">
        <v>463</v>
      </c>
      <c r="K27" s="17" t="s">
        <v>364</v>
      </c>
      <c r="L27" s="59">
        <v>0.70337000000000005</v>
      </c>
      <c r="M27" s="60">
        <v>0.70337000000000005</v>
      </c>
      <c r="N27" s="61">
        <v>0.37343569226504769</v>
      </c>
      <c r="O27" s="60">
        <v>0</v>
      </c>
      <c r="P27" s="61">
        <v>0</v>
      </c>
    </row>
    <row r="28" spans="1:16" ht="51" x14ac:dyDescent="0.25">
      <c r="A28" s="15"/>
      <c r="B28" s="17">
        <v>5002796</v>
      </c>
      <c r="C28" s="17" t="s">
        <v>2022</v>
      </c>
      <c r="D28" s="17">
        <v>3000283</v>
      </c>
      <c r="E28" s="17" t="s">
        <v>2008</v>
      </c>
      <c r="F28" s="17">
        <v>83</v>
      </c>
      <c r="G28" s="17" t="s">
        <v>2017</v>
      </c>
      <c r="H28" s="17">
        <v>464</v>
      </c>
      <c r="I28" s="17" t="s">
        <v>225</v>
      </c>
      <c r="J28" s="17">
        <v>464</v>
      </c>
      <c r="K28" s="17" t="s">
        <v>365</v>
      </c>
      <c r="L28" s="59">
        <v>9.0900000000000009E-2</v>
      </c>
      <c r="M28" s="60">
        <v>9.0900000000000009E-2</v>
      </c>
      <c r="N28" s="61">
        <v>6.3497750787064433E-2</v>
      </c>
      <c r="O28" s="60">
        <v>5400</v>
      </c>
      <c r="P28" s="61">
        <v>0</v>
      </c>
    </row>
    <row r="29" spans="1:16" ht="51" x14ac:dyDescent="0.25">
      <c r="A29" s="15"/>
      <c r="B29" s="17">
        <v>5002797</v>
      </c>
      <c r="C29" s="17" t="s">
        <v>2030</v>
      </c>
      <c r="D29" s="17">
        <v>3000284</v>
      </c>
      <c r="E29" s="17" t="s">
        <v>2009</v>
      </c>
      <c r="F29" s="17">
        <v>83</v>
      </c>
      <c r="G29" s="17" t="s">
        <v>2017</v>
      </c>
      <c r="H29" s="17">
        <v>11</v>
      </c>
      <c r="I29" s="17" t="s">
        <v>106</v>
      </c>
      <c r="J29" s="17">
        <v>11</v>
      </c>
      <c r="K29" s="17" t="s">
        <v>336</v>
      </c>
      <c r="L29" s="59">
        <v>3.9703190000000013</v>
      </c>
      <c r="M29" s="60">
        <v>3.9703190000000004</v>
      </c>
      <c r="N29" s="61">
        <v>1.9799990579485893E-2</v>
      </c>
      <c r="O29" s="60">
        <v>0</v>
      </c>
      <c r="P29" s="61">
        <v>0</v>
      </c>
    </row>
    <row r="30" spans="1:16" ht="89.25" x14ac:dyDescent="0.25">
      <c r="A30" s="15"/>
      <c r="B30" s="17">
        <v>5002797</v>
      </c>
      <c r="C30" s="17" t="s">
        <v>2030</v>
      </c>
      <c r="D30" s="17">
        <v>3000284</v>
      </c>
      <c r="E30" s="17" t="s">
        <v>2009</v>
      </c>
      <c r="F30" s="17">
        <v>83</v>
      </c>
      <c r="G30" s="17" t="s">
        <v>2017</v>
      </c>
      <c r="H30" s="17">
        <v>11</v>
      </c>
      <c r="I30" s="17" t="s">
        <v>106</v>
      </c>
      <c r="J30" s="17">
        <v>124</v>
      </c>
      <c r="K30" s="17" t="s">
        <v>337</v>
      </c>
      <c r="L30" s="59">
        <v>0.25712400000000002</v>
      </c>
      <c r="M30" s="60">
        <v>0.25712400000000002</v>
      </c>
      <c r="N30" s="61">
        <v>0</v>
      </c>
      <c r="O30" s="60">
        <v>0</v>
      </c>
      <c r="P30" s="61">
        <v>0</v>
      </c>
    </row>
    <row r="31" spans="1:16" ht="63.75" x14ac:dyDescent="0.25">
      <c r="A31" s="15"/>
      <c r="B31" s="17">
        <v>5002797</v>
      </c>
      <c r="C31" s="17" t="s">
        <v>2030</v>
      </c>
      <c r="D31" s="17">
        <v>3000284</v>
      </c>
      <c r="E31" s="17" t="s">
        <v>2009</v>
      </c>
      <c r="F31" s="17">
        <v>83</v>
      </c>
      <c r="G31" s="17" t="s">
        <v>2017</v>
      </c>
      <c r="H31" s="17">
        <v>137</v>
      </c>
      <c r="I31" s="17" t="s">
        <v>141</v>
      </c>
      <c r="J31" s="17">
        <v>137</v>
      </c>
      <c r="K31" s="17" t="s">
        <v>340</v>
      </c>
      <c r="L31" s="59">
        <v>11.045763000000001</v>
      </c>
      <c r="M31" s="60">
        <v>11.045762999999999</v>
      </c>
      <c r="N31" s="61">
        <v>3.534305132823647</v>
      </c>
      <c r="O31" s="60">
        <v>0</v>
      </c>
      <c r="P31" s="61">
        <v>0</v>
      </c>
    </row>
    <row r="32" spans="1:16" ht="51" x14ac:dyDescent="0.25">
      <c r="A32" s="15"/>
      <c r="B32" s="17">
        <v>5002797</v>
      </c>
      <c r="C32" s="17" t="s">
        <v>2030</v>
      </c>
      <c r="D32" s="17">
        <v>3000284</v>
      </c>
      <c r="E32" s="17" t="s">
        <v>2009</v>
      </c>
      <c r="F32" s="17">
        <v>83</v>
      </c>
      <c r="G32" s="17" t="s">
        <v>2017</v>
      </c>
      <c r="H32" s="17">
        <v>440</v>
      </c>
      <c r="I32" s="17" t="s">
        <v>201</v>
      </c>
      <c r="J32" s="17">
        <v>440</v>
      </c>
      <c r="K32" s="17" t="s">
        <v>341</v>
      </c>
      <c r="L32" s="59">
        <v>2.9899999999999999E-2</v>
      </c>
      <c r="M32" s="60">
        <v>1.3299999999999999E-2</v>
      </c>
      <c r="N32" s="61">
        <v>2.4749999865889549E-3</v>
      </c>
      <c r="O32" s="60">
        <v>0</v>
      </c>
      <c r="P32" s="61">
        <v>0</v>
      </c>
    </row>
    <row r="33" spans="1:16" ht="51" x14ac:dyDescent="0.25">
      <c r="A33" s="15"/>
      <c r="B33" s="17">
        <v>5002797</v>
      </c>
      <c r="C33" s="17" t="s">
        <v>2030</v>
      </c>
      <c r="D33" s="17">
        <v>3000284</v>
      </c>
      <c r="E33" s="17" t="s">
        <v>2009</v>
      </c>
      <c r="F33" s="17">
        <v>83</v>
      </c>
      <c r="G33" s="17" t="s">
        <v>2017</v>
      </c>
      <c r="H33" s="17">
        <v>441</v>
      </c>
      <c r="I33" s="17" t="s">
        <v>202</v>
      </c>
      <c r="J33" s="17">
        <v>441</v>
      </c>
      <c r="K33" s="17" t="s">
        <v>342</v>
      </c>
      <c r="L33" s="59">
        <v>5.7099999999999998E-2</v>
      </c>
      <c r="M33" s="60">
        <v>2.5999999999999999E-3</v>
      </c>
      <c r="N33" s="61">
        <v>0</v>
      </c>
      <c r="O33" s="60">
        <v>0</v>
      </c>
      <c r="P33" s="61">
        <v>0</v>
      </c>
    </row>
    <row r="34" spans="1:16" ht="51" x14ac:dyDescent="0.25">
      <c r="A34" s="15"/>
      <c r="B34" s="17">
        <v>5002797</v>
      </c>
      <c r="C34" s="17" t="s">
        <v>2030</v>
      </c>
      <c r="D34" s="17">
        <v>3000284</v>
      </c>
      <c r="E34" s="17" t="s">
        <v>2009</v>
      </c>
      <c r="F34" s="17">
        <v>83</v>
      </c>
      <c r="G34" s="17" t="s">
        <v>2017</v>
      </c>
      <c r="H34" s="17">
        <v>442</v>
      </c>
      <c r="I34" s="17" t="s">
        <v>203</v>
      </c>
      <c r="J34" s="17">
        <v>442</v>
      </c>
      <c r="K34" s="17" t="s">
        <v>343</v>
      </c>
      <c r="L34" s="59">
        <v>3.0000000000000001E-3</v>
      </c>
      <c r="M34" s="60">
        <v>3.0500000000000002E-3</v>
      </c>
      <c r="N34" s="61">
        <v>0</v>
      </c>
      <c r="O34" s="60">
        <v>20</v>
      </c>
      <c r="P34" s="61">
        <v>0</v>
      </c>
    </row>
    <row r="35" spans="1:16" ht="51" x14ac:dyDescent="0.25">
      <c r="A35" s="15"/>
      <c r="B35" s="17">
        <v>5002797</v>
      </c>
      <c r="C35" s="17" t="s">
        <v>2030</v>
      </c>
      <c r="D35" s="17">
        <v>3000284</v>
      </c>
      <c r="E35" s="17" t="s">
        <v>2009</v>
      </c>
      <c r="F35" s="17">
        <v>83</v>
      </c>
      <c r="G35" s="17" t="s">
        <v>2017</v>
      </c>
      <c r="H35" s="17">
        <v>447</v>
      </c>
      <c r="I35" s="17" t="s">
        <v>208</v>
      </c>
      <c r="J35" s="17">
        <v>447</v>
      </c>
      <c r="K35" s="17" t="s">
        <v>348</v>
      </c>
      <c r="L35" s="59">
        <v>0.09</v>
      </c>
      <c r="M35" s="60">
        <v>6.1469999999999997E-2</v>
      </c>
      <c r="N35" s="61">
        <v>6.750000175088644E-3</v>
      </c>
      <c r="O35" s="60">
        <v>0</v>
      </c>
      <c r="P35" s="61">
        <v>0</v>
      </c>
    </row>
    <row r="36" spans="1:16" ht="51" x14ac:dyDescent="0.25">
      <c r="A36" s="15"/>
      <c r="B36" s="17">
        <v>5002797</v>
      </c>
      <c r="C36" s="17" t="s">
        <v>2030</v>
      </c>
      <c r="D36" s="17">
        <v>3000284</v>
      </c>
      <c r="E36" s="17" t="s">
        <v>2009</v>
      </c>
      <c r="F36" s="17">
        <v>83</v>
      </c>
      <c r="G36" s="17" t="s">
        <v>2017</v>
      </c>
      <c r="H36" s="17">
        <v>448</v>
      </c>
      <c r="I36" s="17" t="s">
        <v>209</v>
      </c>
      <c r="J36" s="17">
        <v>448</v>
      </c>
      <c r="K36" s="17" t="s">
        <v>349</v>
      </c>
      <c r="L36" s="59">
        <v>6.6290000000000003E-3</v>
      </c>
      <c r="M36" s="60">
        <v>6.6290000000000003E-3</v>
      </c>
      <c r="N36" s="61">
        <v>4.3999998888466507E-4</v>
      </c>
      <c r="O36" s="60">
        <v>0</v>
      </c>
      <c r="P36" s="61">
        <v>0</v>
      </c>
    </row>
    <row r="37" spans="1:16" ht="51" x14ac:dyDescent="0.25">
      <c r="A37" s="15"/>
      <c r="B37" s="17">
        <v>5002797</v>
      </c>
      <c r="C37" s="17" t="s">
        <v>2030</v>
      </c>
      <c r="D37" s="17">
        <v>3000284</v>
      </c>
      <c r="E37" s="17" t="s">
        <v>2009</v>
      </c>
      <c r="F37" s="17">
        <v>83</v>
      </c>
      <c r="G37" s="17" t="s">
        <v>2017</v>
      </c>
      <c r="H37" s="17">
        <v>449</v>
      </c>
      <c r="I37" s="17" t="s">
        <v>210</v>
      </c>
      <c r="J37" s="17">
        <v>449</v>
      </c>
      <c r="K37" s="17" t="s">
        <v>350</v>
      </c>
      <c r="L37" s="59">
        <v>2.2000000000000001E-3</v>
      </c>
      <c r="M37" s="60">
        <v>2.2000000000000001E-3</v>
      </c>
      <c r="N37" s="61">
        <v>0</v>
      </c>
      <c r="O37" s="60">
        <v>0</v>
      </c>
      <c r="P37" s="61">
        <v>0</v>
      </c>
    </row>
    <row r="38" spans="1:16" ht="51" x14ac:dyDescent="0.25">
      <c r="A38" s="15"/>
      <c r="B38" s="17">
        <v>5002797</v>
      </c>
      <c r="C38" s="17" t="s">
        <v>2030</v>
      </c>
      <c r="D38" s="17">
        <v>3000284</v>
      </c>
      <c r="E38" s="17" t="s">
        <v>2009</v>
      </c>
      <c r="F38" s="17">
        <v>83</v>
      </c>
      <c r="G38" s="17" t="s">
        <v>2017</v>
      </c>
      <c r="H38" s="17">
        <v>450</v>
      </c>
      <c r="I38" s="17" t="s">
        <v>211</v>
      </c>
      <c r="J38" s="17">
        <v>450</v>
      </c>
      <c r="K38" s="17" t="s">
        <v>351</v>
      </c>
      <c r="L38" s="59">
        <v>7.2100000000000011E-2</v>
      </c>
      <c r="M38" s="60">
        <v>7.1063000000000001E-2</v>
      </c>
      <c r="N38" s="61">
        <v>1.4945910865208134E-2</v>
      </c>
      <c r="O38" s="60">
        <v>625</v>
      </c>
      <c r="P38" s="61">
        <v>0</v>
      </c>
    </row>
    <row r="39" spans="1:16" ht="51" x14ac:dyDescent="0.25">
      <c r="A39" s="15"/>
      <c r="B39" s="17">
        <v>5002797</v>
      </c>
      <c r="C39" s="17" t="s">
        <v>2030</v>
      </c>
      <c r="D39" s="17">
        <v>3000284</v>
      </c>
      <c r="E39" s="17" t="s">
        <v>2009</v>
      </c>
      <c r="F39" s="17">
        <v>83</v>
      </c>
      <c r="G39" s="17" t="s">
        <v>2017</v>
      </c>
      <c r="H39" s="17">
        <v>452</v>
      </c>
      <c r="I39" s="17" t="s">
        <v>213</v>
      </c>
      <c r="J39" s="17">
        <v>452</v>
      </c>
      <c r="K39" s="17" t="s">
        <v>353</v>
      </c>
      <c r="L39" s="59">
        <v>1E-3</v>
      </c>
      <c r="M39" s="60">
        <v>1E-3</v>
      </c>
      <c r="N39" s="61">
        <v>0</v>
      </c>
      <c r="O39" s="60">
        <v>0</v>
      </c>
      <c r="P39" s="61">
        <v>0</v>
      </c>
    </row>
    <row r="40" spans="1:16" ht="51" x14ac:dyDescent="0.25">
      <c r="A40" s="15"/>
      <c r="B40" s="17">
        <v>5002797</v>
      </c>
      <c r="C40" s="17" t="s">
        <v>2030</v>
      </c>
      <c r="D40" s="17">
        <v>3000284</v>
      </c>
      <c r="E40" s="17" t="s">
        <v>2009</v>
      </c>
      <c r="F40" s="17">
        <v>83</v>
      </c>
      <c r="G40" s="17" t="s">
        <v>2017</v>
      </c>
      <c r="H40" s="17">
        <v>457</v>
      </c>
      <c r="I40" s="17" t="s">
        <v>218</v>
      </c>
      <c r="J40" s="17">
        <v>457</v>
      </c>
      <c r="K40" s="17" t="s">
        <v>358</v>
      </c>
      <c r="L40" s="59">
        <v>1.1000000000000001E-3</v>
      </c>
      <c r="M40" s="60">
        <v>1.1000000000000001E-3</v>
      </c>
      <c r="N40" s="61">
        <v>0</v>
      </c>
      <c r="O40" s="60">
        <v>0</v>
      </c>
      <c r="P40" s="61">
        <v>0</v>
      </c>
    </row>
    <row r="41" spans="1:16" ht="51" x14ac:dyDescent="0.25">
      <c r="A41" s="15"/>
      <c r="B41" s="17">
        <v>5002797</v>
      </c>
      <c r="C41" s="17" t="s">
        <v>2030</v>
      </c>
      <c r="D41" s="17">
        <v>3000284</v>
      </c>
      <c r="E41" s="17" t="s">
        <v>2009</v>
      </c>
      <c r="F41" s="17">
        <v>83</v>
      </c>
      <c r="G41" s="17" t="s">
        <v>2017</v>
      </c>
      <c r="H41" s="17">
        <v>459</v>
      </c>
      <c r="I41" s="17" t="s">
        <v>220</v>
      </c>
      <c r="J41" s="17">
        <v>459</v>
      </c>
      <c r="K41" s="17" t="s">
        <v>360</v>
      </c>
      <c r="L41" s="59">
        <v>2.341E-2</v>
      </c>
      <c r="M41" s="60">
        <v>2.341E-2</v>
      </c>
      <c r="N41" s="61">
        <v>2.180039940867573E-2</v>
      </c>
      <c r="O41" s="60">
        <v>0</v>
      </c>
      <c r="P41" s="61">
        <v>0</v>
      </c>
    </row>
    <row r="42" spans="1:16" ht="51" x14ac:dyDescent="0.25">
      <c r="A42" s="15"/>
      <c r="B42" s="17">
        <v>5002797</v>
      </c>
      <c r="C42" s="17" t="s">
        <v>2030</v>
      </c>
      <c r="D42" s="17">
        <v>3000284</v>
      </c>
      <c r="E42" s="17" t="s">
        <v>2009</v>
      </c>
      <c r="F42" s="17">
        <v>83</v>
      </c>
      <c r="G42" s="17" t="s">
        <v>2017</v>
      </c>
      <c r="H42" s="17">
        <v>460</v>
      </c>
      <c r="I42" s="17" t="s">
        <v>221</v>
      </c>
      <c r="J42" s="17">
        <v>460</v>
      </c>
      <c r="K42" s="17" t="s">
        <v>361</v>
      </c>
      <c r="L42" s="59">
        <v>1.7256000000000001E-2</v>
      </c>
      <c r="M42" s="60">
        <v>1.7256000000000001E-2</v>
      </c>
      <c r="N42" s="61">
        <v>1.5682500088587403E-3</v>
      </c>
      <c r="O42" s="60">
        <v>174</v>
      </c>
      <c r="P42" s="61">
        <v>0</v>
      </c>
    </row>
    <row r="43" spans="1:16" ht="51" x14ac:dyDescent="0.25">
      <c r="A43" s="15"/>
      <c r="B43" s="17">
        <v>5002797</v>
      </c>
      <c r="C43" s="17" t="s">
        <v>2030</v>
      </c>
      <c r="D43" s="17">
        <v>3000284</v>
      </c>
      <c r="E43" s="17" t="s">
        <v>2009</v>
      </c>
      <c r="F43" s="17">
        <v>83</v>
      </c>
      <c r="G43" s="17" t="s">
        <v>2017</v>
      </c>
      <c r="H43" s="17">
        <v>461</v>
      </c>
      <c r="I43" s="17" t="s">
        <v>222</v>
      </c>
      <c r="J43" s="17">
        <v>461</v>
      </c>
      <c r="K43" s="17" t="s">
        <v>362</v>
      </c>
      <c r="L43" s="59">
        <v>0.94747300000000001</v>
      </c>
      <c r="M43" s="60">
        <v>0.94747300000000001</v>
      </c>
      <c r="N43" s="61">
        <v>1.2147000059485435E-2</v>
      </c>
      <c r="O43" s="60">
        <v>0</v>
      </c>
      <c r="P43" s="61">
        <v>0</v>
      </c>
    </row>
    <row r="44" spans="1:16" ht="51" x14ac:dyDescent="0.25">
      <c r="A44" s="15"/>
      <c r="B44" s="17">
        <v>5002797</v>
      </c>
      <c r="C44" s="17" t="s">
        <v>2030</v>
      </c>
      <c r="D44" s="17">
        <v>3000284</v>
      </c>
      <c r="E44" s="17" t="s">
        <v>2009</v>
      </c>
      <c r="F44" s="17">
        <v>83</v>
      </c>
      <c r="G44" s="17" t="s">
        <v>2017</v>
      </c>
      <c r="H44" s="17">
        <v>462</v>
      </c>
      <c r="I44" s="17" t="s">
        <v>223</v>
      </c>
      <c r="J44" s="17">
        <v>462</v>
      </c>
      <c r="K44" s="17" t="s">
        <v>363</v>
      </c>
      <c r="L44" s="59">
        <v>9.8099999999999993E-3</v>
      </c>
      <c r="M44" s="60">
        <v>0</v>
      </c>
      <c r="N44" s="61">
        <v>0</v>
      </c>
      <c r="O44" s="60">
        <v>2</v>
      </c>
      <c r="P44" s="61">
        <v>0</v>
      </c>
    </row>
    <row r="45" spans="1:16" ht="51" x14ac:dyDescent="0.25">
      <c r="A45" s="15"/>
      <c r="B45" s="17">
        <v>5002797</v>
      </c>
      <c r="C45" s="17" t="s">
        <v>2030</v>
      </c>
      <c r="D45" s="17">
        <v>3000284</v>
      </c>
      <c r="E45" s="17" t="s">
        <v>2009</v>
      </c>
      <c r="F45" s="17">
        <v>83</v>
      </c>
      <c r="G45" s="17" t="s">
        <v>2017</v>
      </c>
      <c r="H45" s="17">
        <v>463</v>
      </c>
      <c r="I45" s="17" t="s">
        <v>224</v>
      </c>
      <c r="J45" s="17">
        <v>463</v>
      </c>
      <c r="K45" s="17" t="s">
        <v>364</v>
      </c>
      <c r="L45" s="59">
        <v>0.14640900000000004</v>
      </c>
      <c r="M45" s="60">
        <v>0.14640900000000001</v>
      </c>
      <c r="N45" s="61">
        <v>8.2521020318381488E-2</v>
      </c>
      <c r="O45" s="60">
        <v>0</v>
      </c>
      <c r="P45" s="61">
        <v>0</v>
      </c>
    </row>
    <row r="46" spans="1:16" ht="51" x14ac:dyDescent="0.25">
      <c r="A46" s="15"/>
      <c r="B46" s="17">
        <v>5002797</v>
      </c>
      <c r="C46" s="17" t="s">
        <v>2030</v>
      </c>
      <c r="D46" s="17">
        <v>3000284</v>
      </c>
      <c r="E46" s="17" t="s">
        <v>2009</v>
      </c>
      <c r="F46" s="17">
        <v>83</v>
      </c>
      <c r="G46" s="17" t="s">
        <v>2017</v>
      </c>
      <c r="H46" s="17">
        <v>464</v>
      </c>
      <c r="I46" s="17" t="s">
        <v>225</v>
      </c>
      <c r="J46" s="17">
        <v>464</v>
      </c>
      <c r="K46" s="17" t="s">
        <v>365</v>
      </c>
      <c r="L46" s="59">
        <v>4.3950000000000003E-2</v>
      </c>
      <c r="M46" s="60">
        <v>4.3950000000000003E-2</v>
      </c>
      <c r="N46" s="61">
        <v>2.9532000422477722E-2</v>
      </c>
      <c r="O46" s="60">
        <v>72</v>
      </c>
      <c r="P46" s="61">
        <v>0</v>
      </c>
    </row>
    <row r="47" spans="1:16" ht="51" x14ac:dyDescent="0.25">
      <c r="A47" s="15"/>
      <c r="B47" s="17">
        <v>5002825</v>
      </c>
      <c r="C47" s="17" t="s">
        <v>2031</v>
      </c>
      <c r="D47" s="17">
        <v>3000290</v>
      </c>
      <c r="E47" s="17" t="s">
        <v>2013</v>
      </c>
      <c r="F47" s="17">
        <v>83</v>
      </c>
      <c r="G47" s="17" t="s">
        <v>2017</v>
      </c>
      <c r="H47" s="17">
        <v>11</v>
      </c>
      <c r="I47" s="17" t="s">
        <v>106</v>
      </c>
      <c r="J47" s="17">
        <v>11</v>
      </c>
      <c r="K47" s="17" t="s">
        <v>336</v>
      </c>
      <c r="L47" s="59">
        <v>1.1787640000000001</v>
      </c>
      <c r="M47" s="60">
        <v>1.1787639999999999</v>
      </c>
      <c r="N47" s="61">
        <v>0.52429152908734977</v>
      </c>
      <c r="O47" s="60">
        <v>0</v>
      </c>
      <c r="P47" s="61">
        <v>0</v>
      </c>
    </row>
    <row r="48" spans="1:16" ht="89.25" x14ac:dyDescent="0.25">
      <c r="A48" s="15"/>
      <c r="B48" s="17">
        <v>5002825</v>
      </c>
      <c r="C48" s="17" t="s">
        <v>2031</v>
      </c>
      <c r="D48" s="17">
        <v>3000290</v>
      </c>
      <c r="E48" s="17" t="s">
        <v>2013</v>
      </c>
      <c r="F48" s="17">
        <v>83</v>
      </c>
      <c r="G48" s="17" t="s">
        <v>2017</v>
      </c>
      <c r="H48" s="17">
        <v>11</v>
      </c>
      <c r="I48" s="17" t="s">
        <v>106</v>
      </c>
      <c r="J48" s="17">
        <v>124</v>
      </c>
      <c r="K48" s="17" t="s">
        <v>337</v>
      </c>
      <c r="L48" s="59">
        <v>0.74040400000000006</v>
      </c>
      <c r="M48" s="60">
        <v>0.74040400000000006</v>
      </c>
      <c r="N48" s="61">
        <v>0</v>
      </c>
      <c r="O48" s="60">
        <v>0</v>
      </c>
      <c r="P48" s="61">
        <v>0</v>
      </c>
    </row>
    <row r="49" spans="1:16" ht="63.75" x14ac:dyDescent="0.25">
      <c r="A49" s="15"/>
      <c r="B49" s="17">
        <v>5002825</v>
      </c>
      <c r="C49" s="17" t="s">
        <v>2031</v>
      </c>
      <c r="D49" s="17">
        <v>3000290</v>
      </c>
      <c r="E49" s="17" t="s">
        <v>2013</v>
      </c>
      <c r="F49" s="17">
        <v>83</v>
      </c>
      <c r="G49" s="17" t="s">
        <v>2017</v>
      </c>
      <c r="H49" s="17">
        <v>137</v>
      </c>
      <c r="I49" s="17" t="s">
        <v>141</v>
      </c>
      <c r="J49" s="17">
        <v>137</v>
      </c>
      <c r="K49" s="17" t="s">
        <v>340</v>
      </c>
      <c r="L49" s="59">
        <v>3.1024550000000004</v>
      </c>
      <c r="M49" s="60">
        <v>4.0269170000000001</v>
      </c>
      <c r="N49" s="61">
        <v>1.5593355036803267</v>
      </c>
      <c r="O49" s="60">
        <v>0</v>
      </c>
      <c r="P49" s="61">
        <v>0</v>
      </c>
    </row>
    <row r="50" spans="1:16" ht="51" x14ac:dyDescent="0.25">
      <c r="A50" s="15"/>
      <c r="B50" s="17">
        <v>5002825</v>
      </c>
      <c r="C50" s="17" t="s">
        <v>2031</v>
      </c>
      <c r="D50" s="17">
        <v>3000290</v>
      </c>
      <c r="E50" s="17" t="s">
        <v>2013</v>
      </c>
      <c r="F50" s="17">
        <v>83</v>
      </c>
      <c r="G50" s="17" t="s">
        <v>2017</v>
      </c>
      <c r="H50" s="17">
        <v>440</v>
      </c>
      <c r="I50" s="17" t="s">
        <v>201</v>
      </c>
      <c r="J50" s="17">
        <v>440</v>
      </c>
      <c r="K50" s="17" t="s">
        <v>341</v>
      </c>
      <c r="L50" s="59">
        <v>7.0000000000000001E-3</v>
      </c>
      <c r="M50" s="60">
        <v>7.0000000000000001E-3</v>
      </c>
      <c r="N50" s="61">
        <v>0</v>
      </c>
      <c r="O50" s="60">
        <v>0</v>
      </c>
      <c r="P50" s="61">
        <v>0</v>
      </c>
    </row>
    <row r="51" spans="1:16" ht="51" x14ac:dyDescent="0.25">
      <c r="A51" s="15"/>
      <c r="B51" s="17">
        <v>5002825</v>
      </c>
      <c r="C51" s="17" t="s">
        <v>2031</v>
      </c>
      <c r="D51" s="17">
        <v>3000290</v>
      </c>
      <c r="E51" s="17" t="s">
        <v>2013</v>
      </c>
      <c r="F51" s="17">
        <v>83</v>
      </c>
      <c r="G51" s="17" t="s">
        <v>2017</v>
      </c>
      <c r="H51" s="17">
        <v>441</v>
      </c>
      <c r="I51" s="17" t="s">
        <v>202</v>
      </c>
      <c r="J51" s="17">
        <v>441</v>
      </c>
      <c r="K51" s="17" t="s">
        <v>342</v>
      </c>
      <c r="L51" s="59">
        <v>5.8500000000000002E-3</v>
      </c>
      <c r="M51" s="60">
        <v>5.8500000000000002E-3</v>
      </c>
      <c r="N51" s="61">
        <v>0</v>
      </c>
      <c r="O51" s="60">
        <v>0</v>
      </c>
      <c r="P51" s="61">
        <v>0</v>
      </c>
    </row>
    <row r="52" spans="1:16" ht="51" x14ac:dyDescent="0.25">
      <c r="A52" s="15"/>
      <c r="B52" s="17">
        <v>5002825</v>
      </c>
      <c r="C52" s="17" t="s">
        <v>2031</v>
      </c>
      <c r="D52" s="17">
        <v>3000290</v>
      </c>
      <c r="E52" s="17" t="s">
        <v>2013</v>
      </c>
      <c r="F52" s="17">
        <v>83</v>
      </c>
      <c r="G52" s="17" t="s">
        <v>2017</v>
      </c>
      <c r="H52" s="17">
        <v>442</v>
      </c>
      <c r="I52" s="17" t="s">
        <v>203</v>
      </c>
      <c r="J52" s="17">
        <v>442</v>
      </c>
      <c r="K52" s="17" t="s">
        <v>343</v>
      </c>
      <c r="L52" s="59">
        <v>0</v>
      </c>
      <c r="M52" s="60">
        <v>5.0000000000000002E-5</v>
      </c>
      <c r="N52" s="61">
        <v>0</v>
      </c>
      <c r="O52" s="60">
        <v>50</v>
      </c>
      <c r="P52" s="61">
        <v>0</v>
      </c>
    </row>
    <row r="53" spans="1:16" ht="51" x14ac:dyDescent="0.25">
      <c r="A53" s="15"/>
      <c r="B53" s="17">
        <v>5002825</v>
      </c>
      <c r="C53" s="17" t="s">
        <v>2031</v>
      </c>
      <c r="D53" s="17">
        <v>3000290</v>
      </c>
      <c r="E53" s="17" t="s">
        <v>2013</v>
      </c>
      <c r="F53" s="17">
        <v>83</v>
      </c>
      <c r="G53" s="17" t="s">
        <v>2017</v>
      </c>
      <c r="H53" s="17">
        <v>446</v>
      </c>
      <c r="I53" s="17" t="s">
        <v>207</v>
      </c>
      <c r="J53" s="17">
        <v>446</v>
      </c>
      <c r="K53" s="17" t="s">
        <v>347</v>
      </c>
      <c r="L53" s="59">
        <v>1.1899999999999999E-2</v>
      </c>
      <c r="M53" s="60">
        <v>1.1899999999999999E-2</v>
      </c>
      <c r="N53" s="61">
        <v>1.0899999993853271E-2</v>
      </c>
      <c r="O53" s="60">
        <v>19500</v>
      </c>
      <c r="P53" s="61">
        <v>0</v>
      </c>
    </row>
    <row r="54" spans="1:16" ht="51" x14ac:dyDescent="0.25">
      <c r="A54" s="15"/>
      <c r="B54" s="17">
        <v>5002825</v>
      </c>
      <c r="C54" s="17" t="s">
        <v>2031</v>
      </c>
      <c r="D54" s="17">
        <v>3000290</v>
      </c>
      <c r="E54" s="17" t="s">
        <v>2013</v>
      </c>
      <c r="F54" s="17">
        <v>83</v>
      </c>
      <c r="G54" s="17" t="s">
        <v>2017</v>
      </c>
      <c r="H54" s="17">
        <v>447</v>
      </c>
      <c r="I54" s="17" t="s">
        <v>208</v>
      </c>
      <c r="J54" s="17">
        <v>447</v>
      </c>
      <c r="K54" s="17" t="s">
        <v>348</v>
      </c>
      <c r="L54" s="59">
        <v>3.0526000000000001E-2</v>
      </c>
      <c r="M54" s="60">
        <v>2.4000000000000002E-3</v>
      </c>
      <c r="N54" s="61">
        <v>0</v>
      </c>
      <c r="O54" s="60">
        <v>0</v>
      </c>
      <c r="P54" s="61">
        <v>0</v>
      </c>
    </row>
    <row r="55" spans="1:16" ht="51" x14ac:dyDescent="0.25">
      <c r="A55" s="15"/>
      <c r="B55" s="17">
        <v>5002825</v>
      </c>
      <c r="C55" s="17" t="s">
        <v>2031</v>
      </c>
      <c r="D55" s="17">
        <v>3000290</v>
      </c>
      <c r="E55" s="17" t="s">
        <v>2013</v>
      </c>
      <c r="F55" s="17">
        <v>83</v>
      </c>
      <c r="G55" s="17" t="s">
        <v>2017</v>
      </c>
      <c r="H55" s="17">
        <v>448</v>
      </c>
      <c r="I55" s="17" t="s">
        <v>209</v>
      </c>
      <c r="J55" s="17">
        <v>448</v>
      </c>
      <c r="K55" s="17" t="s">
        <v>349</v>
      </c>
      <c r="L55" s="59">
        <v>1.5200000000000002E-2</v>
      </c>
      <c r="M55" s="60">
        <v>1.5199999999999998E-2</v>
      </c>
      <c r="N55" s="61">
        <v>1.2940000451635569E-3</v>
      </c>
      <c r="O55" s="60">
        <v>108</v>
      </c>
      <c r="P55" s="61">
        <v>0</v>
      </c>
    </row>
    <row r="56" spans="1:16" ht="51" x14ac:dyDescent="0.25">
      <c r="A56" s="15"/>
      <c r="B56" s="17">
        <v>5002825</v>
      </c>
      <c r="C56" s="17" t="s">
        <v>2031</v>
      </c>
      <c r="D56" s="17">
        <v>3000290</v>
      </c>
      <c r="E56" s="17" t="s">
        <v>2013</v>
      </c>
      <c r="F56" s="17">
        <v>83</v>
      </c>
      <c r="G56" s="17" t="s">
        <v>2017</v>
      </c>
      <c r="H56" s="17">
        <v>450</v>
      </c>
      <c r="I56" s="17" t="s">
        <v>211</v>
      </c>
      <c r="J56" s="17">
        <v>450</v>
      </c>
      <c r="K56" s="17" t="s">
        <v>351</v>
      </c>
      <c r="L56" s="59">
        <v>0.23140400000000003</v>
      </c>
      <c r="M56" s="60">
        <v>0.23140399999999997</v>
      </c>
      <c r="N56" s="61">
        <v>0.11408200766891241</v>
      </c>
      <c r="O56" s="60">
        <v>2400</v>
      </c>
      <c r="P56" s="61">
        <v>0</v>
      </c>
    </row>
    <row r="57" spans="1:16" ht="51" x14ac:dyDescent="0.25">
      <c r="A57" s="15"/>
      <c r="B57" s="17">
        <v>5002825</v>
      </c>
      <c r="C57" s="17" t="s">
        <v>2031</v>
      </c>
      <c r="D57" s="17">
        <v>3000290</v>
      </c>
      <c r="E57" s="17" t="s">
        <v>2013</v>
      </c>
      <c r="F57" s="17">
        <v>83</v>
      </c>
      <c r="G57" s="17" t="s">
        <v>2017</v>
      </c>
      <c r="H57" s="17">
        <v>452</v>
      </c>
      <c r="I57" s="17" t="s">
        <v>213</v>
      </c>
      <c r="J57" s="17">
        <v>452</v>
      </c>
      <c r="K57" s="17" t="s">
        <v>353</v>
      </c>
      <c r="L57" s="59">
        <v>1E-3</v>
      </c>
      <c r="M57" s="60">
        <v>1E-3</v>
      </c>
      <c r="N57" s="61">
        <v>0</v>
      </c>
      <c r="O57" s="60">
        <v>0</v>
      </c>
      <c r="P57" s="61">
        <v>0</v>
      </c>
    </row>
    <row r="58" spans="1:16" ht="51" x14ac:dyDescent="0.25">
      <c r="A58" s="15"/>
      <c r="B58" s="17">
        <v>5002825</v>
      </c>
      <c r="C58" s="17" t="s">
        <v>2031</v>
      </c>
      <c r="D58" s="17">
        <v>3000290</v>
      </c>
      <c r="E58" s="17" t="s">
        <v>2013</v>
      </c>
      <c r="F58" s="17">
        <v>83</v>
      </c>
      <c r="G58" s="17" t="s">
        <v>2017</v>
      </c>
      <c r="H58" s="17">
        <v>461</v>
      </c>
      <c r="I58" s="17" t="s">
        <v>222</v>
      </c>
      <c r="J58" s="17">
        <v>461</v>
      </c>
      <c r="K58" s="17" t="s">
        <v>362</v>
      </c>
      <c r="L58" s="59">
        <v>1.1000000000000001E-3</v>
      </c>
      <c r="M58" s="60">
        <v>1.1000000000000001E-3</v>
      </c>
      <c r="N58" s="61">
        <v>0</v>
      </c>
      <c r="O58" s="60">
        <v>0</v>
      </c>
      <c r="P58" s="61">
        <v>0</v>
      </c>
    </row>
    <row r="59" spans="1:16" ht="51" x14ac:dyDescent="0.25">
      <c r="A59" s="15"/>
      <c r="B59" s="17">
        <v>5002825</v>
      </c>
      <c r="C59" s="17" t="s">
        <v>2031</v>
      </c>
      <c r="D59" s="17">
        <v>3000290</v>
      </c>
      <c r="E59" s="17" t="s">
        <v>2013</v>
      </c>
      <c r="F59" s="17">
        <v>83</v>
      </c>
      <c r="G59" s="17" t="s">
        <v>2017</v>
      </c>
      <c r="H59" s="17">
        <v>463</v>
      </c>
      <c r="I59" s="17" t="s">
        <v>224</v>
      </c>
      <c r="J59" s="17">
        <v>463</v>
      </c>
      <c r="K59" s="17" t="s">
        <v>364</v>
      </c>
      <c r="L59" s="59">
        <v>1.856E-2</v>
      </c>
      <c r="M59" s="60">
        <v>1.856E-2</v>
      </c>
      <c r="N59" s="61">
        <v>6.880599947180599E-3</v>
      </c>
      <c r="O59" s="60">
        <v>0</v>
      </c>
      <c r="P59" s="61">
        <v>0</v>
      </c>
    </row>
    <row r="60" spans="1:16" ht="51.75" thickBot="1" x14ac:dyDescent="0.3">
      <c r="A60" s="21"/>
      <c r="B60" s="23">
        <v>5002825</v>
      </c>
      <c r="C60" s="23" t="s">
        <v>2031</v>
      </c>
      <c r="D60" s="23">
        <v>3000290</v>
      </c>
      <c r="E60" s="23" t="s">
        <v>2013</v>
      </c>
      <c r="F60" s="23">
        <v>83</v>
      </c>
      <c r="G60" s="23" t="s">
        <v>2017</v>
      </c>
      <c r="H60" s="23">
        <v>464</v>
      </c>
      <c r="I60" s="23" t="s">
        <v>225</v>
      </c>
      <c r="J60" s="23">
        <v>464</v>
      </c>
      <c r="K60" s="23" t="s">
        <v>365</v>
      </c>
      <c r="L60" s="62">
        <v>1.0328790000000001</v>
      </c>
      <c r="M60" s="63">
        <v>1.0328790000000001</v>
      </c>
      <c r="N60" s="64">
        <v>9.2799870762974024E-2</v>
      </c>
      <c r="O60" s="63">
        <v>12150</v>
      </c>
      <c r="P60" s="64">
        <v>0</v>
      </c>
    </row>
  </sheetData>
  <mergeCells count="13">
    <mergeCell ref="A3:K3"/>
    <mergeCell ref="L3:N3"/>
    <mergeCell ref="O3:P3"/>
    <mergeCell ref="N4:N5"/>
    <mergeCell ref="H4:I5"/>
    <mergeCell ref="J4:K5"/>
    <mergeCell ref="A4:C5"/>
    <mergeCell ref="O4:O5"/>
    <mergeCell ref="L4:L5"/>
    <mergeCell ref="D4:E5"/>
    <mergeCell ref="P4:P5"/>
    <mergeCell ref="M4:M5"/>
    <mergeCell ref="F4:G5"/>
  </mergeCells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7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106</v>
      </c>
      <c r="B1" s="41" t="s">
        <v>228</v>
      </c>
      <c r="C1" s="40" t="s">
        <v>62</v>
      </c>
      <c r="D1" s="40"/>
      <c r="E1" s="40"/>
      <c r="F1" s="40"/>
      <c r="G1" s="40"/>
    </row>
    <row r="2" spans="1:11" ht="15.75" thickBot="1" x14ac:dyDescent="0.3">
      <c r="A2" s="2" t="s">
        <v>2034</v>
      </c>
      <c r="I2" s="1" t="s">
        <v>2057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121.23649900000001</v>
      </c>
      <c r="E6" s="13">
        <f ca="1">SUM(E7:OFFSET(E7,50,0))</f>
        <v>130.31263399999997</v>
      </c>
      <c r="F6" s="13">
        <f ca="1">SUM(F7:OFFSET(F7,50,0))</f>
        <v>53.174541371211944</v>
      </c>
      <c r="G6" s="14">
        <f ca="1">IFERROR(F6/E6,0)</f>
        <v>0.40805361490284936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0.42899999999999999</v>
      </c>
      <c r="E7" s="19">
        <v>0.47816399999999992</v>
      </c>
      <c r="F7" s="19">
        <v>0.2250355063843017</v>
      </c>
      <c r="G7" s="20">
        <f t="shared" ref="G7:G31" si="0">IFERROR(F7/E7,0)</f>
        <v>0.47062410885031442</v>
      </c>
      <c r="I7" t="s">
        <v>245</v>
      </c>
      <c r="J7" s="6">
        <v>1.8949595929607312</v>
      </c>
      <c r="K7" s="65">
        <v>0.67132063912530593</v>
      </c>
    </row>
    <row r="8" spans="1:11" x14ac:dyDescent="0.25">
      <c r="A8" s="15"/>
      <c r="B8" s="44">
        <v>2</v>
      </c>
      <c r="C8" s="17" t="s">
        <v>241</v>
      </c>
      <c r="D8" s="18">
        <v>4.4284100000000004</v>
      </c>
      <c r="E8" s="19">
        <v>4.4872810000000003</v>
      </c>
      <c r="F8" s="19">
        <v>2.2651980040536728</v>
      </c>
      <c r="G8" s="20">
        <f t="shared" si="0"/>
        <v>0.50480413507727118</v>
      </c>
      <c r="I8" t="s">
        <v>259</v>
      </c>
      <c r="J8" s="6">
        <v>3.2040293528407346</v>
      </c>
      <c r="K8" s="65">
        <v>0.62030203492453062</v>
      </c>
    </row>
    <row r="9" spans="1:11" x14ac:dyDescent="0.25">
      <c r="A9" s="15"/>
      <c r="B9" s="44">
        <v>3</v>
      </c>
      <c r="C9" s="17" t="s">
        <v>242</v>
      </c>
      <c r="D9" s="18">
        <v>0.78934099999999996</v>
      </c>
      <c r="E9" s="19">
        <v>0.92193100000000006</v>
      </c>
      <c r="F9" s="19">
        <v>0.38465840672142804</v>
      </c>
      <c r="G9" s="20">
        <f t="shared" si="0"/>
        <v>0.4172312317531659</v>
      </c>
      <c r="I9" t="s">
        <v>264</v>
      </c>
      <c r="J9" s="6">
        <v>0.9521082774081151</v>
      </c>
      <c r="K9" s="65">
        <v>0.61832480142673585</v>
      </c>
    </row>
    <row r="10" spans="1:11" x14ac:dyDescent="0.25">
      <c r="A10" s="15"/>
      <c r="B10" s="44">
        <v>4</v>
      </c>
      <c r="C10" s="17" t="s">
        <v>243</v>
      </c>
      <c r="D10" s="18">
        <v>5.6794570000000002</v>
      </c>
      <c r="E10" s="19">
        <v>5.7862510000000009</v>
      </c>
      <c r="F10" s="19">
        <v>2.7990562315826537</v>
      </c>
      <c r="G10" s="20">
        <f t="shared" si="0"/>
        <v>0.48374262222337977</v>
      </c>
      <c r="I10" t="s">
        <v>256</v>
      </c>
      <c r="J10" s="6">
        <v>0.19236065246514045</v>
      </c>
      <c r="K10" s="65">
        <v>0.60411931744779757</v>
      </c>
    </row>
    <row r="11" spans="1:11" x14ac:dyDescent="0.25">
      <c r="A11" s="15"/>
      <c r="B11" s="44">
        <v>5</v>
      </c>
      <c r="C11" s="17" t="s">
        <v>244</v>
      </c>
      <c r="D11" s="18">
        <v>1.3322089999999998</v>
      </c>
      <c r="E11" s="19">
        <v>1.3742129999999999</v>
      </c>
      <c r="F11" s="19">
        <v>0.63668125496951689</v>
      </c>
      <c r="G11" s="20">
        <f t="shared" si="0"/>
        <v>0.46330609226482133</v>
      </c>
      <c r="I11" t="s">
        <v>249</v>
      </c>
      <c r="J11" s="6">
        <v>0.42949653763207607</v>
      </c>
      <c r="K11" s="65">
        <v>0.57756907705475857</v>
      </c>
    </row>
    <row r="12" spans="1:11" x14ac:dyDescent="0.25">
      <c r="A12" s="15"/>
      <c r="B12" s="44">
        <v>6</v>
      </c>
      <c r="C12" s="17" t="s">
        <v>245</v>
      </c>
      <c r="D12" s="18">
        <v>2.7295590000000001</v>
      </c>
      <c r="E12" s="19">
        <v>2.8227340000000001</v>
      </c>
      <c r="F12" s="19">
        <v>1.8949595929607312</v>
      </c>
      <c r="G12" s="20">
        <f t="shared" si="0"/>
        <v>0.67132063912530593</v>
      </c>
      <c r="I12" t="s">
        <v>253</v>
      </c>
      <c r="J12" s="6">
        <v>1.4516755590011599</v>
      </c>
      <c r="K12" s="65">
        <v>0.55079530649433373</v>
      </c>
    </row>
    <row r="13" spans="1:11" x14ac:dyDescent="0.25">
      <c r="A13" s="15"/>
      <c r="B13" s="44">
        <v>7</v>
      </c>
      <c r="C13" s="17" t="s">
        <v>246</v>
      </c>
      <c r="D13" s="18">
        <v>5.3689329999999993</v>
      </c>
      <c r="E13" s="19">
        <v>5.4193219999999993</v>
      </c>
      <c r="F13" s="19">
        <v>2.4180153237830382</v>
      </c>
      <c r="G13" s="20">
        <f t="shared" si="0"/>
        <v>0.44618410269458769</v>
      </c>
      <c r="I13" t="s">
        <v>255</v>
      </c>
      <c r="J13" s="6">
        <v>1.5246209282922791</v>
      </c>
      <c r="K13" s="65">
        <v>0.53526215875303773</v>
      </c>
    </row>
    <row r="14" spans="1:11" x14ac:dyDescent="0.25">
      <c r="A14" s="15"/>
      <c r="B14" s="44">
        <v>8</v>
      </c>
      <c r="C14" s="17" t="s">
        <v>247</v>
      </c>
      <c r="D14" s="18">
        <v>3.0897139999999998</v>
      </c>
      <c r="E14" s="19">
        <v>3.1139469999999996</v>
      </c>
      <c r="F14" s="19">
        <v>1.4495193447655765</v>
      </c>
      <c r="G14" s="20">
        <f t="shared" si="0"/>
        <v>0.46549261909903306</v>
      </c>
      <c r="I14" t="s">
        <v>261</v>
      </c>
      <c r="J14" s="6">
        <v>0.85674414804270782</v>
      </c>
      <c r="K14" s="65">
        <v>0.53437796734936593</v>
      </c>
    </row>
    <row r="15" spans="1:11" x14ac:dyDescent="0.25">
      <c r="A15" s="15"/>
      <c r="B15" s="44">
        <v>9</v>
      </c>
      <c r="C15" s="17" t="s">
        <v>248</v>
      </c>
      <c r="D15" s="18">
        <v>0.68113800000000002</v>
      </c>
      <c r="E15" s="19">
        <v>0.814581</v>
      </c>
      <c r="F15" s="19">
        <v>0.30779626572621055</v>
      </c>
      <c r="G15" s="20">
        <f t="shared" si="0"/>
        <v>0.37785839066490695</v>
      </c>
      <c r="I15" t="s">
        <v>258</v>
      </c>
      <c r="J15" s="6">
        <v>0.73137668054550886</v>
      </c>
      <c r="K15" s="65">
        <v>0.53289471499752916</v>
      </c>
    </row>
    <row r="16" spans="1:11" x14ac:dyDescent="0.25">
      <c r="A16" s="15"/>
      <c r="B16" s="44">
        <v>10</v>
      </c>
      <c r="C16" s="17" t="s">
        <v>249</v>
      </c>
      <c r="D16" s="18">
        <v>0.72195900000000002</v>
      </c>
      <c r="E16" s="19">
        <v>0.74362800000000007</v>
      </c>
      <c r="F16" s="19">
        <v>0.42949653763207607</v>
      </c>
      <c r="G16" s="20">
        <f t="shared" si="0"/>
        <v>0.57756907705475857</v>
      </c>
      <c r="I16" t="s">
        <v>257</v>
      </c>
      <c r="J16" s="6">
        <v>0.51227186201140285</v>
      </c>
      <c r="K16" s="65">
        <v>0.53092924666858354</v>
      </c>
    </row>
    <row r="17" spans="1:11" x14ac:dyDescent="0.25">
      <c r="A17" s="15"/>
      <c r="B17" s="44">
        <v>11</v>
      </c>
      <c r="C17" s="17" t="s">
        <v>250</v>
      </c>
      <c r="D17" s="18">
        <v>2.8959969999999999</v>
      </c>
      <c r="E17" s="19">
        <v>2.9495089999999999</v>
      </c>
      <c r="F17" s="19">
        <v>1.4771833842532942</v>
      </c>
      <c r="G17" s="20">
        <f t="shared" si="0"/>
        <v>0.50082348765618079</v>
      </c>
      <c r="I17" t="s">
        <v>241</v>
      </c>
      <c r="J17" s="6">
        <v>2.2651980040536728</v>
      </c>
      <c r="K17" s="65">
        <v>0.50480413507727118</v>
      </c>
    </row>
    <row r="18" spans="1:11" x14ac:dyDescent="0.25">
      <c r="A18" s="15"/>
      <c r="B18" s="44">
        <v>12</v>
      </c>
      <c r="C18" s="17" t="s">
        <v>251</v>
      </c>
      <c r="D18" s="18">
        <v>2.8131049999999997</v>
      </c>
      <c r="E18" s="19">
        <v>3.5374249999999998</v>
      </c>
      <c r="F18" s="19">
        <v>1.3989930361599363</v>
      </c>
      <c r="G18" s="20">
        <f t="shared" si="0"/>
        <v>0.39548344803350921</v>
      </c>
      <c r="I18" t="s">
        <v>260</v>
      </c>
      <c r="J18" s="6">
        <v>1.1103869369671884</v>
      </c>
      <c r="K18" s="65">
        <v>0.50153521852413419</v>
      </c>
    </row>
    <row r="19" spans="1:11" x14ac:dyDescent="0.25">
      <c r="A19" s="15"/>
      <c r="B19" s="44">
        <v>13</v>
      </c>
      <c r="C19" s="17" t="s">
        <v>252</v>
      </c>
      <c r="D19" s="18">
        <v>4.3668029999999991</v>
      </c>
      <c r="E19" s="19">
        <v>4.5010240000000001</v>
      </c>
      <c r="F19" s="19">
        <v>2.121169102640124</v>
      </c>
      <c r="G19" s="20">
        <f t="shared" si="0"/>
        <v>0.47126367303087563</v>
      </c>
      <c r="I19" t="s">
        <v>250</v>
      </c>
      <c r="J19" s="6">
        <v>1.4771833842532942</v>
      </c>
      <c r="K19" s="65">
        <v>0.50082348765618079</v>
      </c>
    </row>
    <row r="20" spans="1:11" x14ac:dyDescent="0.25">
      <c r="A20" s="15"/>
      <c r="B20" s="44">
        <v>14</v>
      </c>
      <c r="C20" s="17" t="s">
        <v>253</v>
      </c>
      <c r="D20" s="18">
        <v>2.5760850000000004</v>
      </c>
      <c r="E20" s="19">
        <v>2.6355990000000005</v>
      </c>
      <c r="F20" s="19">
        <v>1.4516755590011599</v>
      </c>
      <c r="G20" s="20">
        <f t="shared" si="0"/>
        <v>0.55079530649433373</v>
      </c>
      <c r="I20" t="s">
        <v>243</v>
      </c>
      <c r="J20" s="6">
        <v>2.7990562315826537</v>
      </c>
      <c r="K20" s="65">
        <v>0.48374262222337977</v>
      </c>
    </row>
    <row r="21" spans="1:11" x14ac:dyDescent="0.25">
      <c r="A21" s="15"/>
      <c r="B21" s="44">
        <v>15</v>
      </c>
      <c r="C21" s="17" t="s">
        <v>254</v>
      </c>
      <c r="D21" s="18">
        <v>64.277175000000014</v>
      </c>
      <c r="E21" s="19">
        <v>71.184290999999959</v>
      </c>
      <c r="F21" s="19">
        <v>23.419938244271179</v>
      </c>
      <c r="G21" s="20">
        <f t="shared" si="0"/>
        <v>0.32900430579931172</v>
      </c>
      <c r="I21" t="s">
        <v>252</v>
      </c>
      <c r="J21" s="6">
        <v>2.121169102640124</v>
      </c>
      <c r="K21" s="65">
        <v>0.47126367303087563</v>
      </c>
    </row>
    <row r="22" spans="1:11" x14ac:dyDescent="0.25">
      <c r="A22" s="15"/>
      <c r="B22" s="44">
        <v>16</v>
      </c>
      <c r="C22" s="17" t="s">
        <v>255</v>
      </c>
      <c r="D22" s="18">
        <v>2.8143960000000008</v>
      </c>
      <c r="E22" s="19">
        <v>2.8483630000000009</v>
      </c>
      <c r="F22" s="19">
        <v>1.5246209282922791</v>
      </c>
      <c r="G22" s="20">
        <f t="shared" si="0"/>
        <v>0.53526215875303773</v>
      </c>
      <c r="I22" t="s">
        <v>240</v>
      </c>
      <c r="J22" s="6">
        <v>0.2250355063843017</v>
      </c>
      <c r="K22" s="65">
        <v>0.47062410885031442</v>
      </c>
    </row>
    <row r="23" spans="1:11" x14ac:dyDescent="0.25">
      <c r="A23" s="15"/>
      <c r="B23" s="44">
        <v>17</v>
      </c>
      <c r="C23" s="17" t="s">
        <v>256</v>
      </c>
      <c r="D23" s="18">
        <v>0.29957700000000004</v>
      </c>
      <c r="E23" s="19">
        <v>0.318415</v>
      </c>
      <c r="F23" s="19">
        <v>0.19236065246514045</v>
      </c>
      <c r="G23" s="20">
        <f t="shared" si="0"/>
        <v>0.60411931744779757</v>
      </c>
      <c r="I23" t="s">
        <v>247</v>
      </c>
      <c r="J23" s="6">
        <v>1.4495193447655765</v>
      </c>
      <c r="K23" s="65">
        <v>0.46549261909903306</v>
      </c>
    </row>
    <row r="24" spans="1:11" x14ac:dyDescent="0.25">
      <c r="A24" s="15"/>
      <c r="B24" s="44">
        <v>18</v>
      </c>
      <c r="C24" s="17" t="s">
        <v>257</v>
      </c>
      <c r="D24" s="18">
        <v>0.94902100000000011</v>
      </c>
      <c r="E24" s="19">
        <v>0.96485899999999991</v>
      </c>
      <c r="F24" s="19">
        <v>0.51227186201140285</v>
      </c>
      <c r="G24" s="20">
        <f t="shared" si="0"/>
        <v>0.53092924666858354</v>
      </c>
      <c r="I24" t="s">
        <v>244</v>
      </c>
      <c r="J24" s="6">
        <v>0.63668125496951689</v>
      </c>
      <c r="K24" s="65">
        <v>0.46330609226482133</v>
      </c>
    </row>
    <row r="25" spans="1:11" x14ac:dyDescent="0.25">
      <c r="A25" s="15"/>
      <c r="B25" s="44">
        <v>19</v>
      </c>
      <c r="C25" s="17" t="s">
        <v>258</v>
      </c>
      <c r="D25" s="18">
        <v>1.358422</v>
      </c>
      <c r="E25" s="19">
        <v>1.37246</v>
      </c>
      <c r="F25" s="19">
        <v>0.73137668054550886</v>
      </c>
      <c r="G25" s="20">
        <f t="shared" si="0"/>
        <v>0.53289471499752916</v>
      </c>
      <c r="I25" t="s">
        <v>262</v>
      </c>
      <c r="J25" s="6">
        <v>0.50758630502969027</v>
      </c>
      <c r="K25" s="65">
        <v>0.46218032350735705</v>
      </c>
    </row>
    <row r="26" spans="1:11" x14ac:dyDescent="0.25">
      <c r="A26" s="15"/>
      <c r="B26" s="44">
        <v>20</v>
      </c>
      <c r="C26" s="17" t="s">
        <v>259</v>
      </c>
      <c r="D26" s="18">
        <v>5.028910999999999</v>
      </c>
      <c r="E26" s="19">
        <v>5.1652729999999991</v>
      </c>
      <c r="F26" s="19">
        <v>3.2040293528407346</v>
      </c>
      <c r="G26" s="20">
        <f t="shared" si="0"/>
        <v>0.62030203492453062</v>
      </c>
      <c r="I26" t="s">
        <v>246</v>
      </c>
      <c r="J26" s="6">
        <v>2.4180153237830382</v>
      </c>
      <c r="K26" s="65">
        <v>0.44618410269458769</v>
      </c>
    </row>
    <row r="27" spans="1:11" x14ac:dyDescent="0.25">
      <c r="A27" s="15"/>
      <c r="B27" s="44">
        <v>21</v>
      </c>
      <c r="C27" s="17" t="s">
        <v>260</v>
      </c>
      <c r="D27" s="18">
        <v>2.1208859999999992</v>
      </c>
      <c r="E27" s="19">
        <v>2.2139759999999997</v>
      </c>
      <c r="F27" s="19">
        <v>1.1103869369671884</v>
      </c>
      <c r="G27" s="20">
        <f t="shared" si="0"/>
        <v>0.50153521852413419</v>
      </c>
      <c r="I27" t="s">
        <v>242</v>
      </c>
      <c r="J27" s="6">
        <v>0.38465840672142804</v>
      </c>
      <c r="K27" s="65">
        <v>0.4172312317531659</v>
      </c>
    </row>
    <row r="28" spans="1:11" x14ac:dyDescent="0.25">
      <c r="A28" s="15"/>
      <c r="B28" s="44">
        <v>22</v>
      </c>
      <c r="C28" s="17" t="s">
        <v>261</v>
      </c>
      <c r="D28" s="18">
        <v>1.581696</v>
      </c>
      <c r="E28" s="19">
        <v>1.6032550000000003</v>
      </c>
      <c r="F28" s="19">
        <v>0.85674414804270782</v>
      </c>
      <c r="G28" s="20">
        <f t="shared" si="0"/>
        <v>0.53437796734936593</v>
      </c>
      <c r="I28" t="s">
        <v>251</v>
      </c>
      <c r="J28" s="6">
        <v>1.3989930361599363</v>
      </c>
      <c r="K28" s="65">
        <v>0.39548344803350921</v>
      </c>
    </row>
    <row r="29" spans="1:11" x14ac:dyDescent="0.25">
      <c r="A29" s="15"/>
      <c r="B29" s="44">
        <v>23</v>
      </c>
      <c r="C29" s="17" t="s">
        <v>262</v>
      </c>
      <c r="D29" s="18">
        <v>1.085405</v>
      </c>
      <c r="E29" s="19">
        <v>1.0982429999999999</v>
      </c>
      <c r="F29" s="19">
        <v>0.50758630502969027</v>
      </c>
      <c r="G29" s="20">
        <f t="shared" si="0"/>
        <v>0.46218032350735705</v>
      </c>
      <c r="I29" t="s">
        <v>248</v>
      </c>
      <c r="J29" s="6">
        <v>0.30779626572621055</v>
      </c>
      <c r="K29" s="65">
        <v>0.37785839066490695</v>
      </c>
    </row>
    <row r="30" spans="1:11" x14ac:dyDescent="0.25">
      <c r="A30" s="15"/>
      <c r="B30" s="44">
        <v>24</v>
      </c>
      <c r="C30" s="17" t="s">
        <v>263</v>
      </c>
      <c r="D30" s="18">
        <v>2.3795169999999999</v>
      </c>
      <c r="E30" s="19">
        <v>2.4180710000000003</v>
      </c>
      <c r="F30" s="19">
        <v>0.90368043270427734</v>
      </c>
      <c r="G30" s="20">
        <f t="shared" si="0"/>
        <v>0.37371956104857024</v>
      </c>
      <c r="I30" t="s">
        <v>263</v>
      </c>
      <c r="J30" s="6">
        <v>0.90368043270427734</v>
      </c>
      <c r="K30" s="65">
        <v>0.37371956104857024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1.4397830000000003</v>
      </c>
      <c r="E31" s="25">
        <v>1.5398190000000003</v>
      </c>
      <c r="F31" s="25">
        <v>0.9521082774081151</v>
      </c>
      <c r="G31" s="26">
        <f t="shared" si="0"/>
        <v>0.61832480142673585</v>
      </c>
      <c r="I31" t="s">
        <v>254</v>
      </c>
      <c r="J31" s="6">
        <v>23.419938244271179</v>
      </c>
      <c r="K31" s="65">
        <v>0.32900430579931172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8"/>
  <dimension ref="A1:G36"/>
  <sheetViews>
    <sheetView topLeftCell="A13" workbookViewId="0">
      <selection activeCell="A34" sqref="A34:G34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106</v>
      </c>
      <c r="B1" s="46" t="s">
        <v>228</v>
      </c>
      <c r="C1" s="40" t="s">
        <v>62</v>
      </c>
      <c r="D1" s="40"/>
      <c r="E1" s="40"/>
      <c r="F1" s="40"/>
      <c r="G1" s="40"/>
    </row>
    <row r="2" spans="1:7" ht="15.75" thickBot="1" x14ac:dyDescent="0.3">
      <c r="A2" s="2" t="s">
        <v>2035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121.23649900000001</v>
      </c>
      <c r="E6" s="13">
        <v>130.31263399999997</v>
      </c>
      <c r="F6" s="13">
        <v>53.174541371211944</v>
      </c>
      <c r="G6" s="14">
        <v>0.40805361490284936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58.558455000000002</v>
      </c>
      <c r="E7" s="31">
        <f ca="1">SUM(E8:OFFSET(E6,MATCH("GOBIERNOS REGIONALES",$A$8:$A$50,0),0))</f>
        <v>65.414853000000022</v>
      </c>
      <c r="F7" s="31">
        <f ca="1">SUM(F8:OFFSET(F6,MATCH("GOBIERNOS REGIONALES",$A$8:$A$50,0),0))</f>
        <v>21.16025557424291</v>
      </c>
      <c r="G7" s="32">
        <f ca="1">IFERROR(F7/E7,0)</f>
        <v>0.3234778433919725</v>
      </c>
    </row>
    <row r="8" spans="1:7" x14ac:dyDescent="0.25">
      <c r="A8" s="15"/>
      <c r="B8" s="16">
        <v>10</v>
      </c>
      <c r="C8" s="17" t="s">
        <v>105</v>
      </c>
      <c r="D8" s="18">
        <v>58.558455000000002</v>
      </c>
      <c r="E8" s="19">
        <v>65.414853000000022</v>
      </c>
      <c r="F8" s="19">
        <v>21.16025557424291</v>
      </c>
      <c r="G8" s="20">
        <f t="shared" ref="G8:G35" si="0">IFERROR(F8/E8,0)</f>
        <v>0.3234778433919725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62.678044000000007</v>
      </c>
      <c r="E9" s="31">
        <f ca="1">SUM(E10:OFFSET(E8,(MATCH("GOBIERNOS LOCALES",$A$8:$A$50,0)-MATCH("GOBIERNOS REGIONALES",$A$8:$A$50,0)),0))</f>
        <v>64.897780999999995</v>
      </c>
      <c r="F9" s="31">
        <f ca="1">SUM(F10:OFFSET(F8,(MATCH("GOBIERNOS LOCALES",$A$8:$A$50,0)-MATCH("GOBIERNOS REGIONALES",$A$8:$A$50,0)),0))</f>
        <v>32.014285796969034</v>
      </c>
      <c r="G9" s="32">
        <f t="shared" ca="1" si="0"/>
        <v>0.49330324247864554</v>
      </c>
    </row>
    <row r="10" spans="1:7" x14ac:dyDescent="0.25">
      <c r="A10" s="15"/>
      <c r="B10" s="16">
        <v>440</v>
      </c>
      <c r="C10" s="17" t="s">
        <v>201</v>
      </c>
      <c r="D10" s="18">
        <v>0.42899999999999999</v>
      </c>
      <c r="E10" s="19">
        <v>0.47816399999999998</v>
      </c>
      <c r="F10" s="19">
        <v>0.2250355063843017</v>
      </c>
      <c r="G10" s="20">
        <f t="shared" si="0"/>
        <v>0.47062410885031436</v>
      </c>
    </row>
    <row r="11" spans="1:7" x14ac:dyDescent="0.25">
      <c r="A11" s="15"/>
      <c r="B11" s="16">
        <v>441</v>
      </c>
      <c r="C11" s="17" t="s">
        <v>202</v>
      </c>
      <c r="D11" s="18">
        <v>4.4284100000000004</v>
      </c>
      <c r="E11" s="19">
        <v>4.4872810000000003</v>
      </c>
      <c r="F11" s="19">
        <v>2.2651980040536728</v>
      </c>
      <c r="G11" s="20">
        <f t="shared" si="0"/>
        <v>0.50480413507727118</v>
      </c>
    </row>
    <row r="12" spans="1:7" x14ac:dyDescent="0.25">
      <c r="A12" s="15"/>
      <c r="B12" s="16">
        <v>442</v>
      </c>
      <c r="C12" s="17" t="s">
        <v>203</v>
      </c>
      <c r="D12" s="18">
        <v>0.78934099999999996</v>
      </c>
      <c r="E12" s="19">
        <v>0.92193100000000006</v>
      </c>
      <c r="F12" s="19">
        <v>0.38465840672142804</v>
      </c>
      <c r="G12" s="20">
        <f t="shared" si="0"/>
        <v>0.4172312317531659</v>
      </c>
    </row>
    <row r="13" spans="1:7" x14ac:dyDescent="0.25">
      <c r="A13" s="15"/>
      <c r="B13" s="16">
        <v>443</v>
      </c>
      <c r="C13" s="17" t="s">
        <v>204</v>
      </c>
      <c r="D13" s="18">
        <v>5.6794570000000002</v>
      </c>
      <c r="E13" s="19">
        <v>5.786251</v>
      </c>
      <c r="F13" s="19">
        <v>2.7990562315826537</v>
      </c>
      <c r="G13" s="20">
        <f t="shared" si="0"/>
        <v>0.48374262222337983</v>
      </c>
    </row>
    <row r="14" spans="1:7" x14ac:dyDescent="0.25">
      <c r="A14" s="15"/>
      <c r="B14" s="16">
        <v>444</v>
      </c>
      <c r="C14" s="17" t="s">
        <v>205</v>
      </c>
      <c r="D14" s="18">
        <v>1.332209</v>
      </c>
      <c r="E14" s="19">
        <v>1.3742129999999999</v>
      </c>
      <c r="F14" s="19">
        <v>0.63668125496951689</v>
      </c>
      <c r="G14" s="20">
        <f t="shared" si="0"/>
        <v>0.46330609226482133</v>
      </c>
    </row>
    <row r="15" spans="1:7" x14ac:dyDescent="0.25">
      <c r="A15" s="15"/>
      <c r="B15" s="16">
        <v>445</v>
      </c>
      <c r="C15" s="17" t="s">
        <v>206</v>
      </c>
      <c r="D15" s="18">
        <v>2.7295589999999996</v>
      </c>
      <c r="E15" s="19">
        <v>2.8227340000000001</v>
      </c>
      <c r="F15" s="19">
        <v>1.8949595929607312</v>
      </c>
      <c r="G15" s="20">
        <f t="shared" si="0"/>
        <v>0.67132063912530593</v>
      </c>
    </row>
    <row r="16" spans="1:7" x14ac:dyDescent="0.25">
      <c r="A16" s="15"/>
      <c r="B16" s="16">
        <v>446</v>
      </c>
      <c r="C16" s="17" t="s">
        <v>207</v>
      </c>
      <c r="D16" s="18">
        <v>3.0897139999999994</v>
      </c>
      <c r="E16" s="19">
        <v>3.1139469999999996</v>
      </c>
      <c r="F16" s="19">
        <v>1.4495193447655765</v>
      </c>
      <c r="G16" s="20">
        <f t="shared" si="0"/>
        <v>0.46549261909903306</v>
      </c>
    </row>
    <row r="17" spans="1:7" x14ac:dyDescent="0.25">
      <c r="A17" s="15"/>
      <c r="B17" s="16">
        <v>447</v>
      </c>
      <c r="C17" s="17" t="s">
        <v>208</v>
      </c>
      <c r="D17" s="18">
        <v>0.68113800000000002</v>
      </c>
      <c r="E17" s="19">
        <v>0.81458100000000011</v>
      </c>
      <c r="F17" s="19">
        <v>0.30779626572621055</v>
      </c>
      <c r="G17" s="20">
        <f t="shared" si="0"/>
        <v>0.3778583906649069</v>
      </c>
    </row>
    <row r="18" spans="1:7" x14ac:dyDescent="0.25">
      <c r="A18" s="15"/>
      <c r="B18" s="16">
        <v>448</v>
      </c>
      <c r="C18" s="17" t="s">
        <v>209</v>
      </c>
      <c r="D18" s="18">
        <v>0.72195900000000002</v>
      </c>
      <c r="E18" s="19">
        <v>0.74362800000000018</v>
      </c>
      <c r="F18" s="19">
        <v>0.42949653763207607</v>
      </c>
      <c r="G18" s="20">
        <f t="shared" si="0"/>
        <v>0.57756907705475857</v>
      </c>
    </row>
    <row r="19" spans="1:7" x14ac:dyDescent="0.25">
      <c r="A19" s="15"/>
      <c r="B19" s="16">
        <v>449</v>
      </c>
      <c r="C19" s="17" t="s">
        <v>210</v>
      </c>
      <c r="D19" s="18">
        <v>2.8959969999999999</v>
      </c>
      <c r="E19" s="19">
        <v>2.9495089999999999</v>
      </c>
      <c r="F19" s="19">
        <v>1.4771833842532942</v>
      </c>
      <c r="G19" s="20">
        <f t="shared" si="0"/>
        <v>0.50082348765618079</v>
      </c>
    </row>
    <row r="20" spans="1:7" x14ac:dyDescent="0.25">
      <c r="A20" s="15"/>
      <c r="B20" s="16">
        <v>450</v>
      </c>
      <c r="C20" s="17" t="s">
        <v>211</v>
      </c>
      <c r="D20" s="18">
        <v>2.8131049999999993</v>
      </c>
      <c r="E20" s="19">
        <v>3.5374249999999998</v>
      </c>
      <c r="F20" s="19">
        <v>1.3989930361599363</v>
      </c>
      <c r="G20" s="20">
        <f t="shared" si="0"/>
        <v>0.39548344803350921</v>
      </c>
    </row>
    <row r="21" spans="1:7" x14ac:dyDescent="0.25">
      <c r="A21" s="15"/>
      <c r="B21" s="16">
        <v>451</v>
      </c>
      <c r="C21" s="17" t="s">
        <v>212</v>
      </c>
      <c r="D21" s="18">
        <v>4.366803</v>
      </c>
      <c r="E21" s="19">
        <v>4.5010240000000001</v>
      </c>
      <c r="F21" s="19">
        <v>2.121169102640124</v>
      </c>
      <c r="G21" s="20">
        <f t="shared" si="0"/>
        <v>0.47126367303087563</v>
      </c>
    </row>
    <row r="22" spans="1:7" x14ac:dyDescent="0.25">
      <c r="A22" s="15"/>
      <c r="B22" s="16">
        <v>452</v>
      </c>
      <c r="C22" s="17" t="s">
        <v>213</v>
      </c>
      <c r="D22" s="18">
        <v>2.576085</v>
      </c>
      <c r="E22" s="19">
        <v>2.635599</v>
      </c>
      <c r="F22" s="19">
        <v>1.4516755590011599</v>
      </c>
      <c r="G22" s="20">
        <f t="shared" si="0"/>
        <v>0.55079530649433384</v>
      </c>
    </row>
    <row r="23" spans="1:7" x14ac:dyDescent="0.25">
      <c r="A23" s="15"/>
      <c r="B23" s="16">
        <v>453</v>
      </c>
      <c r="C23" s="17" t="s">
        <v>214</v>
      </c>
      <c r="D23" s="18">
        <v>2.8143960000000003</v>
      </c>
      <c r="E23" s="19">
        <v>2.8483630000000009</v>
      </c>
      <c r="F23" s="19">
        <v>1.5246209282922791</v>
      </c>
      <c r="G23" s="20">
        <f t="shared" si="0"/>
        <v>0.53526215875303773</v>
      </c>
    </row>
    <row r="24" spans="1:7" x14ac:dyDescent="0.25">
      <c r="A24" s="15"/>
      <c r="B24" s="16">
        <v>454</v>
      </c>
      <c r="C24" s="17" t="s">
        <v>215</v>
      </c>
      <c r="D24" s="18">
        <v>0.29957700000000004</v>
      </c>
      <c r="E24" s="19">
        <v>0.318415</v>
      </c>
      <c r="F24" s="19">
        <v>0.19236065246514045</v>
      </c>
      <c r="G24" s="20">
        <f t="shared" si="0"/>
        <v>0.60411931744779757</v>
      </c>
    </row>
    <row r="25" spans="1:7" x14ac:dyDescent="0.25">
      <c r="A25" s="15"/>
      <c r="B25" s="16">
        <v>455</v>
      </c>
      <c r="C25" s="17" t="s">
        <v>216</v>
      </c>
      <c r="D25" s="18">
        <v>0.94902100000000011</v>
      </c>
      <c r="E25" s="19">
        <v>0.96485899999999991</v>
      </c>
      <c r="F25" s="19">
        <v>0.51227186201140285</v>
      </c>
      <c r="G25" s="20">
        <f t="shared" si="0"/>
        <v>0.53092924666858354</v>
      </c>
    </row>
    <row r="26" spans="1:7" x14ac:dyDescent="0.25">
      <c r="A26" s="15"/>
      <c r="B26" s="16">
        <v>456</v>
      </c>
      <c r="C26" s="17" t="s">
        <v>217</v>
      </c>
      <c r="D26" s="18">
        <v>1.358422</v>
      </c>
      <c r="E26" s="19">
        <v>1.37246</v>
      </c>
      <c r="F26" s="19">
        <v>0.73137668054550886</v>
      </c>
      <c r="G26" s="20">
        <f t="shared" si="0"/>
        <v>0.53289471499752916</v>
      </c>
    </row>
    <row r="27" spans="1:7" x14ac:dyDescent="0.25">
      <c r="A27" s="15"/>
      <c r="B27" s="16">
        <v>457</v>
      </c>
      <c r="C27" s="17" t="s">
        <v>218</v>
      </c>
      <c r="D27" s="18">
        <v>5.0289109999999999</v>
      </c>
      <c r="E27" s="19">
        <v>5.165273</v>
      </c>
      <c r="F27" s="19">
        <v>3.2040293528407346</v>
      </c>
      <c r="G27" s="20">
        <f t="shared" si="0"/>
        <v>0.62030203492453051</v>
      </c>
    </row>
    <row r="28" spans="1:7" x14ac:dyDescent="0.25">
      <c r="A28" s="15"/>
      <c r="B28" s="16">
        <v>458</v>
      </c>
      <c r="C28" s="17" t="s">
        <v>219</v>
      </c>
      <c r="D28" s="18">
        <v>2.1208859999999996</v>
      </c>
      <c r="E28" s="19">
        <v>2.2139760000000002</v>
      </c>
      <c r="F28" s="19">
        <v>1.1103869369671884</v>
      </c>
      <c r="G28" s="20">
        <f t="shared" si="0"/>
        <v>0.50153521852413407</v>
      </c>
    </row>
    <row r="29" spans="1:7" x14ac:dyDescent="0.25">
      <c r="A29" s="15"/>
      <c r="B29" s="16">
        <v>459</v>
      </c>
      <c r="C29" s="17" t="s">
        <v>220</v>
      </c>
      <c r="D29" s="18">
        <v>1.5816960000000002</v>
      </c>
      <c r="E29" s="19">
        <v>1.6032550000000003</v>
      </c>
      <c r="F29" s="19">
        <v>0.85674414804270782</v>
      </c>
      <c r="G29" s="20">
        <f t="shared" si="0"/>
        <v>0.53437796734936593</v>
      </c>
    </row>
    <row r="30" spans="1:7" x14ac:dyDescent="0.25">
      <c r="A30" s="15"/>
      <c r="B30" s="16">
        <v>460</v>
      </c>
      <c r="C30" s="17" t="s">
        <v>221</v>
      </c>
      <c r="D30" s="18">
        <v>1.085405</v>
      </c>
      <c r="E30" s="19">
        <v>1.0982430000000001</v>
      </c>
      <c r="F30" s="19">
        <v>0.50758630502969027</v>
      </c>
      <c r="G30" s="20">
        <f t="shared" si="0"/>
        <v>0.46218032350735694</v>
      </c>
    </row>
    <row r="31" spans="1:7" x14ac:dyDescent="0.25">
      <c r="A31" s="15"/>
      <c r="B31" s="16">
        <v>461</v>
      </c>
      <c r="C31" s="17" t="s">
        <v>222</v>
      </c>
      <c r="D31" s="18">
        <v>2.3795170000000003</v>
      </c>
      <c r="E31" s="19">
        <v>2.4180710000000003</v>
      </c>
      <c r="F31" s="19">
        <v>0.90368043270427734</v>
      </c>
      <c r="G31" s="20">
        <f t="shared" si="0"/>
        <v>0.37371956104857024</v>
      </c>
    </row>
    <row r="32" spans="1:7" x14ac:dyDescent="0.25">
      <c r="A32" s="15"/>
      <c r="B32" s="16">
        <v>462</v>
      </c>
      <c r="C32" s="17" t="s">
        <v>223</v>
      </c>
      <c r="D32" s="18">
        <v>1.439783</v>
      </c>
      <c r="E32" s="19">
        <v>1.5398190000000003</v>
      </c>
      <c r="F32" s="19">
        <v>0.9521082774081151</v>
      </c>
      <c r="G32" s="20">
        <f t="shared" si="0"/>
        <v>0.61832480142673585</v>
      </c>
    </row>
    <row r="33" spans="1:7" x14ac:dyDescent="0.25">
      <c r="A33" s="15"/>
      <c r="B33" s="16">
        <v>463</v>
      </c>
      <c r="C33" s="17" t="s">
        <v>224</v>
      </c>
      <c r="D33" s="18">
        <v>5.7187200000000002</v>
      </c>
      <c r="E33" s="19">
        <v>5.7694380000000001</v>
      </c>
      <c r="F33" s="19">
        <v>2.2596826700282691</v>
      </c>
      <c r="G33" s="20">
        <f t="shared" si="0"/>
        <v>0.3916642608913154</v>
      </c>
    </row>
    <row r="34" spans="1:7" ht="15.75" thickBot="1" x14ac:dyDescent="0.3">
      <c r="A34" s="21"/>
      <c r="B34" s="22">
        <v>464</v>
      </c>
      <c r="C34" s="23" t="s">
        <v>225</v>
      </c>
      <c r="D34" s="24">
        <v>5.3689330000000002</v>
      </c>
      <c r="E34" s="25">
        <v>5.4193220000000002</v>
      </c>
      <c r="F34" s="25">
        <v>2.4180153237830382</v>
      </c>
      <c r="G34" s="26">
        <f t="shared" si="0"/>
        <v>0.44618410269458764</v>
      </c>
    </row>
    <row r="35" spans="1:7" x14ac:dyDescent="0.25">
      <c r="A35" t="s">
        <v>227</v>
      </c>
      <c r="D35" s="6"/>
      <c r="E35" s="6"/>
      <c r="F35" s="6"/>
      <c r="G35" s="5">
        <f t="shared" si="0"/>
        <v>0</v>
      </c>
    </row>
    <row r="36" spans="1:7" x14ac:dyDescent="0.25">
      <c r="D36" s="6"/>
      <c r="E36" s="6"/>
      <c r="F36" s="6"/>
      <c r="G36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9"/>
  <dimension ref="A1:L19"/>
  <sheetViews>
    <sheetView topLeftCell="A12" workbookViewId="0">
      <selection activeCell="C22" sqref="C2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106</v>
      </c>
      <c r="B1" s="40" t="s">
        <v>228</v>
      </c>
      <c r="C1" s="40" t="s">
        <v>62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2036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121.23649900000001</v>
      </c>
      <c r="G6" s="13">
        <v>130.31263399999997</v>
      </c>
      <c r="H6" s="13">
        <v>53.174541371211944</v>
      </c>
      <c r="I6" s="14">
        <v>0.40805361490284936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121.23649900000008</v>
      </c>
      <c r="G7" s="31">
        <f ca="1">SUM(G8:OFFSET(G6,MATCH("PROYECTOS",$A$8:$A$50,0),0))</f>
        <v>130.312634</v>
      </c>
      <c r="H7" s="31">
        <f ca="1">SUM(H8:OFFSET(H6,MATCH("PROYECTOS",$A$8:$A$50,0),0))</f>
        <v>53.174541371211944</v>
      </c>
      <c r="I7" s="32">
        <f t="shared" ref="I7:I12" ca="1" si="0">IFERROR(H7/G7,0)</f>
        <v>0.40805361490284925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1.9265540000000001</v>
      </c>
      <c r="G8" s="19">
        <v>1.780648</v>
      </c>
      <c r="H8" s="19">
        <v>0.67404394550248981</v>
      </c>
      <c r="I8" s="20">
        <f t="shared" si="0"/>
        <v>0.3785385688257813</v>
      </c>
      <c r="J8" s="54"/>
      <c r="K8" s="19"/>
      <c r="L8" s="20" t="str">
        <f>IFERROR(K8/J8,".")</f>
        <v>.</v>
      </c>
    </row>
    <row r="9" spans="1:12" ht="51" x14ac:dyDescent="0.25">
      <c r="A9" s="15"/>
      <c r="B9" s="17">
        <v>3000573</v>
      </c>
      <c r="C9" s="17" t="s">
        <v>2037</v>
      </c>
      <c r="D9" s="53">
        <v>86</v>
      </c>
      <c r="E9" s="17" t="s">
        <v>464</v>
      </c>
      <c r="F9" s="18">
        <v>4.6527399999999997</v>
      </c>
      <c r="G9" s="19">
        <v>4.6585259999999993</v>
      </c>
      <c r="H9" s="19">
        <v>1.4156455587653909</v>
      </c>
      <c r="I9" s="20">
        <f t="shared" si="0"/>
        <v>0.30388272143707928</v>
      </c>
      <c r="J9" s="54"/>
      <c r="K9" s="19"/>
      <c r="L9" s="20" t="str">
        <f>IFERROR(K9/J9,".")</f>
        <v>.</v>
      </c>
    </row>
    <row r="10" spans="1:12" ht="51" x14ac:dyDescent="0.25">
      <c r="A10" s="15"/>
      <c r="B10" s="17">
        <v>3000574</v>
      </c>
      <c r="C10" s="17" t="s">
        <v>2038</v>
      </c>
      <c r="D10" s="53">
        <v>86</v>
      </c>
      <c r="E10" s="17" t="s">
        <v>464</v>
      </c>
      <c r="F10" s="18">
        <v>108.21371700000007</v>
      </c>
      <c r="G10" s="19">
        <v>117.58287100000001</v>
      </c>
      <c r="H10" s="19">
        <v>49.89774508401706</v>
      </c>
      <c r="I10" s="20">
        <f t="shared" si="0"/>
        <v>0.42436236383458487</v>
      </c>
      <c r="J10" s="54"/>
      <c r="K10" s="19"/>
      <c r="L10" s="20" t="str">
        <f>IFERROR(K10/J10,".")</f>
        <v>.</v>
      </c>
    </row>
    <row r="11" spans="1:12" ht="51" x14ac:dyDescent="0.25">
      <c r="A11" s="15"/>
      <c r="B11" s="17">
        <v>3000575</v>
      </c>
      <c r="C11" s="17" t="s">
        <v>2039</v>
      </c>
      <c r="D11" s="53">
        <v>79</v>
      </c>
      <c r="E11" s="17" t="s">
        <v>1945</v>
      </c>
      <c r="F11" s="18">
        <v>6.4434879999999986</v>
      </c>
      <c r="G11" s="19">
        <v>6.2905889999999989</v>
      </c>
      <c r="H11" s="19">
        <v>1.1871067829270032</v>
      </c>
      <c r="I11" s="20">
        <f t="shared" si="0"/>
        <v>0.18871154719009672</v>
      </c>
      <c r="J11" s="54"/>
      <c r="K11" s="19"/>
      <c r="L11" s="20" t="str">
        <f>IFERROR(K11/J11,".")</f>
        <v>.</v>
      </c>
    </row>
    <row r="12" spans="1:12" ht="15.75" thickBot="1" x14ac:dyDescent="0.3">
      <c r="A12" s="33" t="s">
        <v>302</v>
      </c>
      <c r="B12" s="35"/>
      <c r="C12" s="35"/>
      <c r="D12" s="51"/>
      <c r="E12" s="35"/>
      <c r="F12" s="36">
        <f ca="1">OFFSET(F12,-MATCH("PROYECTOS",$A$8:$A$50,0)-1,0)-(OFFSET(F12,-MATCH("PROYECTOS",$A$8:$A$50,0),0))</f>
        <v>0</v>
      </c>
      <c r="G12" s="37">
        <f ca="1">OFFSET(G12,-MATCH("PROYECTOS",$A$8:$A$50,0)-1,0)-(OFFSET(G12,-MATCH("PROYECTOS",$A$8:$A$50,0),0))</f>
        <v>0</v>
      </c>
      <c r="H12" s="37">
        <f ca="1">OFFSET(H12,-MATCH("PROYECTOS",$A$8:$A$50,0)-1,0)-(OFFSET(H12,-MATCH("PROYECTOS",$A$8:$A$50,0),0))</f>
        <v>0</v>
      </c>
      <c r="I12" s="38">
        <f t="shared" ca="1" si="0"/>
        <v>0</v>
      </c>
      <c r="J12" s="52"/>
      <c r="K12" s="37"/>
      <c r="L12" s="38"/>
    </row>
    <row r="13" spans="1:12" ht="15.75" thickBot="1" x14ac:dyDescent="0.3"/>
    <row r="14" spans="1:12" ht="15.75" thickBot="1" x14ac:dyDescent="0.3">
      <c r="A14" s="108" t="s">
        <v>372</v>
      </c>
      <c r="B14" s="109"/>
      <c r="C14" s="109"/>
      <c r="D14" s="109"/>
      <c r="E14" s="109"/>
      <c r="F14" s="110"/>
    </row>
    <row r="15" spans="1:12" ht="15.75" thickBot="1" x14ac:dyDescent="0.3">
      <c r="A15" s="2" t="s">
        <v>2058</v>
      </c>
    </row>
    <row r="16" spans="1:12" ht="45" customHeight="1" x14ac:dyDescent="0.25">
      <c r="A16" s="100" t="s">
        <v>374</v>
      </c>
      <c r="B16" s="101"/>
      <c r="C16" s="101"/>
      <c r="D16" s="101"/>
      <c r="E16" s="101"/>
      <c r="F16" s="111" t="s">
        <v>375</v>
      </c>
    </row>
    <row r="17" spans="1:6" ht="15.75" thickBot="1" x14ac:dyDescent="0.3">
      <c r="A17" s="125"/>
      <c r="B17" s="126"/>
      <c r="C17" s="104"/>
      <c r="D17" s="104"/>
      <c r="E17" s="104"/>
      <c r="F17" s="112"/>
    </row>
    <row r="18" spans="1:6" ht="51" customHeight="1" x14ac:dyDescent="0.25">
      <c r="A18" s="15"/>
      <c r="B18" s="17">
        <v>3000573</v>
      </c>
      <c r="C18" s="148" t="s">
        <v>2037</v>
      </c>
      <c r="D18" s="142"/>
      <c r="E18" s="149"/>
      <c r="F18" s="69">
        <v>0.30388272143707928</v>
      </c>
    </row>
    <row r="19" spans="1:6" ht="45" customHeight="1" thickBot="1" x14ac:dyDescent="0.3">
      <c r="A19" s="21"/>
      <c r="B19" s="23">
        <v>3000575</v>
      </c>
      <c r="C19" s="146" t="s">
        <v>2039</v>
      </c>
      <c r="D19" s="121">
        <v>79</v>
      </c>
      <c r="E19" s="147" t="s">
        <v>1945</v>
      </c>
      <c r="F19" s="70">
        <v>0.18871154719009672</v>
      </c>
    </row>
  </sheetData>
  <mergeCells count="17">
    <mergeCell ref="J3:L3"/>
    <mergeCell ref="I4:I5"/>
    <mergeCell ref="A14:F14"/>
    <mergeCell ref="A16:E17"/>
    <mergeCell ref="F16:F17"/>
    <mergeCell ref="L4:L5"/>
    <mergeCell ref="H4:H5"/>
    <mergeCell ref="A4:C5"/>
    <mergeCell ref="J4:J5"/>
    <mergeCell ref="F4:F5"/>
    <mergeCell ref="K4:K5"/>
    <mergeCell ref="G4:G5"/>
    <mergeCell ref="D4:E5"/>
    <mergeCell ref="C18:E18"/>
    <mergeCell ref="C19:E19"/>
    <mergeCell ref="A3:E3"/>
    <mergeCell ref="F3:I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G39"/>
  <sheetViews>
    <sheetView workbookViewId="0">
      <selection activeCell="A2" sqref="A2:G3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17</v>
      </c>
      <c r="B1" s="46" t="s">
        <v>228</v>
      </c>
      <c r="C1" s="40" t="s">
        <v>11</v>
      </c>
      <c r="D1" s="40"/>
      <c r="E1" s="40"/>
      <c r="F1" s="40"/>
      <c r="G1" s="40"/>
    </row>
    <row r="2" spans="1:7" ht="15.75" thickBot="1" x14ac:dyDescent="0.3">
      <c r="A2" s="2" t="s">
        <v>491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265.01292899999999</v>
      </c>
      <c r="E6" s="13">
        <v>272.082807</v>
      </c>
      <c r="F6" s="13">
        <v>109.70116334087172</v>
      </c>
      <c r="G6" s="14">
        <v>0.40319035425443739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110.19604</v>
      </c>
      <c r="E7" s="31">
        <f ca="1">SUM(E8:OFFSET(E6,MATCH("GOBIERNOS REGIONALES",$A$8:$A$50,0),0))</f>
        <v>91.157553000000036</v>
      </c>
      <c r="F7" s="31">
        <f ca="1">SUM(F8:OFFSET(F6,MATCH("GOBIERNOS REGIONALES",$A$8:$A$50,0),0))</f>
        <v>33.878951616414483</v>
      </c>
      <c r="G7" s="32">
        <f ca="1">IFERROR(F7/E7,0)</f>
        <v>0.3716527100767445</v>
      </c>
    </row>
    <row r="8" spans="1:7" x14ac:dyDescent="0.25">
      <c r="A8" s="15"/>
      <c r="B8" s="16">
        <v>11</v>
      </c>
      <c r="C8" s="17" t="s">
        <v>106</v>
      </c>
      <c r="D8" s="18">
        <v>54.219967000000018</v>
      </c>
      <c r="E8" s="19">
        <v>30.262238000000007</v>
      </c>
      <c r="F8" s="19">
        <v>7.0243144615633355</v>
      </c>
      <c r="G8" s="20">
        <f t="shared" ref="G8:G38" si="0">IFERROR(F8/E8,0)</f>
        <v>0.23211483769188959</v>
      </c>
    </row>
    <row r="9" spans="1:7" x14ac:dyDescent="0.25">
      <c r="A9" s="15"/>
      <c r="B9" s="16">
        <v>131</v>
      </c>
      <c r="C9" s="17" t="s">
        <v>138</v>
      </c>
      <c r="D9" s="18">
        <v>14.862013000000001</v>
      </c>
      <c r="E9" s="19">
        <v>15.941962000000004</v>
      </c>
      <c r="F9" s="19">
        <v>5.1735017969367618</v>
      </c>
      <c r="G9" s="20">
        <f t="shared" si="0"/>
        <v>0.32452102174981728</v>
      </c>
    </row>
    <row r="10" spans="1:7" x14ac:dyDescent="0.25">
      <c r="A10" s="15"/>
      <c r="B10" s="16">
        <v>135</v>
      </c>
      <c r="C10" s="17" t="s">
        <v>139</v>
      </c>
      <c r="D10" s="18">
        <v>8.4664799999999971</v>
      </c>
      <c r="E10" s="19">
        <v>8.4664800000000007</v>
      </c>
      <c r="F10" s="19">
        <v>3.6658089902484789</v>
      </c>
      <c r="G10" s="20">
        <f t="shared" si="0"/>
        <v>0.43297911177354448</v>
      </c>
    </row>
    <row r="11" spans="1:7" ht="25.5" x14ac:dyDescent="0.25">
      <c r="A11" s="15"/>
      <c r="B11" s="16">
        <v>137</v>
      </c>
      <c r="C11" s="17" t="s">
        <v>141</v>
      </c>
      <c r="D11" s="18">
        <v>32.647579999999991</v>
      </c>
      <c r="E11" s="19">
        <v>36.48687300000001</v>
      </c>
      <c r="F11" s="19">
        <v>18.015326367665907</v>
      </c>
      <c r="G11" s="20">
        <f t="shared" si="0"/>
        <v>0.49374815889719847</v>
      </c>
    </row>
    <row r="12" spans="1:7" x14ac:dyDescent="0.25">
      <c r="A12" s="27" t="s">
        <v>200</v>
      </c>
      <c r="B12" s="28"/>
      <c r="C12" s="29"/>
      <c r="D12" s="30">
        <f ca="1">SUM(D13:OFFSET(D11,(MATCH("GOBIERNOS LOCALES",$A$8:$A$50,0)-MATCH("GOBIERNOS REGIONALES",$A$8:$A$50,0)),0))</f>
        <v>152.326978</v>
      </c>
      <c r="E12" s="31">
        <f ca="1">SUM(E13:OFFSET(E11,(MATCH("GOBIERNOS LOCALES",$A$8:$A$50,0)-MATCH("GOBIERNOS REGIONALES",$A$8:$A$50,0)),0))</f>
        <v>179.267132</v>
      </c>
      <c r="F12" s="31">
        <f ca="1">SUM(F13:OFFSET(F11,(MATCH("GOBIERNOS LOCALES",$A$8:$A$50,0)-MATCH("GOBIERNOS REGIONALES",$A$8:$A$50,0)),0))</f>
        <v>75.258313030992653</v>
      </c>
      <c r="G12" s="32">
        <f t="shared" ca="1" si="0"/>
        <v>0.41981099486208467</v>
      </c>
    </row>
    <row r="13" spans="1:7" x14ac:dyDescent="0.25">
      <c r="A13" s="15"/>
      <c r="B13" s="16">
        <v>440</v>
      </c>
      <c r="C13" s="17" t="s">
        <v>201</v>
      </c>
      <c r="D13" s="18">
        <v>2.8091920000000012</v>
      </c>
      <c r="E13" s="19">
        <v>3.1742160000000004</v>
      </c>
      <c r="F13" s="19">
        <v>1.2627994900740305</v>
      </c>
      <c r="G13" s="20">
        <f t="shared" si="0"/>
        <v>0.3978303587638744</v>
      </c>
    </row>
    <row r="14" spans="1:7" x14ac:dyDescent="0.25">
      <c r="A14" s="15"/>
      <c r="B14" s="16">
        <v>441</v>
      </c>
      <c r="C14" s="17" t="s">
        <v>202</v>
      </c>
      <c r="D14" s="18">
        <v>2.5826200000000004</v>
      </c>
      <c r="E14" s="19">
        <v>2.7019850000000001</v>
      </c>
      <c r="F14" s="19">
        <v>1.3425563012388011</v>
      </c>
      <c r="G14" s="20">
        <f t="shared" si="0"/>
        <v>0.49687777735213223</v>
      </c>
    </row>
    <row r="15" spans="1:7" x14ac:dyDescent="0.25">
      <c r="A15" s="15"/>
      <c r="B15" s="16">
        <v>442</v>
      </c>
      <c r="C15" s="17" t="s">
        <v>203</v>
      </c>
      <c r="D15" s="18">
        <v>2.4870519999999989</v>
      </c>
      <c r="E15" s="19">
        <v>2.6398990000000002</v>
      </c>
      <c r="F15" s="19">
        <v>1.4436952671203471</v>
      </c>
      <c r="G15" s="20">
        <f t="shared" si="0"/>
        <v>0.54687518996762641</v>
      </c>
    </row>
    <row r="16" spans="1:7" x14ac:dyDescent="0.25">
      <c r="A16" s="15"/>
      <c r="B16" s="16">
        <v>443</v>
      </c>
      <c r="C16" s="17" t="s">
        <v>204</v>
      </c>
      <c r="D16" s="18">
        <v>9.8105859999999989</v>
      </c>
      <c r="E16" s="19">
        <v>12.349895</v>
      </c>
      <c r="F16" s="19">
        <v>3.8023837918190111</v>
      </c>
      <c r="G16" s="20">
        <f t="shared" si="0"/>
        <v>0.3078879449435814</v>
      </c>
    </row>
    <row r="17" spans="1:7" x14ac:dyDescent="0.25">
      <c r="A17" s="15"/>
      <c r="B17" s="16">
        <v>444</v>
      </c>
      <c r="C17" s="17" t="s">
        <v>205</v>
      </c>
      <c r="D17" s="18">
        <v>5.3855010000000005</v>
      </c>
      <c r="E17" s="19">
        <v>7.0557399999999992</v>
      </c>
      <c r="F17" s="19">
        <v>3.1838185391607112</v>
      </c>
      <c r="G17" s="20">
        <f t="shared" si="0"/>
        <v>0.45123807554710232</v>
      </c>
    </row>
    <row r="18" spans="1:7" x14ac:dyDescent="0.25">
      <c r="A18" s="15"/>
      <c r="B18" s="16">
        <v>445</v>
      </c>
      <c r="C18" s="17" t="s">
        <v>206</v>
      </c>
      <c r="D18" s="18">
        <v>9.2747420000000016</v>
      </c>
      <c r="E18" s="19">
        <v>11.258275000000001</v>
      </c>
      <c r="F18" s="19">
        <v>5.0214139248309948</v>
      </c>
      <c r="G18" s="20">
        <f t="shared" si="0"/>
        <v>0.44601983206405904</v>
      </c>
    </row>
    <row r="19" spans="1:7" x14ac:dyDescent="0.25">
      <c r="A19" s="15"/>
      <c r="B19" s="16">
        <v>446</v>
      </c>
      <c r="C19" s="17" t="s">
        <v>207</v>
      </c>
      <c r="D19" s="18">
        <v>6.7227440000000005</v>
      </c>
      <c r="E19" s="19">
        <v>7.4126530000000006</v>
      </c>
      <c r="F19" s="19">
        <v>2.9014849626210957</v>
      </c>
      <c r="G19" s="20">
        <f t="shared" si="0"/>
        <v>0.39142328159986656</v>
      </c>
    </row>
    <row r="20" spans="1:7" x14ac:dyDescent="0.25">
      <c r="A20" s="15"/>
      <c r="B20" s="16">
        <v>447</v>
      </c>
      <c r="C20" s="17" t="s">
        <v>208</v>
      </c>
      <c r="D20" s="18">
        <v>0.82782299999999975</v>
      </c>
      <c r="E20" s="19">
        <v>1.047774</v>
      </c>
      <c r="F20" s="19">
        <v>0.28081206877322984</v>
      </c>
      <c r="G20" s="20">
        <f t="shared" si="0"/>
        <v>0.2680082429734178</v>
      </c>
    </row>
    <row r="21" spans="1:7" x14ac:dyDescent="0.25">
      <c r="A21" s="15"/>
      <c r="B21" s="16">
        <v>448</v>
      </c>
      <c r="C21" s="17" t="s">
        <v>209</v>
      </c>
      <c r="D21" s="18">
        <v>4.5417959999999971</v>
      </c>
      <c r="E21" s="19">
        <v>5.0269139999999988</v>
      </c>
      <c r="F21" s="19">
        <v>1.8578794018176268</v>
      </c>
      <c r="G21" s="20">
        <f t="shared" si="0"/>
        <v>0.36958647031113467</v>
      </c>
    </row>
    <row r="22" spans="1:7" x14ac:dyDescent="0.25">
      <c r="A22" s="15"/>
      <c r="B22" s="16">
        <v>449</v>
      </c>
      <c r="C22" s="17" t="s">
        <v>210</v>
      </c>
      <c r="D22" s="18">
        <v>3.0018349999999998</v>
      </c>
      <c r="E22" s="19">
        <v>3.053204</v>
      </c>
      <c r="F22" s="19">
        <v>1.4844733262470982</v>
      </c>
      <c r="G22" s="20">
        <f t="shared" si="0"/>
        <v>0.48620181496129905</v>
      </c>
    </row>
    <row r="23" spans="1:7" x14ac:dyDescent="0.25">
      <c r="A23" s="15"/>
      <c r="B23" s="16">
        <v>450</v>
      </c>
      <c r="C23" s="17" t="s">
        <v>211</v>
      </c>
      <c r="D23" s="18">
        <v>6.1539080000000004</v>
      </c>
      <c r="E23" s="19">
        <v>6.3780920000000005</v>
      </c>
      <c r="F23" s="19">
        <v>2.5128972875063482</v>
      </c>
      <c r="G23" s="20">
        <f t="shared" si="0"/>
        <v>0.39398887433833629</v>
      </c>
    </row>
    <row r="24" spans="1:7" x14ac:dyDescent="0.25">
      <c r="A24" s="15"/>
      <c r="B24" s="16">
        <v>451</v>
      </c>
      <c r="C24" s="17" t="s">
        <v>212</v>
      </c>
      <c r="D24" s="18">
        <v>5.9695069999999983</v>
      </c>
      <c r="E24" s="19">
        <v>8.3342400000000012</v>
      </c>
      <c r="F24" s="19">
        <v>2.9622751756141952</v>
      </c>
      <c r="G24" s="20">
        <f t="shared" si="0"/>
        <v>0.35543434981644334</v>
      </c>
    </row>
    <row r="25" spans="1:7" x14ac:dyDescent="0.25">
      <c r="A25" s="15"/>
      <c r="B25" s="16">
        <v>452</v>
      </c>
      <c r="C25" s="17" t="s">
        <v>213</v>
      </c>
      <c r="D25" s="18">
        <v>7.6463480000000015</v>
      </c>
      <c r="E25" s="19">
        <v>8.2917560000000012</v>
      </c>
      <c r="F25" s="19">
        <v>3.4263835768215358</v>
      </c>
      <c r="G25" s="20">
        <f t="shared" si="0"/>
        <v>0.41322773810777058</v>
      </c>
    </row>
    <row r="26" spans="1:7" x14ac:dyDescent="0.25">
      <c r="A26" s="15"/>
      <c r="B26" s="16">
        <v>453</v>
      </c>
      <c r="C26" s="17" t="s">
        <v>214</v>
      </c>
      <c r="D26" s="18">
        <v>20.395672999999999</v>
      </c>
      <c r="E26" s="19">
        <v>22.110120000000006</v>
      </c>
      <c r="F26" s="19">
        <v>9.9183924890348862</v>
      </c>
      <c r="G26" s="20">
        <f t="shared" si="0"/>
        <v>0.44859062225962065</v>
      </c>
    </row>
    <row r="27" spans="1:7" x14ac:dyDescent="0.25">
      <c r="A27" s="15"/>
      <c r="B27" s="16">
        <v>454</v>
      </c>
      <c r="C27" s="17" t="s">
        <v>215</v>
      </c>
      <c r="D27" s="18">
        <v>5.6838269999999991</v>
      </c>
      <c r="E27" s="19">
        <v>7.0939740000000011</v>
      </c>
      <c r="F27" s="19">
        <v>2.6671598585016909</v>
      </c>
      <c r="G27" s="20">
        <f t="shared" si="0"/>
        <v>0.37597542061779343</v>
      </c>
    </row>
    <row r="28" spans="1:7" x14ac:dyDescent="0.25">
      <c r="A28" s="15"/>
      <c r="B28" s="16">
        <v>455</v>
      </c>
      <c r="C28" s="17" t="s">
        <v>216</v>
      </c>
      <c r="D28" s="18">
        <v>0.57919200000000004</v>
      </c>
      <c r="E28" s="19">
        <v>0.51600299999999999</v>
      </c>
      <c r="F28" s="19">
        <v>0.17225269525442855</v>
      </c>
      <c r="G28" s="20">
        <f t="shared" si="0"/>
        <v>0.33382111199824138</v>
      </c>
    </row>
    <row r="29" spans="1:7" x14ac:dyDescent="0.25">
      <c r="A29" s="15"/>
      <c r="B29" s="16">
        <v>456</v>
      </c>
      <c r="C29" s="17" t="s">
        <v>217</v>
      </c>
      <c r="D29" s="18">
        <v>1.2728200000000001</v>
      </c>
      <c r="E29" s="19">
        <v>1.4022129999999999</v>
      </c>
      <c r="F29" s="19">
        <v>0.44112902532651788</v>
      </c>
      <c r="G29" s="20">
        <f t="shared" si="0"/>
        <v>0.31459487633228184</v>
      </c>
    </row>
    <row r="30" spans="1:7" x14ac:dyDescent="0.25">
      <c r="A30" s="15"/>
      <c r="B30" s="16">
        <v>457</v>
      </c>
      <c r="C30" s="17" t="s">
        <v>218</v>
      </c>
      <c r="D30" s="18">
        <v>18.547031999999998</v>
      </c>
      <c r="E30" s="19">
        <v>24.124406999999994</v>
      </c>
      <c r="F30" s="19">
        <v>11.52030821740118</v>
      </c>
      <c r="G30" s="20">
        <f t="shared" si="0"/>
        <v>0.47753746723810381</v>
      </c>
    </row>
    <row r="31" spans="1:7" x14ac:dyDescent="0.25">
      <c r="A31" s="15"/>
      <c r="B31" s="16">
        <v>458</v>
      </c>
      <c r="C31" s="17" t="s">
        <v>219</v>
      </c>
      <c r="D31" s="18">
        <v>5.4074260000000018</v>
      </c>
      <c r="E31" s="19">
        <v>6.8098100000000024</v>
      </c>
      <c r="F31" s="19">
        <v>2.5565708386000097</v>
      </c>
      <c r="G31" s="20">
        <f t="shared" si="0"/>
        <v>0.37542469446284238</v>
      </c>
    </row>
    <row r="32" spans="1:7" x14ac:dyDescent="0.25">
      <c r="A32" s="15"/>
      <c r="B32" s="16">
        <v>459</v>
      </c>
      <c r="C32" s="17" t="s">
        <v>220</v>
      </c>
      <c r="D32" s="18">
        <v>10.067077000000003</v>
      </c>
      <c r="E32" s="19">
        <v>10.802498000000003</v>
      </c>
      <c r="F32" s="19">
        <v>4.6907019289701566</v>
      </c>
      <c r="G32" s="20">
        <f t="shared" si="0"/>
        <v>0.43422381832148038</v>
      </c>
    </row>
    <row r="33" spans="1:7" x14ac:dyDescent="0.25">
      <c r="A33" s="15"/>
      <c r="B33" s="16">
        <v>460</v>
      </c>
      <c r="C33" s="17" t="s">
        <v>221</v>
      </c>
      <c r="D33" s="18">
        <v>0.92809199999999992</v>
      </c>
      <c r="E33" s="19">
        <v>1.3191919999999997</v>
      </c>
      <c r="F33" s="19">
        <v>0.42112713326059747</v>
      </c>
      <c r="G33" s="20">
        <f t="shared" si="0"/>
        <v>0.31923111515275832</v>
      </c>
    </row>
    <row r="34" spans="1:7" x14ac:dyDescent="0.25">
      <c r="A34" s="15"/>
      <c r="B34" s="16">
        <v>461</v>
      </c>
      <c r="C34" s="17" t="s">
        <v>222</v>
      </c>
      <c r="D34" s="18">
        <v>7.229000000000001</v>
      </c>
      <c r="E34" s="19">
        <v>10.699147</v>
      </c>
      <c r="F34" s="19">
        <v>4.3047216872510035</v>
      </c>
      <c r="G34" s="20">
        <f t="shared" si="0"/>
        <v>0.40234251265554194</v>
      </c>
    </row>
    <row r="35" spans="1:7" x14ac:dyDescent="0.25">
      <c r="A35" s="15"/>
      <c r="B35" s="16">
        <v>462</v>
      </c>
      <c r="C35" s="17" t="s">
        <v>223</v>
      </c>
      <c r="D35" s="18">
        <v>5.724834999999997</v>
      </c>
      <c r="E35" s="19">
        <v>5.9513499999999979</v>
      </c>
      <c r="F35" s="19">
        <v>2.9683744608155394</v>
      </c>
      <c r="G35" s="20">
        <f t="shared" si="0"/>
        <v>0.49877329695204287</v>
      </c>
    </row>
    <row r="36" spans="1:7" x14ac:dyDescent="0.25">
      <c r="A36" s="15"/>
      <c r="B36" s="16">
        <v>463</v>
      </c>
      <c r="C36" s="17" t="s">
        <v>224</v>
      </c>
      <c r="D36" s="18">
        <v>4.8817090000000016</v>
      </c>
      <c r="E36" s="19">
        <v>5.2010170000000002</v>
      </c>
      <c r="F36" s="19">
        <v>2.162714977746532</v>
      </c>
      <c r="G36" s="20">
        <f t="shared" si="0"/>
        <v>0.41582540063732382</v>
      </c>
    </row>
    <row r="37" spans="1:7" x14ac:dyDescent="0.25">
      <c r="A37" s="15"/>
      <c r="B37" s="16">
        <v>464</v>
      </c>
      <c r="C37" s="17" t="s">
        <v>225</v>
      </c>
      <c r="D37" s="18">
        <v>4.3966410000000007</v>
      </c>
      <c r="E37" s="19">
        <v>4.5127580000000007</v>
      </c>
      <c r="F37" s="19">
        <v>1.951986605185084</v>
      </c>
      <c r="G37" s="20">
        <f t="shared" si="0"/>
        <v>0.43254847815572733</v>
      </c>
    </row>
    <row r="38" spans="1:7" ht="15.75" thickBot="1" x14ac:dyDescent="0.3">
      <c r="A38" s="33" t="s">
        <v>227</v>
      </c>
      <c r="B38" s="34"/>
      <c r="C38" s="35"/>
      <c r="D38" s="36">
        <v>2.4899110000000002</v>
      </c>
      <c r="E38" s="37">
        <v>1.6581219999999999</v>
      </c>
      <c r="F38" s="37">
        <v>0.56389869346457999</v>
      </c>
      <c r="G38" s="38">
        <f t="shared" si="0"/>
        <v>0.34008275233341095</v>
      </c>
    </row>
    <row r="39" spans="1:7" x14ac:dyDescent="0.25">
      <c r="D39" s="6"/>
      <c r="E39" s="6"/>
      <c r="F39" s="6"/>
      <c r="G39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0"/>
  <dimension ref="A1:N23"/>
  <sheetViews>
    <sheetView workbookViewId="0">
      <selection activeCell="C10" sqref="C1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106</v>
      </c>
      <c r="B1" s="40" t="s">
        <v>228</v>
      </c>
      <c r="C1" s="40" t="s">
        <v>62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2040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121.23649900000001</v>
      </c>
      <c r="I6" s="13">
        <v>130.31263399999997</v>
      </c>
      <c r="J6" s="13">
        <v>53.174541371211944</v>
      </c>
      <c r="K6" s="14">
        <v>0.40805361490284936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SUM(H8:H22)</f>
        <v>121.23649900000002</v>
      </c>
      <c r="I7" s="30">
        <f>SUM(I8:I22)</f>
        <v>130.312634</v>
      </c>
      <c r="J7" s="30">
        <f>SUM(J8:J22)</f>
        <v>53.174541371211944</v>
      </c>
      <c r="K7" s="32">
        <f>IFERROR(J7/I7,0)</f>
        <v>0.40805361490284925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1.9265540000000001</v>
      </c>
      <c r="I8" s="19">
        <v>1.780648</v>
      </c>
      <c r="J8" s="19">
        <v>0.67404394550248981</v>
      </c>
      <c r="K8" s="20">
        <f t="shared" ref="K8:K23" si="0">IFERROR(J8/I8,0)</f>
        <v>0.3785385688257813</v>
      </c>
      <c r="L8" s="54">
        <v>0</v>
      </c>
      <c r="M8" s="19">
        <v>0</v>
      </c>
      <c r="N8" s="20" t="str">
        <f>IFERROR(M8/L8,".")</f>
        <v>.</v>
      </c>
    </row>
    <row r="9" spans="1:14" ht="51" x14ac:dyDescent="0.25">
      <c r="A9" s="15"/>
      <c r="B9" s="17">
        <v>5003164</v>
      </c>
      <c r="C9" s="79" t="s">
        <v>2041</v>
      </c>
      <c r="D9" s="17">
        <v>3000573</v>
      </c>
      <c r="E9" s="17" t="s">
        <v>2037</v>
      </c>
      <c r="F9" s="53">
        <v>77</v>
      </c>
      <c r="G9" s="17" t="s">
        <v>1491</v>
      </c>
      <c r="H9" s="18">
        <v>0.5893719999999999</v>
      </c>
      <c r="I9" s="19">
        <v>0.55432800000000004</v>
      </c>
      <c r="J9" s="19">
        <v>0.20959714794298634</v>
      </c>
      <c r="K9" s="20">
        <f t="shared" si="0"/>
        <v>0.37811033890221374</v>
      </c>
      <c r="L9" s="54">
        <v>253</v>
      </c>
      <c r="M9" s="19">
        <v>0</v>
      </c>
      <c r="N9" s="20">
        <f t="shared" ref="N9:N22" si="1">IFERROR(M9/L9,".")</f>
        <v>0</v>
      </c>
    </row>
    <row r="10" spans="1:14" ht="51" x14ac:dyDescent="0.25">
      <c r="A10" s="15"/>
      <c r="B10" s="17">
        <v>5004302</v>
      </c>
      <c r="C10" s="79" t="s">
        <v>2042</v>
      </c>
      <c r="D10" s="17">
        <v>3000573</v>
      </c>
      <c r="E10" s="17" t="s">
        <v>2037</v>
      </c>
      <c r="F10" s="53">
        <v>86</v>
      </c>
      <c r="G10" s="17" t="s">
        <v>464</v>
      </c>
      <c r="H10" s="18">
        <v>1.5387089999999999</v>
      </c>
      <c r="I10" s="19">
        <v>1.6663050000000001</v>
      </c>
      <c r="J10" s="19">
        <v>0.93649194060708396</v>
      </c>
      <c r="K10" s="20">
        <f t="shared" si="0"/>
        <v>0.56201712207974164</v>
      </c>
      <c r="L10" s="54">
        <v>7</v>
      </c>
      <c r="M10" s="19">
        <v>0</v>
      </c>
      <c r="N10" s="20">
        <f t="shared" si="1"/>
        <v>0</v>
      </c>
    </row>
    <row r="11" spans="1:14" ht="51" x14ac:dyDescent="0.25">
      <c r="A11" s="15"/>
      <c r="B11" s="17">
        <v>5004303</v>
      </c>
      <c r="C11" s="79" t="s">
        <v>2043</v>
      </c>
      <c r="D11" s="17">
        <v>3000573</v>
      </c>
      <c r="E11" s="17" t="s">
        <v>2037</v>
      </c>
      <c r="F11" s="53">
        <v>182</v>
      </c>
      <c r="G11" s="17" t="s">
        <v>691</v>
      </c>
      <c r="H11" s="18">
        <v>2.2298589999999998</v>
      </c>
      <c r="I11" s="19">
        <v>2.2298589999999998</v>
      </c>
      <c r="J11" s="19">
        <v>0.12458374351263046</v>
      </c>
      <c r="K11" s="20">
        <f t="shared" si="0"/>
        <v>5.5870682187811188E-2</v>
      </c>
      <c r="L11" s="54">
        <v>65</v>
      </c>
      <c r="M11" s="19">
        <v>0</v>
      </c>
      <c r="N11" s="20">
        <f t="shared" si="1"/>
        <v>0</v>
      </c>
    </row>
    <row r="12" spans="1:14" ht="51" x14ac:dyDescent="0.25">
      <c r="A12" s="15"/>
      <c r="B12" s="17">
        <v>5004305</v>
      </c>
      <c r="C12" s="79" t="s">
        <v>2044</v>
      </c>
      <c r="D12" s="17">
        <v>3000573</v>
      </c>
      <c r="E12" s="17" t="s">
        <v>2037</v>
      </c>
      <c r="F12" s="53">
        <v>56</v>
      </c>
      <c r="G12" s="17" t="s">
        <v>296</v>
      </c>
      <c r="H12" s="18">
        <v>0.29480000000000001</v>
      </c>
      <c r="I12" s="19">
        <v>0.208034</v>
      </c>
      <c r="J12" s="19">
        <v>0.14497272670269012</v>
      </c>
      <c r="K12" s="20">
        <f t="shared" si="0"/>
        <v>0.69687035149393906</v>
      </c>
      <c r="L12" s="54">
        <v>0</v>
      </c>
      <c r="M12" s="19">
        <v>0</v>
      </c>
      <c r="N12" s="20" t="str">
        <f t="shared" si="1"/>
        <v>.</v>
      </c>
    </row>
    <row r="13" spans="1:14" ht="51" x14ac:dyDescent="0.25">
      <c r="A13" s="15"/>
      <c r="B13" s="17">
        <v>5003165</v>
      </c>
      <c r="C13" s="79" t="s">
        <v>2045</v>
      </c>
      <c r="D13" s="17">
        <v>3000574</v>
      </c>
      <c r="E13" s="17" t="s">
        <v>2038</v>
      </c>
      <c r="F13" s="53">
        <v>182</v>
      </c>
      <c r="G13" s="17" t="s">
        <v>691</v>
      </c>
      <c r="H13" s="18">
        <v>3.7411489999999996</v>
      </c>
      <c r="I13" s="19">
        <v>3.2719220000000004</v>
      </c>
      <c r="J13" s="19">
        <v>1.1809158061546441</v>
      </c>
      <c r="K13" s="20">
        <f t="shared" si="0"/>
        <v>0.36092419261664671</v>
      </c>
      <c r="L13" s="54">
        <v>33</v>
      </c>
      <c r="M13" s="19">
        <v>0</v>
      </c>
      <c r="N13" s="20">
        <f t="shared" si="1"/>
        <v>0</v>
      </c>
    </row>
    <row r="14" spans="1:14" ht="51" x14ac:dyDescent="0.25">
      <c r="A14" s="15"/>
      <c r="B14" s="17">
        <v>5003166</v>
      </c>
      <c r="C14" s="79" t="s">
        <v>2046</v>
      </c>
      <c r="D14" s="17">
        <v>3000574</v>
      </c>
      <c r="E14" s="17" t="s">
        <v>2038</v>
      </c>
      <c r="F14" s="53">
        <v>77</v>
      </c>
      <c r="G14" s="17" t="s">
        <v>1491</v>
      </c>
      <c r="H14" s="18">
        <v>7.4703869999999997</v>
      </c>
      <c r="I14" s="19">
        <v>13.026854999999999</v>
      </c>
      <c r="J14" s="19">
        <v>1.1409037796365737</v>
      </c>
      <c r="K14" s="20">
        <f t="shared" si="0"/>
        <v>8.7580907259394061E-2</v>
      </c>
      <c r="L14" s="54">
        <v>136</v>
      </c>
      <c r="M14" s="19">
        <v>0</v>
      </c>
      <c r="N14" s="20">
        <f t="shared" si="1"/>
        <v>0</v>
      </c>
    </row>
    <row r="15" spans="1:14" ht="51" x14ac:dyDescent="0.25">
      <c r="A15" s="15"/>
      <c r="B15" s="17">
        <v>5003173</v>
      </c>
      <c r="C15" s="79" t="s">
        <v>2047</v>
      </c>
      <c r="D15" s="17">
        <v>3000574</v>
      </c>
      <c r="E15" s="17" t="s">
        <v>2038</v>
      </c>
      <c r="F15" s="53">
        <v>86</v>
      </c>
      <c r="G15" s="17" t="s">
        <v>464</v>
      </c>
      <c r="H15" s="18">
        <v>2.1509939999999999</v>
      </c>
      <c r="I15" s="19">
        <v>1.8464229999999999</v>
      </c>
      <c r="J15" s="19">
        <v>0.15094739710912108</v>
      </c>
      <c r="K15" s="20">
        <f t="shared" si="0"/>
        <v>8.1751254782420443E-2</v>
      </c>
      <c r="L15" s="54">
        <v>0</v>
      </c>
      <c r="M15" s="19">
        <v>0</v>
      </c>
      <c r="N15" s="20" t="str">
        <f t="shared" si="1"/>
        <v>.</v>
      </c>
    </row>
    <row r="16" spans="1:14" ht="51" x14ac:dyDescent="0.25">
      <c r="A16" s="15"/>
      <c r="B16" s="17">
        <v>5004306</v>
      </c>
      <c r="C16" s="79" t="s">
        <v>2048</v>
      </c>
      <c r="D16" s="17">
        <v>3000574</v>
      </c>
      <c r="E16" s="17" t="s">
        <v>2038</v>
      </c>
      <c r="F16" s="53">
        <v>86</v>
      </c>
      <c r="G16" s="17" t="s">
        <v>464</v>
      </c>
      <c r="H16" s="18">
        <v>94.053116000000045</v>
      </c>
      <c r="I16" s="19">
        <v>98.831512000000004</v>
      </c>
      <c r="J16" s="19">
        <v>47.347378933176515</v>
      </c>
      <c r="K16" s="20">
        <f t="shared" si="0"/>
        <v>0.47907168447626819</v>
      </c>
      <c r="L16" s="54">
        <v>19363</v>
      </c>
      <c r="M16" s="19">
        <v>0</v>
      </c>
      <c r="N16" s="20">
        <f t="shared" si="1"/>
        <v>0</v>
      </c>
    </row>
    <row r="17" spans="1:14" ht="51" x14ac:dyDescent="0.25">
      <c r="A17" s="15"/>
      <c r="B17" s="17">
        <v>5004307</v>
      </c>
      <c r="C17" s="79" t="s">
        <v>2049</v>
      </c>
      <c r="D17" s="17">
        <v>3000574</v>
      </c>
      <c r="E17" s="17" t="s">
        <v>2038</v>
      </c>
      <c r="F17" s="53">
        <v>56</v>
      </c>
      <c r="G17" s="17" t="s">
        <v>296</v>
      </c>
      <c r="H17" s="18">
        <v>0.79807099999999997</v>
      </c>
      <c r="I17" s="19">
        <v>0.606159</v>
      </c>
      <c r="J17" s="19">
        <v>7.7599167940206826E-2</v>
      </c>
      <c r="K17" s="20">
        <f t="shared" si="0"/>
        <v>0.12801784340446454</v>
      </c>
      <c r="L17" s="54">
        <v>922</v>
      </c>
      <c r="M17" s="19">
        <v>0</v>
      </c>
      <c r="N17" s="20">
        <f t="shared" si="1"/>
        <v>0</v>
      </c>
    </row>
    <row r="18" spans="1:14" ht="51" x14ac:dyDescent="0.25">
      <c r="A18" s="15"/>
      <c r="B18" s="17">
        <v>5003168</v>
      </c>
      <c r="C18" s="79" t="s">
        <v>2050</v>
      </c>
      <c r="D18" s="17">
        <v>3000575</v>
      </c>
      <c r="E18" s="17" t="s">
        <v>2039</v>
      </c>
      <c r="F18" s="53">
        <v>182</v>
      </c>
      <c r="G18" s="17" t="s">
        <v>691</v>
      </c>
      <c r="H18" s="18">
        <v>0.19774499999999998</v>
      </c>
      <c r="I18" s="19">
        <v>0.214591</v>
      </c>
      <c r="J18" s="19">
        <v>1.1384299941710196E-2</v>
      </c>
      <c r="K18" s="20">
        <f t="shared" si="0"/>
        <v>5.3051152852217454E-2</v>
      </c>
      <c r="L18" s="54">
        <v>3</v>
      </c>
      <c r="M18" s="19">
        <v>0</v>
      </c>
      <c r="N18" s="20">
        <f t="shared" si="1"/>
        <v>0</v>
      </c>
    </row>
    <row r="19" spans="1:14" ht="51" x14ac:dyDescent="0.25">
      <c r="A19" s="15"/>
      <c r="B19" s="17">
        <v>5003169</v>
      </c>
      <c r="C19" s="79" t="s">
        <v>2051</v>
      </c>
      <c r="D19" s="17">
        <v>3000575</v>
      </c>
      <c r="E19" s="17" t="s">
        <v>2039</v>
      </c>
      <c r="F19" s="53">
        <v>77</v>
      </c>
      <c r="G19" s="17" t="s">
        <v>1491</v>
      </c>
      <c r="H19" s="18">
        <v>1.2009540000000001</v>
      </c>
      <c r="I19" s="19">
        <v>1.2449009999999998</v>
      </c>
      <c r="J19" s="19">
        <v>2.2168060124386102E-2</v>
      </c>
      <c r="K19" s="20">
        <f t="shared" si="0"/>
        <v>1.7807086767852306E-2</v>
      </c>
      <c r="L19" s="54">
        <v>2</v>
      </c>
      <c r="M19" s="19">
        <v>0</v>
      </c>
      <c r="N19" s="20">
        <f t="shared" si="1"/>
        <v>0</v>
      </c>
    </row>
    <row r="20" spans="1:14" ht="51" x14ac:dyDescent="0.25">
      <c r="A20" s="15"/>
      <c r="B20" s="17">
        <v>5003170</v>
      </c>
      <c r="C20" s="79" t="s">
        <v>2052</v>
      </c>
      <c r="D20" s="17">
        <v>3000575</v>
      </c>
      <c r="E20" s="17" t="s">
        <v>2039</v>
      </c>
      <c r="F20" s="53">
        <v>86</v>
      </c>
      <c r="G20" s="17" t="s">
        <v>464</v>
      </c>
      <c r="H20" s="18">
        <v>1.953586</v>
      </c>
      <c r="I20" s="19">
        <v>1.7247109999999999</v>
      </c>
      <c r="J20" s="19">
        <v>8.9345002546906471E-2</v>
      </c>
      <c r="K20" s="20">
        <f t="shared" si="0"/>
        <v>5.1802883234876147E-2</v>
      </c>
      <c r="L20" s="54">
        <v>0</v>
      </c>
      <c r="M20" s="19">
        <v>0</v>
      </c>
      <c r="N20" s="20" t="str">
        <f t="shared" si="1"/>
        <v>.</v>
      </c>
    </row>
    <row r="21" spans="1:14" ht="51" x14ac:dyDescent="0.25">
      <c r="A21" s="15"/>
      <c r="B21" s="17">
        <v>5003171</v>
      </c>
      <c r="C21" s="79" t="s">
        <v>2053</v>
      </c>
      <c r="D21" s="17">
        <v>3000575</v>
      </c>
      <c r="E21" s="17" t="s">
        <v>2039</v>
      </c>
      <c r="F21" s="53">
        <v>56</v>
      </c>
      <c r="G21" s="17" t="s">
        <v>296</v>
      </c>
      <c r="H21" s="18">
        <v>0.24512200000000001</v>
      </c>
      <c r="I21" s="19">
        <v>0.176819</v>
      </c>
      <c r="J21" s="19">
        <v>8.0701900646090508E-2</v>
      </c>
      <c r="K21" s="20">
        <f t="shared" si="0"/>
        <v>0.45640966551157119</v>
      </c>
      <c r="L21" s="54">
        <v>160</v>
      </c>
      <c r="M21" s="19">
        <v>0</v>
      </c>
      <c r="N21" s="20">
        <f t="shared" si="1"/>
        <v>0</v>
      </c>
    </row>
    <row r="22" spans="1:14" ht="51" x14ac:dyDescent="0.25">
      <c r="A22" s="15"/>
      <c r="B22" s="17">
        <v>5004308</v>
      </c>
      <c r="C22" s="79" t="s">
        <v>2054</v>
      </c>
      <c r="D22" s="17">
        <v>3000575</v>
      </c>
      <c r="E22" s="17" t="s">
        <v>2039</v>
      </c>
      <c r="F22" s="53">
        <v>86</v>
      </c>
      <c r="G22" s="17" t="s">
        <v>464</v>
      </c>
      <c r="H22" s="18">
        <v>2.8460809999999999</v>
      </c>
      <c r="I22" s="19">
        <v>2.929567</v>
      </c>
      <c r="J22" s="19">
        <v>0.98350751966790995</v>
      </c>
      <c r="K22" s="20">
        <f t="shared" si="0"/>
        <v>0.33571770833980241</v>
      </c>
      <c r="L22" s="54">
        <v>0</v>
      </c>
      <c r="M22" s="19">
        <v>0</v>
      </c>
      <c r="N22" s="20" t="str">
        <f t="shared" si="1"/>
        <v>.</v>
      </c>
    </row>
    <row r="23" spans="1:14" ht="15.75" thickBot="1" x14ac:dyDescent="0.3">
      <c r="A23" s="33" t="s">
        <v>302</v>
      </c>
      <c r="B23" s="35"/>
      <c r="C23" s="35"/>
      <c r="D23" s="57"/>
      <c r="E23" s="35"/>
      <c r="F23" s="51"/>
      <c r="G23" s="35"/>
      <c r="H23" s="36">
        <f>H6-H7</f>
        <v>0</v>
      </c>
      <c r="I23" s="36">
        <f>I6-I7</f>
        <v>0</v>
      </c>
      <c r="J23" s="36">
        <f>J6-J7</f>
        <v>0</v>
      </c>
      <c r="K23" s="38">
        <f t="shared" si="0"/>
        <v>0</v>
      </c>
      <c r="L23" s="52"/>
      <c r="M23" s="37"/>
      <c r="N23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1"/>
  <dimension ref="A1:N51"/>
  <sheetViews>
    <sheetView workbookViewId="0">
      <selection activeCell="J6" sqref="J6:N5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2" width="13.5703125" customWidth="1"/>
    <col min="13" max="14" width="14" customWidth="1"/>
  </cols>
  <sheetData>
    <row r="1" spans="1:14" ht="15.75" x14ac:dyDescent="0.25">
      <c r="A1" s="39">
        <v>106</v>
      </c>
      <c r="B1" s="40" t="s">
        <v>228</v>
      </c>
      <c r="C1" s="40" t="s">
        <v>62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2055</v>
      </c>
    </row>
    <row r="3" spans="1:14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0" t="s">
        <v>2</v>
      </c>
      <c r="K3" s="101"/>
      <c r="L3" s="102"/>
      <c r="M3" s="101" t="s">
        <v>235</v>
      </c>
      <c r="N3" s="102"/>
    </row>
    <row r="4" spans="1:14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29"/>
      <c r="J4" s="98" t="s">
        <v>3</v>
      </c>
      <c r="K4" s="96" t="s">
        <v>4</v>
      </c>
      <c r="L4" s="105" t="s">
        <v>5</v>
      </c>
      <c r="M4" s="117" t="s">
        <v>236</v>
      </c>
      <c r="N4" s="105" t="s">
        <v>237</v>
      </c>
    </row>
    <row r="5" spans="1:14" ht="15.75" thickBot="1" x14ac:dyDescent="0.3">
      <c r="A5" s="131"/>
      <c r="B5" s="128"/>
      <c r="C5" s="128"/>
      <c r="D5" s="128"/>
      <c r="E5" s="128"/>
      <c r="F5" s="128"/>
      <c r="G5" s="128"/>
      <c r="H5" s="128"/>
      <c r="I5" s="130"/>
      <c r="J5" s="133"/>
      <c r="K5" s="134"/>
      <c r="L5" s="127"/>
      <c r="M5" s="132"/>
      <c r="N5" s="127"/>
    </row>
    <row r="6" spans="1:14" ht="51" x14ac:dyDescent="0.25">
      <c r="A6" s="15"/>
      <c r="B6" s="17">
        <v>3000001</v>
      </c>
      <c r="C6" s="17" t="s">
        <v>271</v>
      </c>
      <c r="D6" s="17"/>
      <c r="E6" s="17" t="s">
        <v>334</v>
      </c>
      <c r="F6" s="17">
        <v>10</v>
      </c>
      <c r="G6" s="17" t="s">
        <v>105</v>
      </c>
      <c r="H6" s="17">
        <v>26</v>
      </c>
      <c r="I6" s="17" t="s">
        <v>1503</v>
      </c>
      <c r="J6" s="59">
        <v>1.9265540000000001</v>
      </c>
      <c r="K6" s="60">
        <v>1.7806479999999998</v>
      </c>
      <c r="L6" s="61">
        <v>0.67404394550248981</v>
      </c>
      <c r="M6" s="60"/>
      <c r="N6" s="61"/>
    </row>
    <row r="7" spans="1:14" ht="51" x14ac:dyDescent="0.25">
      <c r="A7" s="15"/>
      <c r="B7" s="17">
        <v>3000573</v>
      </c>
      <c r="C7" s="17" t="s">
        <v>2037</v>
      </c>
      <c r="D7" s="17">
        <v>86</v>
      </c>
      <c r="E7" s="17" t="s">
        <v>464</v>
      </c>
      <c r="F7" s="17">
        <v>10</v>
      </c>
      <c r="G7" s="17" t="s">
        <v>105</v>
      </c>
      <c r="H7" s="17">
        <v>10</v>
      </c>
      <c r="I7" s="17" t="s">
        <v>1502</v>
      </c>
      <c r="J7" s="59">
        <v>2.2390629999999998</v>
      </c>
      <c r="K7" s="60">
        <v>2.3098129999999992</v>
      </c>
      <c r="L7" s="61">
        <v>0.12608374352566898</v>
      </c>
      <c r="M7" s="60"/>
      <c r="N7" s="61"/>
    </row>
    <row r="8" spans="1:14" ht="51" x14ac:dyDescent="0.25">
      <c r="A8" s="15"/>
      <c r="B8" s="17">
        <v>3000573</v>
      </c>
      <c r="C8" s="17" t="s">
        <v>2037</v>
      </c>
      <c r="D8" s="17">
        <v>86</v>
      </c>
      <c r="E8" s="17" t="s">
        <v>464</v>
      </c>
      <c r="F8" s="17">
        <v>10</v>
      </c>
      <c r="G8" s="17" t="s">
        <v>105</v>
      </c>
      <c r="H8" s="17">
        <v>26</v>
      </c>
      <c r="I8" s="17" t="s">
        <v>1503</v>
      </c>
      <c r="J8" s="59">
        <v>0.76002800000000015</v>
      </c>
      <c r="K8" s="60">
        <v>0.56247400000000003</v>
      </c>
      <c r="L8" s="61">
        <v>0.290836725034751</v>
      </c>
      <c r="M8" s="60"/>
      <c r="N8" s="61"/>
    </row>
    <row r="9" spans="1:14" ht="51" x14ac:dyDescent="0.25">
      <c r="A9" s="15"/>
      <c r="B9" s="17">
        <v>3000573</v>
      </c>
      <c r="C9" s="17" t="s">
        <v>2037</v>
      </c>
      <c r="D9" s="17">
        <v>86</v>
      </c>
      <c r="E9" s="17" t="s">
        <v>464</v>
      </c>
      <c r="F9" s="17">
        <v>441</v>
      </c>
      <c r="G9" s="17" t="s">
        <v>202</v>
      </c>
      <c r="H9" s="17">
        <v>441</v>
      </c>
      <c r="I9" s="17" t="s">
        <v>342</v>
      </c>
      <c r="J9" s="59">
        <v>4.0825999999999994E-2</v>
      </c>
      <c r="K9" s="60">
        <v>4.0825999999999994E-2</v>
      </c>
      <c r="L9" s="61">
        <v>1.6729159484384581E-2</v>
      </c>
      <c r="M9" s="60"/>
      <c r="N9" s="61"/>
    </row>
    <row r="10" spans="1:14" ht="51" x14ac:dyDescent="0.25">
      <c r="A10" s="15"/>
      <c r="B10" s="17">
        <v>3000573</v>
      </c>
      <c r="C10" s="17" t="s">
        <v>2037</v>
      </c>
      <c r="D10" s="17">
        <v>86</v>
      </c>
      <c r="E10" s="17" t="s">
        <v>464</v>
      </c>
      <c r="F10" s="17">
        <v>442</v>
      </c>
      <c r="G10" s="17" t="s">
        <v>203</v>
      </c>
      <c r="H10" s="17">
        <v>442</v>
      </c>
      <c r="I10" s="17" t="s">
        <v>343</v>
      </c>
      <c r="J10" s="59">
        <v>0.64678199999999986</v>
      </c>
      <c r="K10" s="60">
        <v>0.77937199999999973</v>
      </c>
      <c r="L10" s="61">
        <v>0.3192587272496894</v>
      </c>
      <c r="M10" s="60"/>
      <c r="N10" s="61"/>
    </row>
    <row r="11" spans="1:14" ht="51" x14ac:dyDescent="0.25">
      <c r="A11" s="15"/>
      <c r="B11" s="17">
        <v>3000573</v>
      </c>
      <c r="C11" s="17" t="s">
        <v>2037</v>
      </c>
      <c r="D11" s="17">
        <v>86</v>
      </c>
      <c r="E11" s="17" t="s">
        <v>464</v>
      </c>
      <c r="F11" s="17">
        <v>455</v>
      </c>
      <c r="G11" s="17" t="s">
        <v>216</v>
      </c>
      <c r="H11" s="17">
        <v>455</v>
      </c>
      <c r="I11" s="17" t="s">
        <v>356</v>
      </c>
      <c r="J11" s="59">
        <v>0.38073800000000002</v>
      </c>
      <c r="K11" s="60">
        <v>0.38073799999999997</v>
      </c>
      <c r="L11" s="61">
        <v>0.24661189969629049</v>
      </c>
      <c r="M11" s="60"/>
      <c r="N11" s="61"/>
    </row>
    <row r="12" spans="1:14" ht="51" x14ac:dyDescent="0.25">
      <c r="A12" s="15"/>
      <c r="B12" s="17">
        <v>3000573</v>
      </c>
      <c r="C12" s="17" t="s">
        <v>2037</v>
      </c>
      <c r="D12" s="17">
        <v>86</v>
      </c>
      <c r="E12" s="17" t="s">
        <v>464</v>
      </c>
      <c r="F12" s="17">
        <v>458</v>
      </c>
      <c r="G12" s="17" t="s">
        <v>219</v>
      </c>
      <c r="H12" s="17">
        <v>458</v>
      </c>
      <c r="I12" s="17" t="s">
        <v>359</v>
      </c>
      <c r="J12" s="59">
        <v>1.14E-3</v>
      </c>
      <c r="K12" s="60">
        <v>1.14E-3</v>
      </c>
      <c r="L12" s="61">
        <v>0</v>
      </c>
      <c r="M12" s="60"/>
      <c r="N12" s="61"/>
    </row>
    <row r="13" spans="1:14" ht="51" x14ac:dyDescent="0.25">
      <c r="A13" s="15"/>
      <c r="B13" s="17">
        <v>3000573</v>
      </c>
      <c r="C13" s="17" t="s">
        <v>2037</v>
      </c>
      <c r="D13" s="17">
        <v>86</v>
      </c>
      <c r="E13" s="17" t="s">
        <v>464</v>
      </c>
      <c r="F13" s="17">
        <v>461</v>
      </c>
      <c r="G13" s="17" t="s">
        <v>222</v>
      </c>
      <c r="H13" s="17">
        <v>461</v>
      </c>
      <c r="I13" s="17" t="s">
        <v>362</v>
      </c>
      <c r="J13" s="59">
        <v>0.50366300000000008</v>
      </c>
      <c r="K13" s="60">
        <v>0.50366300000000008</v>
      </c>
      <c r="L13" s="61">
        <v>0.35647072410210967</v>
      </c>
      <c r="M13" s="60"/>
      <c r="N13" s="61"/>
    </row>
    <row r="14" spans="1:14" ht="51" x14ac:dyDescent="0.25">
      <c r="A14" s="15"/>
      <c r="B14" s="17">
        <v>3000573</v>
      </c>
      <c r="C14" s="17" t="s">
        <v>2037</v>
      </c>
      <c r="D14" s="17">
        <v>86</v>
      </c>
      <c r="E14" s="17" t="s">
        <v>464</v>
      </c>
      <c r="F14" s="17">
        <v>464</v>
      </c>
      <c r="G14" s="17" t="s">
        <v>225</v>
      </c>
      <c r="H14" s="17">
        <v>464</v>
      </c>
      <c r="I14" s="17" t="s">
        <v>365</v>
      </c>
      <c r="J14" s="59">
        <v>8.0500000000000016E-2</v>
      </c>
      <c r="K14" s="60">
        <v>8.0500000000000016E-2</v>
      </c>
      <c r="L14" s="61">
        <v>5.9654579672496766E-2</v>
      </c>
      <c r="M14" s="60"/>
      <c r="N14" s="61"/>
    </row>
    <row r="15" spans="1:14" ht="51" x14ac:dyDescent="0.25">
      <c r="A15" s="15"/>
      <c r="B15" s="17">
        <v>3000574</v>
      </c>
      <c r="C15" s="17" t="s">
        <v>2038</v>
      </c>
      <c r="D15" s="17">
        <v>86</v>
      </c>
      <c r="E15" s="17" t="s">
        <v>464</v>
      </c>
      <c r="F15" s="17">
        <v>10</v>
      </c>
      <c r="G15" s="17" t="s">
        <v>105</v>
      </c>
      <c r="H15" s="17">
        <v>10</v>
      </c>
      <c r="I15" s="17" t="s">
        <v>1502</v>
      </c>
      <c r="J15" s="59">
        <v>40.154932000000024</v>
      </c>
      <c r="K15" s="60">
        <v>48.349924000000009</v>
      </c>
      <c r="L15" s="61">
        <v>18.605144669912988</v>
      </c>
      <c r="M15" s="60"/>
      <c r="N15" s="61"/>
    </row>
    <row r="16" spans="1:14" ht="51" x14ac:dyDescent="0.25">
      <c r="A16" s="15"/>
      <c r="B16" s="17">
        <v>3000574</v>
      </c>
      <c r="C16" s="17" t="s">
        <v>2038</v>
      </c>
      <c r="D16" s="17">
        <v>86</v>
      </c>
      <c r="E16" s="17" t="s">
        <v>464</v>
      </c>
      <c r="F16" s="17">
        <v>10</v>
      </c>
      <c r="G16" s="17" t="s">
        <v>105</v>
      </c>
      <c r="H16" s="17">
        <v>26</v>
      </c>
      <c r="I16" s="17" t="s">
        <v>1503</v>
      </c>
      <c r="J16" s="59">
        <v>9.921975999999999</v>
      </c>
      <c r="K16" s="60">
        <v>9.1093229999999998</v>
      </c>
      <c r="L16" s="61">
        <v>1.2719315269496292</v>
      </c>
      <c r="M16" s="60"/>
      <c r="N16" s="61"/>
    </row>
    <row r="17" spans="1:14" ht="51" x14ac:dyDescent="0.25">
      <c r="A17" s="15"/>
      <c r="B17" s="17">
        <v>3000574</v>
      </c>
      <c r="C17" s="17" t="s">
        <v>2038</v>
      </c>
      <c r="D17" s="17">
        <v>86</v>
      </c>
      <c r="E17" s="17" t="s">
        <v>464</v>
      </c>
      <c r="F17" s="17">
        <v>440</v>
      </c>
      <c r="G17" s="17" t="s">
        <v>201</v>
      </c>
      <c r="H17" s="17">
        <v>440</v>
      </c>
      <c r="I17" s="17" t="s">
        <v>341</v>
      </c>
      <c r="J17" s="59">
        <v>0.42899999999999999</v>
      </c>
      <c r="K17" s="60">
        <v>0.47816399999999998</v>
      </c>
      <c r="L17" s="61">
        <v>0.2250355063843017</v>
      </c>
      <c r="M17" s="60"/>
      <c r="N17" s="61"/>
    </row>
    <row r="18" spans="1:14" ht="51" x14ac:dyDescent="0.25">
      <c r="A18" s="15"/>
      <c r="B18" s="17">
        <v>3000574</v>
      </c>
      <c r="C18" s="17" t="s">
        <v>2038</v>
      </c>
      <c r="D18" s="17">
        <v>86</v>
      </c>
      <c r="E18" s="17" t="s">
        <v>464</v>
      </c>
      <c r="F18" s="17">
        <v>441</v>
      </c>
      <c r="G18" s="17" t="s">
        <v>202</v>
      </c>
      <c r="H18" s="17">
        <v>441</v>
      </c>
      <c r="I18" s="17" t="s">
        <v>342</v>
      </c>
      <c r="J18" s="59">
        <v>3.9712119999999995</v>
      </c>
      <c r="K18" s="60">
        <v>4.0300830000000003</v>
      </c>
      <c r="L18" s="61">
        <v>1.9899584071245044</v>
      </c>
      <c r="M18" s="60"/>
      <c r="N18" s="61"/>
    </row>
    <row r="19" spans="1:14" ht="51" x14ac:dyDescent="0.25">
      <c r="A19" s="15"/>
      <c r="B19" s="17">
        <v>3000574</v>
      </c>
      <c r="C19" s="17" t="s">
        <v>2038</v>
      </c>
      <c r="D19" s="17">
        <v>86</v>
      </c>
      <c r="E19" s="17" t="s">
        <v>464</v>
      </c>
      <c r="F19" s="17">
        <v>442</v>
      </c>
      <c r="G19" s="17" t="s">
        <v>203</v>
      </c>
      <c r="H19" s="17">
        <v>442</v>
      </c>
      <c r="I19" s="17" t="s">
        <v>343</v>
      </c>
      <c r="J19" s="59">
        <v>0.13505900000000001</v>
      </c>
      <c r="K19" s="60">
        <v>0.13505900000000001</v>
      </c>
      <c r="L19" s="61">
        <v>6.4899679447989911E-2</v>
      </c>
      <c r="M19" s="60"/>
      <c r="N19" s="61"/>
    </row>
    <row r="20" spans="1:14" ht="51" x14ac:dyDescent="0.25">
      <c r="A20" s="15"/>
      <c r="B20" s="17">
        <v>3000574</v>
      </c>
      <c r="C20" s="17" t="s">
        <v>2038</v>
      </c>
      <c r="D20" s="17">
        <v>86</v>
      </c>
      <c r="E20" s="17" t="s">
        <v>464</v>
      </c>
      <c r="F20" s="17">
        <v>443</v>
      </c>
      <c r="G20" s="17" t="s">
        <v>204</v>
      </c>
      <c r="H20" s="17">
        <v>443</v>
      </c>
      <c r="I20" s="17" t="s">
        <v>344</v>
      </c>
      <c r="J20" s="59">
        <v>5.6794570000000011</v>
      </c>
      <c r="K20" s="60">
        <v>5.786251</v>
      </c>
      <c r="L20" s="61">
        <v>2.7990562315826537</v>
      </c>
      <c r="M20" s="60"/>
      <c r="N20" s="61"/>
    </row>
    <row r="21" spans="1:14" ht="51" x14ac:dyDescent="0.25">
      <c r="A21" s="15"/>
      <c r="B21" s="17">
        <v>3000574</v>
      </c>
      <c r="C21" s="17" t="s">
        <v>2038</v>
      </c>
      <c r="D21" s="17">
        <v>86</v>
      </c>
      <c r="E21" s="17" t="s">
        <v>464</v>
      </c>
      <c r="F21" s="17">
        <v>444</v>
      </c>
      <c r="G21" s="17" t="s">
        <v>205</v>
      </c>
      <c r="H21" s="17">
        <v>444</v>
      </c>
      <c r="I21" s="17" t="s">
        <v>345</v>
      </c>
      <c r="J21" s="59">
        <v>1.3322090000000002</v>
      </c>
      <c r="K21" s="60">
        <v>1.3742129999999999</v>
      </c>
      <c r="L21" s="61">
        <v>0.63668125496951689</v>
      </c>
      <c r="M21" s="60"/>
      <c r="N21" s="61"/>
    </row>
    <row r="22" spans="1:14" ht="51" x14ac:dyDescent="0.25">
      <c r="A22" s="15"/>
      <c r="B22" s="17">
        <v>3000574</v>
      </c>
      <c r="C22" s="17" t="s">
        <v>2038</v>
      </c>
      <c r="D22" s="17">
        <v>86</v>
      </c>
      <c r="E22" s="17" t="s">
        <v>464</v>
      </c>
      <c r="F22" s="17">
        <v>445</v>
      </c>
      <c r="G22" s="17" t="s">
        <v>206</v>
      </c>
      <c r="H22" s="17">
        <v>445</v>
      </c>
      <c r="I22" s="17" t="s">
        <v>346</v>
      </c>
      <c r="J22" s="59">
        <v>2.6342579999999991</v>
      </c>
      <c r="K22" s="60">
        <v>2.7274329999999982</v>
      </c>
      <c r="L22" s="61">
        <v>1.8304823433009005</v>
      </c>
      <c r="M22" s="60"/>
      <c r="N22" s="61"/>
    </row>
    <row r="23" spans="1:14" ht="51" x14ac:dyDescent="0.25">
      <c r="A23" s="15"/>
      <c r="B23" s="17">
        <v>3000574</v>
      </c>
      <c r="C23" s="17" t="s">
        <v>2038</v>
      </c>
      <c r="D23" s="17">
        <v>86</v>
      </c>
      <c r="E23" s="17" t="s">
        <v>464</v>
      </c>
      <c r="F23" s="17">
        <v>446</v>
      </c>
      <c r="G23" s="17" t="s">
        <v>207</v>
      </c>
      <c r="H23" s="17">
        <v>446</v>
      </c>
      <c r="I23" s="17" t="s">
        <v>347</v>
      </c>
      <c r="J23" s="59">
        <v>3.0897139999999994</v>
      </c>
      <c r="K23" s="60">
        <v>3.1139469999999991</v>
      </c>
      <c r="L23" s="61">
        <v>1.4495193447655765</v>
      </c>
      <c r="M23" s="60"/>
      <c r="N23" s="61"/>
    </row>
    <row r="24" spans="1:14" ht="51" x14ac:dyDescent="0.25">
      <c r="A24" s="15"/>
      <c r="B24" s="17">
        <v>3000574</v>
      </c>
      <c r="C24" s="17" t="s">
        <v>2038</v>
      </c>
      <c r="D24" s="17">
        <v>86</v>
      </c>
      <c r="E24" s="17" t="s">
        <v>464</v>
      </c>
      <c r="F24" s="17">
        <v>447</v>
      </c>
      <c r="G24" s="17" t="s">
        <v>208</v>
      </c>
      <c r="H24" s="17">
        <v>447</v>
      </c>
      <c r="I24" s="17" t="s">
        <v>348</v>
      </c>
      <c r="J24" s="59">
        <v>0.627197</v>
      </c>
      <c r="K24" s="60">
        <v>0.76064000000000009</v>
      </c>
      <c r="L24" s="61">
        <v>0.27472170445253141</v>
      </c>
      <c r="M24" s="60"/>
      <c r="N24" s="61"/>
    </row>
    <row r="25" spans="1:14" ht="51" x14ac:dyDescent="0.25">
      <c r="A25" s="15"/>
      <c r="B25" s="17">
        <v>3000574</v>
      </c>
      <c r="C25" s="17" t="s">
        <v>2038</v>
      </c>
      <c r="D25" s="17">
        <v>86</v>
      </c>
      <c r="E25" s="17" t="s">
        <v>464</v>
      </c>
      <c r="F25" s="17">
        <v>448</v>
      </c>
      <c r="G25" s="17" t="s">
        <v>209</v>
      </c>
      <c r="H25" s="17">
        <v>448</v>
      </c>
      <c r="I25" s="17" t="s">
        <v>349</v>
      </c>
      <c r="J25" s="59">
        <v>0.72195899999999991</v>
      </c>
      <c r="K25" s="60">
        <v>0.74362799999999996</v>
      </c>
      <c r="L25" s="61">
        <v>0.42949653763207607</v>
      </c>
      <c r="M25" s="60"/>
      <c r="N25" s="61"/>
    </row>
    <row r="26" spans="1:14" ht="51" x14ac:dyDescent="0.25">
      <c r="A26" s="15"/>
      <c r="B26" s="17">
        <v>3000574</v>
      </c>
      <c r="C26" s="17" t="s">
        <v>2038</v>
      </c>
      <c r="D26" s="17">
        <v>86</v>
      </c>
      <c r="E26" s="17" t="s">
        <v>464</v>
      </c>
      <c r="F26" s="17">
        <v>449</v>
      </c>
      <c r="G26" s="17" t="s">
        <v>210</v>
      </c>
      <c r="H26" s="17">
        <v>449</v>
      </c>
      <c r="I26" s="17" t="s">
        <v>350</v>
      </c>
      <c r="J26" s="59">
        <v>2.8959969999999995</v>
      </c>
      <c r="K26" s="60">
        <v>2.9495089999999999</v>
      </c>
      <c r="L26" s="61">
        <v>1.4771833842532942</v>
      </c>
      <c r="M26" s="60"/>
      <c r="N26" s="61"/>
    </row>
    <row r="27" spans="1:14" ht="51" x14ac:dyDescent="0.25">
      <c r="A27" s="15"/>
      <c r="B27" s="17">
        <v>3000574</v>
      </c>
      <c r="C27" s="17" t="s">
        <v>2038</v>
      </c>
      <c r="D27" s="17">
        <v>86</v>
      </c>
      <c r="E27" s="17" t="s">
        <v>464</v>
      </c>
      <c r="F27" s="17">
        <v>450</v>
      </c>
      <c r="G27" s="17" t="s">
        <v>211</v>
      </c>
      <c r="H27" s="17">
        <v>450</v>
      </c>
      <c r="I27" s="17" t="s">
        <v>351</v>
      </c>
      <c r="J27" s="59">
        <v>2.2667950000000001</v>
      </c>
      <c r="K27" s="60">
        <v>2.9057829999999978</v>
      </c>
      <c r="L27" s="61">
        <v>1.1252659277411112</v>
      </c>
      <c r="M27" s="60"/>
      <c r="N27" s="61"/>
    </row>
    <row r="28" spans="1:14" ht="51" x14ac:dyDescent="0.25">
      <c r="A28" s="15"/>
      <c r="B28" s="17">
        <v>3000574</v>
      </c>
      <c r="C28" s="17" t="s">
        <v>2038</v>
      </c>
      <c r="D28" s="17">
        <v>86</v>
      </c>
      <c r="E28" s="17" t="s">
        <v>464</v>
      </c>
      <c r="F28" s="17">
        <v>451</v>
      </c>
      <c r="G28" s="17" t="s">
        <v>212</v>
      </c>
      <c r="H28" s="17">
        <v>451</v>
      </c>
      <c r="I28" s="17" t="s">
        <v>352</v>
      </c>
      <c r="J28" s="59">
        <v>4.3668029999999991</v>
      </c>
      <c r="K28" s="60">
        <v>4.5010240000000001</v>
      </c>
      <c r="L28" s="61">
        <v>2.121169102640124</v>
      </c>
      <c r="M28" s="60"/>
      <c r="N28" s="61"/>
    </row>
    <row r="29" spans="1:14" ht="51" x14ac:dyDescent="0.25">
      <c r="A29" s="15"/>
      <c r="B29" s="17">
        <v>3000574</v>
      </c>
      <c r="C29" s="17" t="s">
        <v>2038</v>
      </c>
      <c r="D29" s="17">
        <v>86</v>
      </c>
      <c r="E29" s="17" t="s">
        <v>464</v>
      </c>
      <c r="F29" s="17">
        <v>452</v>
      </c>
      <c r="G29" s="17" t="s">
        <v>213</v>
      </c>
      <c r="H29" s="17">
        <v>452</v>
      </c>
      <c r="I29" s="17" t="s">
        <v>353</v>
      </c>
      <c r="J29" s="59">
        <v>2.5760850000000004</v>
      </c>
      <c r="K29" s="60">
        <v>2.6355990000000009</v>
      </c>
      <c r="L29" s="61">
        <v>1.4516755590011599</v>
      </c>
      <c r="M29" s="60"/>
      <c r="N29" s="61"/>
    </row>
    <row r="30" spans="1:14" ht="51" x14ac:dyDescent="0.25">
      <c r="A30" s="15"/>
      <c r="B30" s="17">
        <v>3000574</v>
      </c>
      <c r="C30" s="17" t="s">
        <v>2038</v>
      </c>
      <c r="D30" s="17">
        <v>86</v>
      </c>
      <c r="E30" s="17" t="s">
        <v>464</v>
      </c>
      <c r="F30" s="17">
        <v>453</v>
      </c>
      <c r="G30" s="17" t="s">
        <v>214</v>
      </c>
      <c r="H30" s="17">
        <v>453</v>
      </c>
      <c r="I30" s="17" t="s">
        <v>354</v>
      </c>
      <c r="J30" s="59">
        <v>2.6178099999999991</v>
      </c>
      <c r="K30" s="60">
        <v>2.636776999999999</v>
      </c>
      <c r="L30" s="61">
        <v>1.420852472561819</v>
      </c>
      <c r="M30" s="60"/>
      <c r="N30" s="61"/>
    </row>
    <row r="31" spans="1:14" ht="51" x14ac:dyDescent="0.25">
      <c r="A31" s="15"/>
      <c r="B31" s="17">
        <v>3000574</v>
      </c>
      <c r="C31" s="17" t="s">
        <v>2038</v>
      </c>
      <c r="D31" s="17">
        <v>86</v>
      </c>
      <c r="E31" s="17" t="s">
        <v>464</v>
      </c>
      <c r="F31" s="17">
        <v>454</v>
      </c>
      <c r="G31" s="17" t="s">
        <v>215</v>
      </c>
      <c r="H31" s="17">
        <v>454</v>
      </c>
      <c r="I31" s="17" t="s">
        <v>355</v>
      </c>
      <c r="J31" s="59">
        <v>0.29957700000000004</v>
      </c>
      <c r="K31" s="60">
        <v>0.31841500000000011</v>
      </c>
      <c r="L31" s="61">
        <v>0.19236065246514045</v>
      </c>
      <c r="M31" s="60"/>
      <c r="N31" s="61"/>
    </row>
    <row r="32" spans="1:14" ht="51" x14ac:dyDescent="0.25">
      <c r="A32" s="15"/>
      <c r="B32" s="17">
        <v>3000574</v>
      </c>
      <c r="C32" s="17" t="s">
        <v>2038</v>
      </c>
      <c r="D32" s="17">
        <v>86</v>
      </c>
      <c r="E32" s="17" t="s">
        <v>464</v>
      </c>
      <c r="F32" s="17">
        <v>455</v>
      </c>
      <c r="G32" s="17" t="s">
        <v>216</v>
      </c>
      <c r="H32" s="17">
        <v>455</v>
      </c>
      <c r="I32" s="17" t="s">
        <v>356</v>
      </c>
      <c r="J32" s="59">
        <v>0.56374299999999999</v>
      </c>
      <c r="K32" s="60">
        <v>0.57958100000000001</v>
      </c>
      <c r="L32" s="61">
        <v>0.26565996231511235</v>
      </c>
      <c r="M32" s="60"/>
      <c r="N32" s="61"/>
    </row>
    <row r="33" spans="1:14" ht="51" x14ac:dyDescent="0.25">
      <c r="A33" s="15"/>
      <c r="B33" s="17">
        <v>3000574</v>
      </c>
      <c r="C33" s="17" t="s">
        <v>2038</v>
      </c>
      <c r="D33" s="17">
        <v>86</v>
      </c>
      <c r="E33" s="17" t="s">
        <v>464</v>
      </c>
      <c r="F33" s="17">
        <v>456</v>
      </c>
      <c r="G33" s="17" t="s">
        <v>217</v>
      </c>
      <c r="H33" s="17">
        <v>456</v>
      </c>
      <c r="I33" s="17" t="s">
        <v>357</v>
      </c>
      <c r="J33" s="59">
        <v>1.358422</v>
      </c>
      <c r="K33" s="60">
        <v>1.37246</v>
      </c>
      <c r="L33" s="61">
        <v>0.73137668054550886</v>
      </c>
      <c r="M33" s="60"/>
      <c r="N33" s="61"/>
    </row>
    <row r="34" spans="1:14" ht="51" x14ac:dyDescent="0.25">
      <c r="A34" s="15"/>
      <c r="B34" s="17">
        <v>3000574</v>
      </c>
      <c r="C34" s="17" t="s">
        <v>2038</v>
      </c>
      <c r="D34" s="17">
        <v>86</v>
      </c>
      <c r="E34" s="17" t="s">
        <v>464</v>
      </c>
      <c r="F34" s="17">
        <v>457</v>
      </c>
      <c r="G34" s="17" t="s">
        <v>218</v>
      </c>
      <c r="H34" s="17">
        <v>457</v>
      </c>
      <c r="I34" s="17" t="s">
        <v>358</v>
      </c>
      <c r="J34" s="59">
        <v>5.028910999999999</v>
      </c>
      <c r="K34" s="60">
        <v>5.1652729999999991</v>
      </c>
      <c r="L34" s="61">
        <v>3.2040293528407346</v>
      </c>
      <c r="M34" s="60"/>
      <c r="N34" s="61"/>
    </row>
    <row r="35" spans="1:14" ht="51" x14ac:dyDescent="0.25">
      <c r="A35" s="15"/>
      <c r="B35" s="17">
        <v>3000574</v>
      </c>
      <c r="C35" s="17" t="s">
        <v>2038</v>
      </c>
      <c r="D35" s="17">
        <v>86</v>
      </c>
      <c r="E35" s="17" t="s">
        <v>464</v>
      </c>
      <c r="F35" s="17">
        <v>458</v>
      </c>
      <c r="G35" s="17" t="s">
        <v>219</v>
      </c>
      <c r="H35" s="17">
        <v>458</v>
      </c>
      <c r="I35" s="17" t="s">
        <v>359</v>
      </c>
      <c r="J35" s="59">
        <v>2.1197460000000006</v>
      </c>
      <c r="K35" s="60">
        <v>2.2128360000000011</v>
      </c>
      <c r="L35" s="61">
        <v>1.1103869369671884</v>
      </c>
      <c r="M35" s="60"/>
      <c r="N35" s="61"/>
    </row>
    <row r="36" spans="1:14" ht="51" x14ac:dyDescent="0.25">
      <c r="A36" s="15"/>
      <c r="B36" s="17">
        <v>3000574</v>
      </c>
      <c r="C36" s="17" t="s">
        <v>2038</v>
      </c>
      <c r="D36" s="17">
        <v>86</v>
      </c>
      <c r="E36" s="17" t="s">
        <v>464</v>
      </c>
      <c r="F36" s="17">
        <v>459</v>
      </c>
      <c r="G36" s="17" t="s">
        <v>220</v>
      </c>
      <c r="H36" s="17">
        <v>459</v>
      </c>
      <c r="I36" s="17" t="s">
        <v>360</v>
      </c>
      <c r="J36" s="59">
        <v>1.5816959999999995</v>
      </c>
      <c r="K36" s="60">
        <v>1.6032549999999997</v>
      </c>
      <c r="L36" s="61">
        <v>0.85674414804270782</v>
      </c>
      <c r="M36" s="60"/>
      <c r="N36" s="61"/>
    </row>
    <row r="37" spans="1:14" ht="51" x14ac:dyDescent="0.25">
      <c r="A37" s="15"/>
      <c r="B37" s="17">
        <v>3000574</v>
      </c>
      <c r="C37" s="17" t="s">
        <v>2038</v>
      </c>
      <c r="D37" s="17">
        <v>86</v>
      </c>
      <c r="E37" s="17" t="s">
        <v>464</v>
      </c>
      <c r="F37" s="17">
        <v>460</v>
      </c>
      <c r="G37" s="17" t="s">
        <v>221</v>
      </c>
      <c r="H37" s="17">
        <v>460</v>
      </c>
      <c r="I37" s="17" t="s">
        <v>361</v>
      </c>
      <c r="J37" s="59">
        <v>1.085405</v>
      </c>
      <c r="K37" s="60">
        <v>1.0982429999999999</v>
      </c>
      <c r="L37" s="61">
        <v>0.50758630502969027</v>
      </c>
      <c r="M37" s="60"/>
      <c r="N37" s="61"/>
    </row>
    <row r="38" spans="1:14" ht="51" x14ac:dyDescent="0.25">
      <c r="A38" s="15"/>
      <c r="B38" s="17">
        <v>3000574</v>
      </c>
      <c r="C38" s="17" t="s">
        <v>2038</v>
      </c>
      <c r="D38" s="17">
        <v>86</v>
      </c>
      <c r="E38" s="17" t="s">
        <v>464</v>
      </c>
      <c r="F38" s="17">
        <v>461</v>
      </c>
      <c r="G38" s="17" t="s">
        <v>222</v>
      </c>
      <c r="H38" s="17">
        <v>461</v>
      </c>
      <c r="I38" s="17" t="s">
        <v>362</v>
      </c>
      <c r="J38" s="59">
        <v>0.30881799999999998</v>
      </c>
      <c r="K38" s="60">
        <v>0.34737200000000001</v>
      </c>
      <c r="L38" s="61">
        <v>0.28637570154387504</v>
      </c>
      <c r="M38" s="60"/>
      <c r="N38" s="61"/>
    </row>
    <row r="39" spans="1:14" ht="51" x14ac:dyDescent="0.25">
      <c r="A39" s="15"/>
      <c r="B39" s="17">
        <v>3000574</v>
      </c>
      <c r="C39" s="17" t="s">
        <v>2038</v>
      </c>
      <c r="D39" s="17">
        <v>86</v>
      </c>
      <c r="E39" s="17" t="s">
        <v>464</v>
      </c>
      <c r="F39" s="17">
        <v>462</v>
      </c>
      <c r="G39" s="17" t="s">
        <v>223</v>
      </c>
      <c r="H39" s="17">
        <v>462</v>
      </c>
      <c r="I39" s="17" t="s">
        <v>363</v>
      </c>
      <c r="J39" s="59">
        <v>1.439783</v>
      </c>
      <c r="K39" s="60">
        <v>1.539819</v>
      </c>
      <c r="L39" s="61">
        <v>0.9521082774081151</v>
      </c>
      <c r="M39" s="60"/>
      <c r="N39" s="61"/>
    </row>
    <row r="40" spans="1:14" ht="51" x14ac:dyDescent="0.25">
      <c r="A40" s="15"/>
      <c r="B40" s="17">
        <v>3000574</v>
      </c>
      <c r="C40" s="17" t="s">
        <v>2038</v>
      </c>
      <c r="D40" s="17">
        <v>86</v>
      </c>
      <c r="E40" s="17" t="s">
        <v>464</v>
      </c>
      <c r="F40" s="17">
        <v>463</v>
      </c>
      <c r="G40" s="17" t="s">
        <v>224</v>
      </c>
      <c r="H40" s="17">
        <v>463</v>
      </c>
      <c r="I40" s="17" t="s">
        <v>364</v>
      </c>
      <c r="J40" s="59">
        <v>5.7187199999999994</v>
      </c>
      <c r="K40" s="60">
        <v>5.7694379999999992</v>
      </c>
      <c r="L40" s="61">
        <v>2.2596826700282691</v>
      </c>
      <c r="M40" s="60"/>
      <c r="N40" s="61"/>
    </row>
    <row r="41" spans="1:14" ht="51" x14ac:dyDescent="0.25">
      <c r="A41" s="15"/>
      <c r="B41" s="17">
        <v>3000574</v>
      </c>
      <c r="C41" s="17" t="s">
        <v>2038</v>
      </c>
      <c r="D41" s="17">
        <v>86</v>
      </c>
      <c r="E41" s="17" t="s">
        <v>464</v>
      </c>
      <c r="F41" s="17">
        <v>464</v>
      </c>
      <c r="G41" s="17" t="s">
        <v>225</v>
      </c>
      <c r="H41" s="17">
        <v>464</v>
      </c>
      <c r="I41" s="17" t="s">
        <v>365</v>
      </c>
      <c r="J41" s="59">
        <v>5.2884329999999995</v>
      </c>
      <c r="K41" s="60">
        <v>5.3388219999999995</v>
      </c>
      <c r="L41" s="61">
        <v>2.3583607441105414</v>
      </c>
      <c r="M41" s="60"/>
      <c r="N41" s="61"/>
    </row>
    <row r="42" spans="1:14" ht="51" x14ac:dyDescent="0.25">
      <c r="A42" s="15"/>
      <c r="B42" s="17">
        <v>3000575</v>
      </c>
      <c r="C42" s="17" t="s">
        <v>2039</v>
      </c>
      <c r="D42" s="17">
        <v>79</v>
      </c>
      <c r="E42" s="17" t="s">
        <v>1945</v>
      </c>
      <c r="F42" s="17">
        <v>10</v>
      </c>
      <c r="G42" s="17" t="s">
        <v>105</v>
      </c>
      <c r="H42" s="17">
        <v>10</v>
      </c>
      <c r="I42" s="17" t="s">
        <v>1502</v>
      </c>
      <c r="J42" s="59">
        <v>0.23138400000000003</v>
      </c>
      <c r="K42" s="60">
        <v>1.7224670000000006</v>
      </c>
      <c r="L42" s="61">
        <v>7.7795002434868366E-2</v>
      </c>
      <c r="M42" s="60"/>
      <c r="N42" s="61"/>
    </row>
    <row r="43" spans="1:14" ht="51" x14ac:dyDescent="0.25">
      <c r="A43" s="15"/>
      <c r="B43" s="17">
        <v>3000575</v>
      </c>
      <c r="C43" s="17" t="s">
        <v>2039</v>
      </c>
      <c r="D43" s="17">
        <v>79</v>
      </c>
      <c r="E43" s="17" t="s">
        <v>1945</v>
      </c>
      <c r="F43" s="17">
        <v>10</v>
      </c>
      <c r="G43" s="17" t="s">
        <v>105</v>
      </c>
      <c r="H43" s="17">
        <v>26</v>
      </c>
      <c r="I43" s="17" t="s">
        <v>1503</v>
      </c>
      <c r="J43" s="59">
        <v>3.324517999999999</v>
      </c>
      <c r="K43" s="60">
        <v>1.5802039999999999</v>
      </c>
      <c r="L43" s="61">
        <v>0.11441996088251472</v>
      </c>
      <c r="M43" s="60"/>
      <c r="N43" s="61"/>
    </row>
    <row r="44" spans="1:14" ht="51" x14ac:dyDescent="0.25">
      <c r="A44" s="15"/>
      <c r="B44" s="17">
        <v>3000575</v>
      </c>
      <c r="C44" s="17" t="s">
        <v>2039</v>
      </c>
      <c r="D44" s="17">
        <v>79</v>
      </c>
      <c r="E44" s="17" t="s">
        <v>1945</v>
      </c>
      <c r="F44" s="17">
        <v>441</v>
      </c>
      <c r="G44" s="17" t="s">
        <v>202</v>
      </c>
      <c r="H44" s="17">
        <v>441</v>
      </c>
      <c r="I44" s="17" t="s">
        <v>342</v>
      </c>
      <c r="J44" s="59">
        <v>0.41637199999999996</v>
      </c>
      <c r="K44" s="60">
        <v>0.41637199999999996</v>
      </c>
      <c r="L44" s="61">
        <v>0.25851043744478375</v>
      </c>
      <c r="M44" s="60"/>
      <c r="N44" s="61"/>
    </row>
    <row r="45" spans="1:14" ht="51" x14ac:dyDescent="0.25">
      <c r="A45" s="15"/>
      <c r="B45" s="17">
        <v>3000575</v>
      </c>
      <c r="C45" s="17" t="s">
        <v>2039</v>
      </c>
      <c r="D45" s="17">
        <v>79</v>
      </c>
      <c r="E45" s="17" t="s">
        <v>1945</v>
      </c>
      <c r="F45" s="17">
        <v>442</v>
      </c>
      <c r="G45" s="17" t="s">
        <v>203</v>
      </c>
      <c r="H45" s="17">
        <v>442</v>
      </c>
      <c r="I45" s="17" t="s">
        <v>343</v>
      </c>
      <c r="J45" s="59">
        <v>7.4999999999999997E-3</v>
      </c>
      <c r="K45" s="60">
        <v>7.4999999999999997E-3</v>
      </c>
      <c r="L45" s="61">
        <v>5.0000002374872565E-4</v>
      </c>
      <c r="M45" s="60"/>
      <c r="N45" s="61"/>
    </row>
    <row r="46" spans="1:14" ht="51" x14ac:dyDescent="0.25">
      <c r="A46" s="15"/>
      <c r="B46" s="17">
        <v>3000575</v>
      </c>
      <c r="C46" s="17" t="s">
        <v>2039</v>
      </c>
      <c r="D46" s="17">
        <v>79</v>
      </c>
      <c r="E46" s="17" t="s">
        <v>1945</v>
      </c>
      <c r="F46" s="17">
        <v>445</v>
      </c>
      <c r="G46" s="17" t="s">
        <v>206</v>
      </c>
      <c r="H46" s="17">
        <v>445</v>
      </c>
      <c r="I46" s="17" t="s">
        <v>346</v>
      </c>
      <c r="J46" s="59">
        <v>9.5300999999999997E-2</v>
      </c>
      <c r="K46" s="60">
        <v>9.5300999999999997E-2</v>
      </c>
      <c r="L46" s="61">
        <v>6.4477249659830704E-2</v>
      </c>
      <c r="M46" s="60"/>
      <c r="N46" s="61"/>
    </row>
    <row r="47" spans="1:14" ht="51" x14ac:dyDescent="0.25">
      <c r="A47" s="15"/>
      <c r="B47" s="17">
        <v>3000575</v>
      </c>
      <c r="C47" s="17" t="s">
        <v>2039</v>
      </c>
      <c r="D47" s="17">
        <v>79</v>
      </c>
      <c r="E47" s="17" t="s">
        <v>1945</v>
      </c>
      <c r="F47" s="17">
        <v>447</v>
      </c>
      <c r="G47" s="17" t="s">
        <v>208</v>
      </c>
      <c r="H47" s="17">
        <v>447</v>
      </c>
      <c r="I47" s="17" t="s">
        <v>348</v>
      </c>
      <c r="J47" s="59">
        <v>5.394100000000001E-2</v>
      </c>
      <c r="K47" s="60">
        <v>5.394100000000001E-2</v>
      </c>
      <c r="L47" s="61">
        <v>3.3074561273679137E-2</v>
      </c>
      <c r="M47" s="60"/>
      <c r="N47" s="61"/>
    </row>
    <row r="48" spans="1:14" ht="51" x14ac:dyDescent="0.25">
      <c r="A48" s="15"/>
      <c r="B48" s="17">
        <v>3000575</v>
      </c>
      <c r="C48" s="17" t="s">
        <v>2039</v>
      </c>
      <c r="D48" s="17">
        <v>79</v>
      </c>
      <c r="E48" s="17" t="s">
        <v>1945</v>
      </c>
      <c r="F48" s="17">
        <v>450</v>
      </c>
      <c r="G48" s="17" t="s">
        <v>211</v>
      </c>
      <c r="H48" s="17">
        <v>450</v>
      </c>
      <c r="I48" s="17" t="s">
        <v>351</v>
      </c>
      <c r="J48" s="59">
        <v>0.54630999999999996</v>
      </c>
      <c r="K48" s="60">
        <v>0.63164199999999993</v>
      </c>
      <c r="L48" s="61">
        <v>0.27372710841882508</v>
      </c>
      <c r="M48" s="60"/>
      <c r="N48" s="61"/>
    </row>
    <row r="49" spans="1:14" ht="51" x14ac:dyDescent="0.25">
      <c r="A49" s="15"/>
      <c r="B49" s="17">
        <v>3000575</v>
      </c>
      <c r="C49" s="17" t="s">
        <v>2039</v>
      </c>
      <c r="D49" s="17">
        <v>79</v>
      </c>
      <c r="E49" s="17" t="s">
        <v>1945</v>
      </c>
      <c r="F49" s="17">
        <v>453</v>
      </c>
      <c r="G49" s="17" t="s">
        <v>214</v>
      </c>
      <c r="H49" s="17">
        <v>453</v>
      </c>
      <c r="I49" s="17" t="s">
        <v>354</v>
      </c>
      <c r="J49" s="59">
        <v>0.19658600000000004</v>
      </c>
      <c r="K49" s="60">
        <v>0.21158600000000002</v>
      </c>
      <c r="L49" s="61">
        <v>0.10376845573046012</v>
      </c>
      <c r="M49" s="60"/>
      <c r="N49" s="61"/>
    </row>
    <row r="50" spans="1:14" ht="51" x14ac:dyDescent="0.25">
      <c r="A50" s="15"/>
      <c r="B50" s="17">
        <v>3000575</v>
      </c>
      <c r="C50" s="17" t="s">
        <v>2039</v>
      </c>
      <c r="D50" s="17">
        <v>79</v>
      </c>
      <c r="E50" s="17" t="s">
        <v>1945</v>
      </c>
      <c r="F50" s="17">
        <v>455</v>
      </c>
      <c r="G50" s="17" t="s">
        <v>216</v>
      </c>
      <c r="H50" s="17">
        <v>455</v>
      </c>
      <c r="I50" s="17" t="s">
        <v>356</v>
      </c>
      <c r="J50" s="59">
        <v>4.5399999999999998E-3</v>
      </c>
      <c r="K50" s="60">
        <v>4.5399999999999998E-3</v>
      </c>
      <c r="L50" s="61">
        <v>0</v>
      </c>
      <c r="M50" s="60"/>
      <c r="N50" s="61"/>
    </row>
    <row r="51" spans="1:14" ht="51.75" thickBot="1" x14ac:dyDescent="0.3">
      <c r="A51" s="21"/>
      <c r="B51" s="23">
        <v>3000575</v>
      </c>
      <c r="C51" s="23" t="s">
        <v>2039</v>
      </c>
      <c r="D51" s="23">
        <v>79</v>
      </c>
      <c r="E51" s="23" t="s">
        <v>1945</v>
      </c>
      <c r="F51" s="23">
        <v>461</v>
      </c>
      <c r="G51" s="23" t="s">
        <v>222</v>
      </c>
      <c r="H51" s="23">
        <v>461</v>
      </c>
      <c r="I51" s="23" t="s">
        <v>362</v>
      </c>
      <c r="J51" s="62">
        <v>1.5670359999999999</v>
      </c>
      <c r="K51" s="63">
        <v>1.5670359999999999</v>
      </c>
      <c r="L51" s="64">
        <v>0.26083400705829263</v>
      </c>
      <c r="M51" s="63"/>
      <c r="N51" s="64"/>
    </row>
  </sheetData>
  <mergeCells count="12">
    <mergeCell ref="A3:I3"/>
    <mergeCell ref="J3:L3"/>
    <mergeCell ref="M3:N3"/>
    <mergeCell ref="L4:L5"/>
    <mergeCell ref="F4:G5"/>
    <mergeCell ref="H4:I5"/>
    <mergeCell ref="A4:C5"/>
    <mergeCell ref="M4:M5"/>
    <mergeCell ref="J4:J5"/>
    <mergeCell ref="N4:N5"/>
    <mergeCell ref="K4:K5"/>
    <mergeCell ref="D4:E5"/>
  </mergeCells>
  <pageMargins left="0.7" right="0.7" top="0.75" bottom="0.75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2"/>
  <dimension ref="A1:P54"/>
  <sheetViews>
    <sheetView workbookViewId="0">
      <selection activeCell="L6" sqref="L6:P54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4" width="13.5703125" customWidth="1"/>
    <col min="15" max="16" width="14" customWidth="1"/>
  </cols>
  <sheetData>
    <row r="1" spans="1:16" ht="15.75" x14ac:dyDescent="0.25">
      <c r="A1" s="39">
        <v>106</v>
      </c>
      <c r="B1" s="40" t="s">
        <v>228</v>
      </c>
      <c r="C1" s="40" t="s">
        <v>62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2056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51" x14ac:dyDescent="0.25">
      <c r="A6" s="15"/>
      <c r="B6" s="17">
        <v>5000276</v>
      </c>
      <c r="C6" s="17" t="s">
        <v>625</v>
      </c>
      <c r="D6" s="17">
        <v>3000001</v>
      </c>
      <c r="E6" s="17" t="s">
        <v>271</v>
      </c>
      <c r="F6" s="17">
        <v>1</v>
      </c>
      <c r="G6" s="17" t="s">
        <v>644</v>
      </c>
      <c r="H6" s="17">
        <v>10</v>
      </c>
      <c r="I6" s="17" t="s">
        <v>105</v>
      </c>
      <c r="J6" s="17">
        <v>26</v>
      </c>
      <c r="K6" s="17" t="s">
        <v>1503</v>
      </c>
      <c r="L6" s="59">
        <v>1.9265540000000003</v>
      </c>
      <c r="M6" s="60">
        <v>1.7806480000000002</v>
      </c>
      <c r="N6" s="61">
        <v>0.67404394550248981</v>
      </c>
      <c r="O6" s="60">
        <v>0</v>
      </c>
      <c r="P6" s="61">
        <v>0</v>
      </c>
    </row>
    <row r="7" spans="1:16" ht="51" x14ac:dyDescent="0.25">
      <c r="A7" s="15"/>
      <c r="B7" s="17">
        <v>5003164</v>
      </c>
      <c r="C7" s="17" t="s">
        <v>2041</v>
      </c>
      <c r="D7" s="17">
        <v>3000573</v>
      </c>
      <c r="E7" s="17" t="s">
        <v>2037</v>
      </c>
      <c r="F7" s="17">
        <v>77</v>
      </c>
      <c r="G7" s="17" t="s">
        <v>1491</v>
      </c>
      <c r="H7" s="17">
        <v>10</v>
      </c>
      <c r="I7" s="17" t="s">
        <v>105</v>
      </c>
      <c r="J7" s="17">
        <v>10</v>
      </c>
      <c r="K7" s="17" t="s">
        <v>1502</v>
      </c>
      <c r="L7" s="59">
        <v>9.2040000000000004E-3</v>
      </c>
      <c r="M7" s="60">
        <v>7.9953999999999997E-2</v>
      </c>
      <c r="N7" s="61">
        <v>1.500000013038516E-3</v>
      </c>
      <c r="O7" s="60">
        <v>250</v>
      </c>
      <c r="P7" s="61">
        <v>0</v>
      </c>
    </row>
    <row r="8" spans="1:16" ht="51" x14ac:dyDescent="0.25">
      <c r="A8" s="15"/>
      <c r="B8" s="17">
        <v>5003164</v>
      </c>
      <c r="C8" s="17" t="s">
        <v>2041</v>
      </c>
      <c r="D8" s="17">
        <v>3000573</v>
      </c>
      <c r="E8" s="17" t="s">
        <v>2037</v>
      </c>
      <c r="F8" s="17">
        <v>77</v>
      </c>
      <c r="G8" s="17" t="s">
        <v>1491</v>
      </c>
      <c r="H8" s="17">
        <v>10</v>
      </c>
      <c r="I8" s="17" t="s">
        <v>105</v>
      </c>
      <c r="J8" s="17">
        <v>26</v>
      </c>
      <c r="K8" s="17" t="s">
        <v>1503</v>
      </c>
      <c r="L8" s="59">
        <v>0.46522799999999997</v>
      </c>
      <c r="M8" s="60">
        <v>0.35444000000000003</v>
      </c>
      <c r="N8" s="61">
        <v>0.14586399833206087</v>
      </c>
      <c r="O8" s="60">
        <v>0</v>
      </c>
      <c r="P8" s="61">
        <v>0</v>
      </c>
    </row>
    <row r="9" spans="1:16" ht="51" x14ac:dyDescent="0.25">
      <c r="A9" s="15"/>
      <c r="B9" s="17">
        <v>5003164</v>
      </c>
      <c r="C9" s="17" t="s">
        <v>2041</v>
      </c>
      <c r="D9" s="17">
        <v>3000573</v>
      </c>
      <c r="E9" s="17" t="s">
        <v>2037</v>
      </c>
      <c r="F9" s="17">
        <v>77</v>
      </c>
      <c r="G9" s="17" t="s">
        <v>1491</v>
      </c>
      <c r="H9" s="17">
        <v>442</v>
      </c>
      <c r="I9" s="17" t="s">
        <v>203</v>
      </c>
      <c r="J9" s="17">
        <v>442</v>
      </c>
      <c r="K9" s="17" t="s">
        <v>343</v>
      </c>
      <c r="L9" s="59">
        <v>3.3299999999999996E-2</v>
      </c>
      <c r="M9" s="60">
        <v>3.8293999999999995E-2</v>
      </c>
      <c r="N9" s="61">
        <v>2.5785699253901839E-3</v>
      </c>
      <c r="O9" s="60">
        <v>12</v>
      </c>
      <c r="P9" s="61">
        <v>0</v>
      </c>
    </row>
    <row r="10" spans="1:16" ht="51" x14ac:dyDescent="0.25">
      <c r="A10" s="15"/>
      <c r="B10" s="17">
        <v>5003164</v>
      </c>
      <c r="C10" s="17" t="s">
        <v>2041</v>
      </c>
      <c r="D10" s="17">
        <v>3000573</v>
      </c>
      <c r="E10" s="17" t="s">
        <v>2037</v>
      </c>
      <c r="F10" s="17">
        <v>77</v>
      </c>
      <c r="G10" s="17" t="s">
        <v>1491</v>
      </c>
      <c r="H10" s="17">
        <v>458</v>
      </c>
      <c r="I10" s="17" t="s">
        <v>219</v>
      </c>
      <c r="J10" s="17">
        <v>458</v>
      </c>
      <c r="K10" s="17" t="s">
        <v>359</v>
      </c>
      <c r="L10" s="59">
        <v>1.14E-3</v>
      </c>
      <c r="M10" s="60">
        <v>1.14E-3</v>
      </c>
      <c r="N10" s="61">
        <v>0</v>
      </c>
      <c r="O10" s="60">
        <v>0</v>
      </c>
      <c r="P10" s="61">
        <v>0</v>
      </c>
    </row>
    <row r="11" spans="1:16" ht="51" x14ac:dyDescent="0.25">
      <c r="A11" s="15"/>
      <c r="B11" s="17">
        <v>5003164</v>
      </c>
      <c r="C11" s="17" t="s">
        <v>2041</v>
      </c>
      <c r="D11" s="17">
        <v>3000573</v>
      </c>
      <c r="E11" s="17" t="s">
        <v>2037</v>
      </c>
      <c r="F11" s="17">
        <v>77</v>
      </c>
      <c r="G11" s="17" t="s">
        <v>1491</v>
      </c>
      <c r="H11" s="17">
        <v>464</v>
      </c>
      <c r="I11" s="17" t="s">
        <v>225</v>
      </c>
      <c r="J11" s="17">
        <v>464</v>
      </c>
      <c r="K11" s="17" t="s">
        <v>365</v>
      </c>
      <c r="L11" s="59">
        <v>8.0500000000000002E-2</v>
      </c>
      <c r="M11" s="60">
        <v>8.0500000000000002E-2</v>
      </c>
      <c r="N11" s="61">
        <v>5.9654579672496766E-2</v>
      </c>
      <c r="O11" s="60">
        <v>0</v>
      </c>
      <c r="P11" s="61">
        <v>0</v>
      </c>
    </row>
    <row r="12" spans="1:16" ht="51" x14ac:dyDescent="0.25">
      <c r="A12" s="15"/>
      <c r="B12" s="17">
        <v>5003166</v>
      </c>
      <c r="C12" s="17" t="s">
        <v>2046</v>
      </c>
      <c r="D12" s="17">
        <v>3000574</v>
      </c>
      <c r="E12" s="17" t="s">
        <v>2038</v>
      </c>
      <c r="F12" s="17">
        <v>77</v>
      </c>
      <c r="G12" s="17" t="s">
        <v>1491</v>
      </c>
      <c r="H12" s="17">
        <v>10</v>
      </c>
      <c r="I12" s="17" t="s">
        <v>105</v>
      </c>
      <c r="J12" s="17">
        <v>10</v>
      </c>
      <c r="K12" s="17" t="s">
        <v>1502</v>
      </c>
      <c r="L12" s="59">
        <v>0.11235200000000001</v>
      </c>
      <c r="M12" s="60">
        <v>7.5459549999999993</v>
      </c>
      <c r="N12" s="61">
        <v>3.599999938160181E-3</v>
      </c>
      <c r="O12" s="60">
        <v>9</v>
      </c>
      <c r="P12" s="61">
        <v>0</v>
      </c>
    </row>
    <row r="13" spans="1:16" ht="51" x14ac:dyDescent="0.25">
      <c r="A13" s="15"/>
      <c r="B13" s="17">
        <v>5003166</v>
      </c>
      <c r="C13" s="17" t="s">
        <v>2046</v>
      </c>
      <c r="D13" s="17">
        <v>3000574</v>
      </c>
      <c r="E13" s="17" t="s">
        <v>2038</v>
      </c>
      <c r="F13" s="17">
        <v>77</v>
      </c>
      <c r="G13" s="17" t="s">
        <v>1491</v>
      </c>
      <c r="H13" s="17">
        <v>10</v>
      </c>
      <c r="I13" s="17" t="s">
        <v>105</v>
      </c>
      <c r="J13" s="17">
        <v>26</v>
      </c>
      <c r="K13" s="17" t="s">
        <v>1503</v>
      </c>
      <c r="L13" s="59">
        <v>7.3549819999999997</v>
      </c>
      <c r="M13" s="60">
        <v>5.4778469999999997</v>
      </c>
      <c r="N13" s="61">
        <v>1.1367937796749175</v>
      </c>
      <c r="O13" s="60">
        <v>0</v>
      </c>
      <c r="P13" s="61">
        <v>0</v>
      </c>
    </row>
    <row r="14" spans="1:16" ht="51" x14ac:dyDescent="0.25">
      <c r="A14" s="15"/>
      <c r="B14" s="17">
        <v>5003166</v>
      </c>
      <c r="C14" s="17" t="s">
        <v>2046</v>
      </c>
      <c r="D14" s="17">
        <v>3000574</v>
      </c>
      <c r="E14" s="17" t="s">
        <v>2038</v>
      </c>
      <c r="F14" s="17">
        <v>77</v>
      </c>
      <c r="G14" s="17" t="s">
        <v>1491</v>
      </c>
      <c r="H14" s="17">
        <v>442</v>
      </c>
      <c r="I14" s="17" t="s">
        <v>203</v>
      </c>
      <c r="J14" s="17">
        <v>442</v>
      </c>
      <c r="K14" s="17" t="s">
        <v>343</v>
      </c>
      <c r="L14" s="59">
        <v>2E-3</v>
      </c>
      <c r="M14" s="60">
        <v>2E-3</v>
      </c>
      <c r="N14" s="61">
        <v>5.0000002374872565E-4</v>
      </c>
      <c r="O14" s="60">
        <v>0</v>
      </c>
      <c r="P14" s="61">
        <v>0</v>
      </c>
    </row>
    <row r="15" spans="1:16" ht="51" x14ac:dyDescent="0.25">
      <c r="A15" s="15"/>
      <c r="B15" s="17">
        <v>5003166</v>
      </c>
      <c r="C15" s="17" t="s">
        <v>2046</v>
      </c>
      <c r="D15" s="17">
        <v>3000574</v>
      </c>
      <c r="E15" s="17" t="s">
        <v>2038</v>
      </c>
      <c r="F15" s="17">
        <v>77</v>
      </c>
      <c r="G15" s="17" t="s">
        <v>1491</v>
      </c>
      <c r="H15" s="17">
        <v>459</v>
      </c>
      <c r="I15" s="17" t="s">
        <v>220</v>
      </c>
      <c r="J15" s="17">
        <v>459</v>
      </c>
      <c r="K15" s="17" t="s">
        <v>360</v>
      </c>
      <c r="L15" s="59">
        <v>1.0530000000000001E-3</v>
      </c>
      <c r="M15" s="60">
        <v>1.0530000000000001E-3</v>
      </c>
      <c r="N15" s="61">
        <v>9.9999997473787516E-6</v>
      </c>
      <c r="O15" s="60">
        <v>508</v>
      </c>
      <c r="P15" s="61">
        <v>0</v>
      </c>
    </row>
    <row r="16" spans="1:16" ht="51" x14ac:dyDescent="0.25">
      <c r="A16" s="15"/>
      <c r="B16" s="17">
        <v>5003169</v>
      </c>
      <c r="C16" s="17" t="s">
        <v>2051</v>
      </c>
      <c r="D16" s="17">
        <v>3000575</v>
      </c>
      <c r="E16" s="17" t="s">
        <v>2039</v>
      </c>
      <c r="F16" s="17">
        <v>77</v>
      </c>
      <c r="G16" s="17" t="s">
        <v>1491</v>
      </c>
      <c r="H16" s="17">
        <v>10</v>
      </c>
      <c r="I16" s="17" t="s">
        <v>105</v>
      </c>
      <c r="J16" s="17">
        <v>10</v>
      </c>
      <c r="K16" s="17" t="s">
        <v>1502</v>
      </c>
      <c r="L16" s="59">
        <v>5.0219999999999996E-3</v>
      </c>
      <c r="M16" s="60">
        <v>0.85631400000000002</v>
      </c>
      <c r="N16" s="61">
        <v>4.4999999227002263E-4</v>
      </c>
      <c r="O16" s="60">
        <v>2</v>
      </c>
      <c r="P16" s="61">
        <v>0</v>
      </c>
    </row>
    <row r="17" spans="1:16" ht="51" x14ac:dyDescent="0.25">
      <c r="A17" s="15"/>
      <c r="B17" s="17">
        <v>5003169</v>
      </c>
      <c r="C17" s="17" t="s">
        <v>2051</v>
      </c>
      <c r="D17" s="17">
        <v>3000575</v>
      </c>
      <c r="E17" s="17" t="s">
        <v>2039</v>
      </c>
      <c r="F17" s="17">
        <v>77</v>
      </c>
      <c r="G17" s="17" t="s">
        <v>1491</v>
      </c>
      <c r="H17" s="17">
        <v>10</v>
      </c>
      <c r="I17" s="17" t="s">
        <v>105</v>
      </c>
      <c r="J17" s="17">
        <v>26</v>
      </c>
      <c r="K17" s="17" t="s">
        <v>1503</v>
      </c>
      <c r="L17" s="59">
        <v>1.195932</v>
      </c>
      <c r="M17" s="60">
        <v>0.38858700000000002</v>
      </c>
      <c r="N17" s="61">
        <v>2.1718060132116079E-2</v>
      </c>
      <c r="O17" s="60">
        <v>0</v>
      </c>
      <c r="P17" s="61">
        <v>0</v>
      </c>
    </row>
    <row r="18" spans="1:16" ht="51" x14ac:dyDescent="0.25">
      <c r="A18" s="15"/>
      <c r="B18" s="17">
        <v>5003170</v>
      </c>
      <c r="C18" s="17" t="s">
        <v>2052</v>
      </c>
      <c r="D18" s="17">
        <v>3000575</v>
      </c>
      <c r="E18" s="17" t="s">
        <v>2039</v>
      </c>
      <c r="F18" s="17">
        <v>86</v>
      </c>
      <c r="G18" s="17" t="s">
        <v>464</v>
      </c>
      <c r="H18" s="17">
        <v>10</v>
      </c>
      <c r="I18" s="17" t="s">
        <v>105</v>
      </c>
      <c r="J18" s="17">
        <v>10</v>
      </c>
      <c r="K18" s="17" t="s">
        <v>1502</v>
      </c>
      <c r="L18" s="59">
        <v>0</v>
      </c>
      <c r="M18" s="60">
        <v>0.639791</v>
      </c>
      <c r="N18" s="61">
        <v>7.7345002442598343E-2</v>
      </c>
      <c r="O18" s="60">
        <v>0</v>
      </c>
      <c r="P18" s="61">
        <v>0</v>
      </c>
    </row>
    <row r="19" spans="1:16" ht="51" x14ac:dyDescent="0.25">
      <c r="A19" s="15"/>
      <c r="B19" s="17">
        <v>5003170</v>
      </c>
      <c r="C19" s="17" t="s">
        <v>2052</v>
      </c>
      <c r="D19" s="17">
        <v>3000575</v>
      </c>
      <c r="E19" s="17" t="s">
        <v>2039</v>
      </c>
      <c r="F19" s="17">
        <v>86</v>
      </c>
      <c r="G19" s="17" t="s">
        <v>464</v>
      </c>
      <c r="H19" s="17">
        <v>10</v>
      </c>
      <c r="I19" s="17" t="s">
        <v>105</v>
      </c>
      <c r="J19" s="17">
        <v>26</v>
      </c>
      <c r="K19" s="17" t="s">
        <v>1503</v>
      </c>
      <c r="L19" s="59">
        <v>1.9535859999999998</v>
      </c>
      <c r="M19" s="60">
        <v>1.0849199999999997</v>
      </c>
      <c r="N19" s="61">
        <v>1.2000000104308128E-2</v>
      </c>
      <c r="O19" s="60">
        <v>0</v>
      </c>
      <c r="P19" s="61">
        <v>0</v>
      </c>
    </row>
    <row r="20" spans="1:16" ht="51" x14ac:dyDescent="0.25">
      <c r="A20" s="15"/>
      <c r="B20" s="17">
        <v>5003171</v>
      </c>
      <c r="C20" s="17" t="s">
        <v>2053</v>
      </c>
      <c r="D20" s="17">
        <v>3000575</v>
      </c>
      <c r="E20" s="17" t="s">
        <v>2039</v>
      </c>
      <c r="F20" s="17">
        <v>56</v>
      </c>
      <c r="G20" s="17" t="s">
        <v>296</v>
      </c>
      <c r="H20" s="17">
        <v>10</v>
      </c>
      <c r="I20" s="17" t="s">
        <v>105</v>
      </c>
      <c r="J20" s="17">
        <v>10</v>
      </c>
      <c r="K20" s="17" t="s">
        <v>1502</v>
      </c>
      <c r="L20" s="59">
        <v>7.012199999999999E-2</v>
      </c>
      <c r="M20" s="60">
        <v>7.012199999999999E-2</v>
      </c>
      <c r="N20" s="61">
        <v>0</v>
      </c>
      <c r="O20" s="60">
        <v>160</v>
      </c>
      <c r="P20" s="61">
        <v>0</v>
      </c>
    </row>
    <row r="21" spans="1:16" ht="51" x14ac:dyDescent="0.25">
      <c r="A21" s="15"/>
      <c r="B21" s="17">
        <v>5003171</v>
      </c>
      <c r="C21" s="17" t="s">
        <v>2053</v>
      </c>
      <c r="D21" s="17">
        <v>3000575</v>
      </c>
      <c r="E21" s="17" t="s">
        <v>2039</v>
      </c>
      <c r="F21" s="17">
        <v>56</v>
      </c>
      <c r="G21" s="17" t="s">
        <v>296</v>
      </c>
      <c r="H21" s="17">
        <v>10</v>
      </c>
      <c r="I21" s="17" t="s">
        <v>105</v>
      </c>
      <c r="J21" s="17">
        <v>26</v>
      </c>
      <c r="K21" s="17" t="s">
        <v>1503</v>
      </c>
      <c r="L21" s="59">
        <v>0.17500000000000002</v>
      </c>
      <c r="M21" s="60">
        <v>0.10669700000000001</v>
      </c>
      <c r="N21" s="61">
        <v>8.0701900646090508E-2</v>
      </c>
      <c r="O21" s="60">
        <v>0</v>
      </c>
      <c r="P21" s="61">
        <v>0</v>
      </c>
    </row>
    <row r="22" spans="1:16" ht="51" x14ac:dyDescent="0.25">
      <c r="A22" s="15"/>
      <c r="B22" s="17">
        <v>5003173</v>
      </c>
      <c r="C22" s="17" t="s">
        <v>2047</v>
      </c>
      <c r="D22" s="17">
        <v>3000574</v>
      </c>
      <c r="E22" s="17" t="s">
        <v>2038</v>
      </c>
      <c r="F22" s="17">
        <v>86</v>
      </c>
      <c r="G22" s="17" t="s">
        <v>464</v>
      </c>
      <c r="H22" s="17">
        <v>10</v>
      </c>
      <c r="I22" s="17" t="s">
        <v>105</v>
      </c>
      <c r="J22" s="17">
        <v>10</v>
      </c>
      <c r="K22" s="17" t="s">
        <v>1502</v>
      </c>
      <c r="L22" s="59">
        <v>0</v>
      </c>
      <c r="M22" s="60">
        <v>0.64049299999999998</v>
      </c>
      <c r="N22" s="61">
        <v>8.789999783039093E-2</v>
      </c>
      <c r="O22" s="60">
        <v>0</v>
      </c>
      <c r="P22" s="61">
        <v>0</v>
      </c>
    </row>
    <row r="23" spans="1:16" ht="51" x14ac:dyDescent="0.25">
      <c r="A23" s="15"/>
      <c r="B23" s="17">
        <v>5003173</v>
      </c>
      <c r="C23" s="17" t="s">
        <v>2047</v>
      </c>
      <c r="D23" s="17">
        <v>3000574</v>
      </c>
      <c r="E23" s="17" t="s">
        <v>2038</v>
      </c>
      <c r="F23" s="17">
        <v>86</v>
      </c>
      <c r="G23" s="17" t="s">
        <v>464</v>
      </c>
      <c r="H23" s="17">
        <v>10</v>
      </c>
      <c r="I23" s="17" t="s">
        <v>105</v>
      </c>
      <c r="J23" s="17">
        <v>26</v>
      </c>
      <c r="K23" s="17" t="s">
        <v>1503</v>
      </c>
      <c r="L23" s="59">
        <v>2.1509940000000003</v>
      </c>
      <c r="M23" s="60">
        <v>1.2059300000000002</v>
      </c>
      <c r="N23" s="61">
        <v>6.3047399278730154E-2</v>
      </c>
      <c r="O23" s="60">
        <v>0</v>
      </c>
      <c r="P23" s="61">
        <v>0</v>
      </c>
    </row>
    <row r="24" spans="1:16" ht="51" x14ac:dyDescent="0.25">
      <c r="A24" s="15"/>
      <c r="B24" s="17">
        <v>5004305</v>
      </c>
      <c r="C24" s="17" t="s">
        <v>2044</v>
      </c>
      <c r="D24" s="17">
        <v>3000573</v>
      </c>
      <c r="E24" s="17" t="s">
        <v>2037</v>
      </c>
      <c r="F24" s="17">
        <v>56</v>
      </c>
      <c r="G24" s="17" t="s">
        <v>296</v>
      </c>
      <c r="H24" s="17">
        <v>10</v>
      </c>
      <c r="I24" s="17" t="s">
        <v>105</v>
      </c>
      <c r="J24" s="17">
        <v>26</v>
      </c>
      <c r="K24" s="17" t="s">
        <v>1503</v>
      </c>
      <c r="L24" s="59">
        <v>0.29480000000000006</v>
      </c>
      <c r="M24" s="60">
        <v>0.20803400000000002</v>
      </c>
      <c r="N24" s="61">
        <v>0.14497272670269012</v>
      </c>
      <c r="O24" s="60">
        <v>0</v>
      </c>
      <c r="P24" s="61">
        <v>0</v>
      </c>
    </row>
    <row r="25" spans="1:16" ht="51" x14ac:dyDescent="0.25">
      <c r="A25" s="15"/>
      <c r="B25" s="17">
        <v>5004306</v>
      </c>
      <c r="C25" s="17" t="s">
        <v>2048</v>
      </c>
      <c r="D25" s="17">
        <v>3000574</v>
      </c>
      <c r="E25" s="17" t="s">
        <v>2038</v>
      </c>
      <c r="F25" s="17">
        <v>86</v>
      </c>
      <c r="G25" s="17" t="s">
        <v>464</v>
      </c>
      <c r="H25" s="17">
        <v>10</v>
      </c>
      <c r="I25" s="17" t="s">
        <v>105</v>
      </c>
      <c r="J25" s="17">
        <v>10</v>
      </c>
      <c r="K25" s="17" t="s">
        <v>1502</v>
      </c>
      <c r="L25" s="59">
        <v>37.801358999999998</v>
      </c>
      <c r="M25" s="60">
        <v>37.922255</v>
      </c>
      <c r="N25" s="61">
        <v>17.82277808431536</v>
      </c>
      <c r="O25" s="60">
        <v>168</v>
      </c>
      <c r="P25" s="61">
        <v>0</v>
      </c>
    </row>
    <row r="26" spans="1:16" ht="51" x14ac:dyDescent="0.25">
      <c r="A26" s="15"/>
      <c r="B26" s="17">
        <v>5004306</v>
      </c>
      <c r="C26" s="17" t="s">
        <v>2048</v>
      </c>
      <c r="D26" s="17">
        <v>3000574</v>
      </c>
      <c r="E26" s="17" t="s">
        <v>2038</v>
      </c>
      <c r="F26" s="17">
        <v>86</v>
      </c>
      <c r="G26" s="17" t="s">
        <v>464</v>
      </c>
      <c r="H26" s="17">
        <v>10</v>
      </c>
      <c r="I26" s="17" t="s">
        <v>105</v>
      </c>
      <c r="J26" s="17">
        <v>26</v>
      </c>
      <c r="K26" s="17" t="s">
        <v>1503</v>
      </c>
      <c r="L26" s="59">
        <v>0</v>
      </c>
      <c r="M26" s="60">
        <v>2.2014580000000001</v>
      </c>
      <c r="N26" s="61">
        <v>0</v>
      </c>
      <c r="O26" s="60">
        <v>0</v>
      </c>
      <c r="P26" s="61">
        <v>0</v>
      </c>
    </row>
    <row r="27" spans="1:16" ht="51" x14ac:dyDescent="0.25">
      <c r="A27" s="15"/>
      <c r="B27" s="17">
        <v>5004306</v>
      </c>
      <c r="C27" s="17" t="s">
        <v>2048</v>
      </c>
      <c r="D27" s="17">
        <v>3000574</v>
      </c>
      <c r="E27" s="17" t="s">
        <v>2038</v>
      </c>
      <c r="F27" s="17">
        <v>86</v>
      </c>
      <c r="G27" s="17" t="s">
        <v>464</v>
      </c>
      <c r="H27" s="17">
        <v>440</v>
      </c>
      <c r="I27" s="17" t="s">
        <v>201</v>
      </c>
      <c r="J27" s="17">
        <v>440</v>
      </c>
      <c r="K27" s="17" t="s">
        <v>341</v>
      </c>
      <c r="L27" s="59">
        <v>0.42546699999999993</v>
      </c>
      <c r="M27" s="60">
        <v>0.47463099999999986</v>
      </c>
      <c r="N27" s="61">
        <v>0.2249855063855648</v>
      </c>
      <c r="O27" s="60">
        <v>20</v>
      </c>
      <c r="P27" s="61">
        <v>0</v>
      </c>
    </row>
    <row r="28" spans="1:16" ht="51" x14ac:dyDescent="0.25">
      <c r="A28" s="15"/>
      <c r="B28" s="17">
        <v>5004306</v>
      </c>
      <c r="C28" s="17" t="s">
        <v>2048</v>
      </c>
      <c r="D28" s="17">
        <v>3000574</v>
      </c>
      <c r="E28" s="17" t="s">
        <v>2038</v>
      </c>
      <c r="F28" s="17">
        <v>86</v>
      </c>
      <c r="G28" s="17" t="s">
        <v>464</v>
      </c>
      <c r="H28" s="17">
        <v>441</v>
      </c>
      <c r="I28" s="17" t="s">
        <v>202</v>
      </c>
      <c r="J28" s="17">
        <v>441</v>
      </c>
      <c r="K28" s="17" t="s">
        <v>342</v>
      </c>
      <c r="L28" s="59">
        <v>3.9279320000000002</v>
      </c>
      <c r="M28" s="60">
        <v>3.9868030000000001</v>
      </c>
      <c r="N28" s="61">
        <v>1.9731440977193415</v>
      </c>
      <c r="O28" s="60">
        <v>0</v>
      </c>
      <c r="P28" s="61">
        <v>0</v>
      </c>
    </row>
    <row r="29" spans="1:16" ht="51" x14ac:dyDescent="0.25">
      <c r="A29" s="15"/>
      <c r="B29" s="17">
        <v>5004306</v>
      </c>
      <c r="C29" s="17" t="s">
        <v>2048</v>
      </c>
      <c r="D29" s="17">
        <v>3000574</v>
      </c>
      <c r="E29" s="17" t="s">
        <v>2038</v>
      </c>
      <c r="F29" s="17">
        <v>86</v>
      </c>
      <c r="G29" s="17" t="s">
        <v>464</v>
      </c>
      <c r="H29" s="17">
        <v>442</v>
      </c>
      <c r="I29" s="17" t="s">
        <v>203</v>
      </c>
      <c r="J29" s="17">
        <v>442</v>
      </c>
      <c r="K29" s="17" t="s">
        <v>343</v>
      </c>
      <c r="L29" s="59">
        <v>0.124359</v>
      </c>
      <c r="M29" s="60">
        <v>0.124359</v>
      </c>
      <c r="N29" s="61">
        <v>6.4399679424241185E-2</v>
      </c>
      <c r="O29" s="60">
        <v>0</v>
      </c>
      <c r="P29" s="61">
        <v>0</v>
      </c>
    </row>
    <row r="30" spans="1:16" ht="51" x14ac:dyDescent="0.25">
      <c r="A30" s="15"/>
      <c r="B30" s="17">
        <v>5004306</v>
      </c>
      <c r="C30" s="17" t="s">
        <v>2048</v>
      </c>
      <c r="D30" s="17">
        <v>3000574</v>
      </c>
      <c r="E30" s="17" t="s">
        <v>2038</v>
      </c>
      <c r="F30" s="17">
        <v>86</v>
      </c>
      <c r="G30" s="17" t="s">
        <v>464</v>
      </c>
      <c r="H30" s="17">
        <v>443</v>
      </c>
      <c r="I30" s="17" t="s">
        <v>204</v>
      </c>
      <c r="J30" s="17">
        <v>443</v>
      </c>
      <c r="K30" s="17" t="s">
        <v>344</v>
      </c>
      <c r="L30" s="59">
        <v>5.6093190000000011</v>
      </c>
      <c r="M30" s="60">
        <v>5.7161130000000009</v>
      </c>
      <c r="N30" s="61">
        <v>2.774247071632999</v>
      </c>
      <c r="O30" s="60">
        <v>5705</v>
      </c>
      <c r="P30" s="61">
        <v>0</v>
      </c>
    </row>
    <row r="31" spans="1:16" ht="51" x14ac:dyDescent="0.25">
      <c r="A31" s="15"/>
      <c r="B31" s="17">
        <v>5004306</v>
      </c>
      <c r="C31" s="17" t="s">
        <v>2048</v>
      </c>
      <c r="D31" s="17">
        <v>3000574</v>
      </c>
      <c r="E31" s="17" t="s">
        <v>2038</v>
      </c>
      <c r="F31" s="17">
        <v>86</v>
      </c>
      <c r="G31" s="17" t="s">
        <v>464</v>
      </c>
      <c r="H31" s="17">
        <v>444</v>
      </c>
      <c r="I31" s="17" t="s">
        <v>205</v>
      </c>
      <c r="J31" s="17">
        <v>444</v>
      </c>
      <c r="K31" s="17" t="s">
        <v>345</v>
      </c>
      <c r="L31" s="59">
        <v>0.75203099999999989</v>
      </c>
      <c r="M31" s="60">
        <v>1.2886690000000001</v>
      </c>
      <c r="N31" s="61">
        <v>0.55626249304623343</v>
      </c>
      <c r="O31" s="60">
        <v>618</v>
      </c>
      <c r="P31" s="61">
        <v>0</v>
      </c>
    </row>
    <row r="32" spans="1:16" ht="51" x14ac:dyDescent="0.25">
      <c r="A32" s="15"/>
      <c r="B32" s="17">
        <v>5004306</v>
      </c>
      <c r="C32" s="17" t="s">
        <v>2048</v>
      </c>
      <c r="D32" s="17">
        <v>3000574</v>
      </c>
      <c r="E32" s="17" t="s">
        <v>2038</v>
      </c>
      <c r="F32" s="17">
        <v>86</v>
      </c>
      <c r="G32" s="17" t="s">
        <v>464</v>
      </c>
      <c r="H32" s="17">
        <v>445</v>
      </c>
      <c r="I32" s="17" t="s">
        <v>206</v>
      </c>
      <c r="J32" s="17">
        <v>445</v>
      </c>
      <c r="K32" s="17" t="s">
        <v>346</v>
      </c>
      <c r="L32" s="59">
        <v>2.6043269999999992</v>
      </c>
      <c r="M32" s="60">
        <v>2.6975019999999983</v>
      </c>
      <c r="N32" s="61">
        <v>1.8228024333293433</v>
      </c>
      <c r="O32" s="60">
        <v>0</v>
      </c>
      <c r="P32" s="61">
        <v>0</v>
      </c>
    </row>
    <row r="33" spans="1:16" ht="51" x14ac:dyDescent="0.25">
      <c r="A33" s="15"/>
      <c r="B33" s="17">
        <v>5004306</v>
      </c>
      <c r="C33" s="17" t="s">
        <v>2048</v>
      </c>
      <c r="D33" s="17">
        <v>3000574</v>
      </c>
      <c r="E33" s="17" t="s">
        <v>2038</v>
      </c>
      <c r="F33" s="17">
        <v>86</v>
      </c>
      <c r="G33" s="17" t="s">
        <v>464</v>
      </c>
      <c r="H33" s="17">
        <v>446</v>
      </c>
      <c r="I33" s="17" t="s">
        <v>207</v>
      </c>
      <c r="J33" s="17">
        <v>446</v>
      </c>
      <c r="K33" s="17" t="s">
        <v>347</v>
      </c>
      <c r="L33" s="59">
        <v>3.0633069999999996</v>
      </c>
      <c r="M33" s="60">
        <v>3.0875399999999997</v>
      </c>
      <c r="N33" s="61">
        <v>1.4475580148136942</v>
      </c>
      <c r="O33" s="60">
        <v>216</v>
      </c>
      <c r="P33" s="61">
        <v>0</v>
      </c>
    </row>
    <row r="34" spans="1:16" ht="51" x14ac:dyDescent="0.25">
      <c r="A34" s="15"/>
      <c r="B34" s="17">
        <v>5004306</v>
      </c>
      <c r="C34" s="17" t="s">
        <v>2048</v>
      </c>
      <c r="D34" s="17">
        <v>3000574</v>
      </c>
      <c r="E34" s="17" t="s">
        <v>2038</v>
      </c>
      <c r="F34" s="17">
        <v>86</v>
      </c>
      <c r="G34" s="17" t="s">
        <v>464</v>
      </c>
      <c r="H34" s="17">
        <v>447</v>
      </c>
      <c r="I34" s="17" t="s">
        <v>208</v>
      </c>
      <c r="J34" s="17">
        <v>447</v>
      </c>
      <c r="K34" s="17" t="s">
        <v>348</v>
      </c>
      <c r="L34" s="59">
        <v>0.6119420000000001</v>
      </c>
      <c r="M34" s="60">
        <v>0.74230099999999999</v>
      </c>
      <c r="N34" s="61">
        <v>0.2613617840106599</v>
      </c>
      <c r="O34" s="60">
        <v>301</v>
      </c>
      <c r="P34" s="61">
        <v>0</v>
      </c>
    </row>
    <row r="35" spans="1:16" ht="51" x14ac:dyDescent="0.25">
      <c r="A35" s="15"/>
      <c r="B35" s="17">
        <v>5004306</v>
      </c>
      <c r="C35" s="17" t="s">
        <v>2048</v>
      </c>
      <c r="D35" s="17">
        <v>3000574</v>
      </c>
      <c r="E35" s="17" t="s">
        <v>2038</v>
      </c>
      <c r="F35" s="17">
        <v>86</v>
      </c>
      <c r="G35" s="17" t="s">
        <v>464</v>
      </c>
      <c r="H35" s="17">
        <v>448</v>
      </c>
      <c r="I35" s="17" t="s">
        <v>209</v>
      </c>
      <c r="J35" s="17">
        <v>448</v>
      </c>
      <c r="K35" s="17" t="s">
        <v>349</v>
      </c>
      <c r="L35" s="59">
        <v>0.71195900000000001</v>
      </c>
      <c r="M35" s="60">
        <v>0.73362799999999995</v>
      </c>
      <c r="N35" s="61">
        <v>0.42054402802023105</v>
      </c>
      <c r="O35" s="60">
        <v>0</v>
      </c>
      <c r="P35" s="61">
        <v>0</v>
      </c>
    </row>
    <row r="36" spans="1:16" ht="51" x14ac:dyDescent="0.25">
      <c r="A36" s="15"/>
      <c r="B36" s="17">
        <v>5004306</v>
      </c>
      <c r="C36" s="17" t="s">
        <v>2048</v>
      </c>
      <c r="D36" s="17">
        <v>3000574</v>
      </c>
      <c r="E36" s="17" t="s">
        <v>2038</v>
      </c>
      <c r="F36" s="17">
        <v>86</v>
      </c>
      <c r="G36" s="17" t="s">
        <v>464</v>
      </c>
      <c r="H36" s="17">
        <v>449</v>
      </c>
      <c r="I36" s="17" t="s">
        <v>210</v>
      </c>
      <c r="J36" s="17">
        <v>449</v>
      </c>
      <c r="K36" s="17" t="s">
        <v>350</v>
      </c>
      <c r="L36" s="59">
        <v>2.8309260000000003</v>
      </c>
      <c r="M36" s="60">
        <v>2.8844380000000003</v>
      </c>
      <c r="N36" s="61">
        <v>1.4637688342190813</v>
      </c>
      <c r="O36" s="60">
        <v>1002</v>
      </c>
      <c r="P36" s="61">
        <v>0</v>
      </c>
    </row>
    <row r="37" spans="1:16" ht="51" x14ac:dyDescent="0.25">
      <c r="A37" s="15"/>
      <c r="B37" s="17">
        <v>5004306</v>
      </c>
      <c r="C37" s="17" t="s">
        <v>2048</v>
      </c>
      <c r="D37" s="17">
        <v>3000574</v>
      </c>
      <c r="E37" s="17" t="s">
        <v>2038</v>
      </c>
      <c r="F37" s="17">
        <v>86</v>
      </c>
      <c r="G37" s="17" t="s">
        <v>464</v>
      </c>
      <c r="H37" s="17">
        <v>450</v>
      </c>
      <c r="I37" s="17" t="s">
        <v>211</v>
      </c>
      <c r="J37" s="17">
        <v>450</v>
      </c>
      <c r="K37" s="17" t="s">
        <v>351</v>
      </c>
      <c r="L37" s="59">
        <v>2.2127910000000002</v>
      </c>
      <c r="M37" s="60">
        <v>2.8433269999999995</v>
      </c>
      <c r="N37" s="61">
        <v>1.1177754775126232</v>
      </c>
      <c r="O37" s="60">
        <v>0</v>
      </c>
      <c r="P37" s="61">
        <v>0</v>
      </c>
    </row>
    <row r="38" spans="1:16" ht="51" x14ac:dyDescent="0.25">
      <c r="A38" s="15"/>
      <c r="B38" s="17">
        <v>5004306</v>
      </c>
      <c r="C38" s="17" t="s">
        <v>2048</v>
      </c>
      <c r="D38" s="17">
        <v>3000574</v>
      </c>
      <c r="E38" s="17" t="s">
        <v>2038</v>
      </c>
      <c r="F38" s="17">
        <v>86</v>
      </c>
      <c r="G38" s="17" t="s">
        <v>464</v>
      </c>
      <c r="H38" s="17">
        <v>451</v>
      </c>
      <c r="I38" s="17" t="s">
        <v>212</v>
      </c>
      <c r="J38" s="17">
        <v>451</v>
      </c>
      <c r="K38" s="17" t="s">
        <v>352</v>
      </c>
      <c r="L38" s="59">
        <v>4.366803</v>
      </c>
      <c r="M38" s="60">
        <v>4.5010239999999984</v>
      </c>
      <c r="N38" s="61">
        <v>2.121169102640124</v>
      </c>
      <c r="O38" s="60">
        <v>25</v>
      </c>
      <c r="P38" s="61">
        <v>0</v>
      </c>
    </row>
    <row r="39" spans="1:16" ht="51" x14ac:dyDescent="0.25">
      <c r="A39" s="15"/>
      <c r="B39" s="17">
        <v>5004306</v>
      </c>
      <c r="C39" s="17" t="s">
        <v>2048</v>
      </c>
      <c r="D39" s="17">
        <v>3000574</v>
      </c>
      <c r="E39" s="17" t="s">
        <v>2038</v>
      </c>
      <c r="F39" s="17">
        <v>86</v>
      </c>
      <c r="G39" s="17" t="s">
        <v>464</v>
      </c>
      <c r="H39" s="17">
        <v>452</v>
      </c>
      <c r="I39" s="17" t="s">
        <v>213</v>
      </c>
      <c r="J39" s="17">
        <v>452</v>
      </c>
      <c r="K39" s="17" t="s">
        <v>353</v>
      </c>
      <c r="L39" s="59">
        <v>2.4554709999999993</v>
      </c>
      <c r="M39" s="60">
        <v>2.5149849999999998</v>
      </c>
      <c r="N39" s="61">
        <v>1.4058624604949728</v>
      </c>
      <c r="O39" s="60">
        <v>0</v>
      </c>
      <c r="P39" s="61">
        <v>0</v>
      </c>
    </row>
    <row r="40" spans="1:16" ht="51" x14ac:dyDescent="0.25">
      <c r="A40" s="15"/>
      <c r="B40" s="17">
        <v>5004306</v>
      </c>
      <c r="C40" s="17" t="s">
        <v>2048</v>
      </c>
      <c r="D40" s="17">
        <v>3000574</v>
      </c>
      <c r="E40" s="17" t="s">
        <v>2038</v>
      </c>
      <c r="F40" s="17">
        <v>86</v>
      </c>
      <c r="G40" s="17" t="s">
        <v>464</v>
      </c>
      <c r="H40" s="17">
        <v>453</v>
      </c>
      <c r="I40" s="17" t="s">
        <v>214</v>
      </c>
      <c r="J40" s="17">
        <v>453</v>
      </c>
      <c r="K40" s="17" t="s">
        <v>354</v>
      </c>
      <c r="L40" s="59">
        <v>2.5873310000000007</v>
      </c>
      <c r="M40" s="60">
        <v>2.6062980000000007</v>
      </c>
      <c r="N40" s="61">
        <v>1.4163735724869184</v>
      </c>
      <c r="O40" s="60">
        <v>0</v>
      </c>
      <c r="P40" s="61">
        <v>0</v>
      </c>
    </row>
    <row r="41" spans="1:16" ht="51" x14ac:dyDescent="0.25">
      <c r="A41" s="15"/>
      <c r="B41" s="17">
        <v>5004306</v>
      </c>
      <c r="C41" s="17" t="s">
        <v>2048</v>
      </c>
      <c r="D41" s="17">
        <v>3000574</v>
      </c>
      <c r="E41" s="17" t="s">
        <v>2038</v>
      </c>
      <c r="F41" s="17">
        <v>86</v>
      </c>
      <c r="G41" s="17" t="s">
        <v>464</v>
      </c>
      <c r="H41" s="17">
        <v>454</v>
      </c>
      <c r="I41" s="17" t="s">
        <v>215</v>
      </c>
      <c r="J41" s="17">
        <v>454</v>
      </c>
      <c r="K41" s="17" t="s">
        <v>355</v>
      </c>
      <c r="L41" s="59">
        <v>0.28262899999999996</v>
      </c>
      <c r="M41" s="60">
        <v>0.28862900000000002</v>
      </c>
      <c r="N41" s="61">
        <v>0.18997855251654983</v>
      </c>
      <c r="O41" s="60">
        <v>0</v>
      </c>
      <c r="P41" s="61">
        <v>0</v>
      </c>
    </row>
    <row r="42" spans="1:16" ht="51" x14ac:dyDescent="0.25">
      <c r="A42" s="15"/>
      <c r="B42" s="17">
        <v>5004306</v>
      </c>
      <c r="C42" s="17" t="s">
        <v>2048</v>
      </c>
      <c r="D42" s="17">
        <v>3000574</v>
      </c>
      <c r="E42" s="17" t="s">
        <v>2038</v>
      </c>
      <c r="F42" s="17">
        <v>86</v>
      </c>
      <c r="G42" s="17" t="s">
        <v>464</v>
      </c>
      <c r="H42" s="17">
        <v>455</v>
      </c>
      <c r="I42" s="17" t="s">
        <v>216</v>
      </c>
      <c r="J42" s="17">
        <v>455</v>
      </c>
      <c r="K42" s="17" t="s">
        <v>356</v>
      </c>
      <c r="L42" s="59">
        <v>0.55923300000000009</v>
      </c>
      <c r="M42" s="60">
        <v>0.575071</v>
      </c>
      <c r="N42" s="61">
        <v>0.26565996231511235</v>
      </c>
      <c r="O42" s="60">
        <v>75</v>
      </c>
      <c r="P42" s="61">
        <v>0</v>
      </c>
    </row>
    <row r="43" spans="1:16" ht="51" x14ac:dyDescent="0.25">
      <c r="A43" s="15"/>
      <c r="B43" s="17">
        <v>5004306</v>
      </c>
      <c r="C43" s="17" t="s">
        <v>2048</v>
      </c>
      <c r="D43" s="17">
        <v>3000574</v>
      </c>
      <c r="E43" s="17" t="s">
        <v>2038</v>
      </c>
      <c r="F43" s="17">
        <v>86</v>
      </c>
      <c r="G43" s="17" t="s">
        <v>464</v>
      </c>
      <c r="H43" s="17">
        <v>456</v>
      </c>
      <c r="I43" s="17" t="s">
        <v>217</v>
      </c>
      <c r="J43" s="17">
        <v>456</v>
      </c>
      <c r="K43" s="17" t="s">
        <v>357</v>
      </c>
      <c r="L43" s="59">
        <v>1.3038810000000001</v>
      </c>
      <c r="M43" s="60">
        <v>1.3179189999999998</v>
      </c>
      <c r="N43" s="61">
        <v>0.71000742958858609</v>
      </c>
      <c r="O43" s="60">
        <v>0</v>
      </c>
      <c r="P43" s="61">
        <v>0</v>
      </c>
    </row>
    <row r="44" spans="1:16" ht="51" x14ac:dyDescent="0.25">
      <c r="A44" s="15"/>
      <c r="B44" s="17">
        <v>5004306</v>
      </c>
      <c r="C44" s="17" t="s">
        <v>2048</v>
      </c>
      <c r="D44" s="17">
        <v>3000574</v>
      </c>
      <c r="E44" s="17" t="s">
        <v>2038</v>
      </c>
      <c r="F44" s="17">
        <v>86</v>
      </c>
      <c r="G44" s="17" t="s">
        <v>464</v>
      </c>
      <c r="H44" s="17">
        <v>457</v>
      </c>
      <c r="I44" s="17" t="s">
        <v>218</v>
      </c>
      <c r="J44" s="17">
        <v>457</v>
      </c>
      <c r="K44" s="17" t="s">
        <v>358</v>
      </c>
      <c r="L44" s="59">
        <v>5.0010709999999978</v>
      </c>
      <c r="M44" s="60">
        <v>5.137432999999997</v>
      </c>
      <c r="N44" s="61">
        <v>3.1903256028599571</v>
      </c>
      <c r="O44" s="60">
        <v>0</v>
      </c>
      <c r="P44" s="61">
        <v>0</v>
      </c>
    </row>
    <row r="45" spans="1:16" ht="51" x14ac:dyDescent="0.25">
      <c r="A45" s="15"/>
      <c r="B45" s="17">
        <v>5004306</v>
      </c>
      <c r="C45" s="17" t="s">
        <v>2048</v>
      </c>
      <c r="D45" s="17">
        <v>3000574</v>
      </c>
      <c r="E45" s="17" t="s">
        <v>2038</v>
      </c>
      <c r="F45" s="17">
        <v>86</v>
      </c>
      <c r="G45" s="17" t="s">
        <v>464</v>
      </c>
      <c r="H45" s="17">
        <v>458</v>
      </c>
      <c r="I45" s="17" t="s">
        <v>219</v>
      </c>
      <c r="J45" s="17">
        <v>458</v>
      </c>
      <c r="K45" s="17" t="s">
        <v>359</v>
      </c>
      <c r="L45" s="59">
        <v>2.0079209999999996</v>
      </c>
      <c r="M45" s="60">
        <v>2.1010109999999997</v>
      </c>
      <c r="N45" s="61">
        <v>1.0748814779217355</v>
      </c>
      <c r="O45" s="60">
        <v>0</v>
      </c>
      <c r="P45" s="61">
        <v>0</v>
      </c>
    </row>
    <row r="46" spans="1:16" ht="51" x14ac:dyDescent="0.25">
      <c r="A46" s="15"/>
      <c r="B46" s="17">
        <v>5004306</v>
      </c>
      <c r="C46" s="17" t="s">
        <v>2048</v>
      </c>
      <c r="D46" s="17">
        <v>3000574</v>
      </c>
      <c r="E46" s="17" t="s">
        <v>2038</v>
      </c>
      <c r="F46" s="17">
        <v>86</v>
      </c>
      <c r="G46" s="17" t="s">
        <v>464</v>
      </c>
      <c r="H46" s="17">
        <v>459</v>
      </c>
      <c r="I46" s="17" t="s">
        <v>220</v>
      </c>
      <c r="J46" s="17">
        <v>459</v>
      </c>
      <c r="K46" s="17" t="s">
        <v>360</v>
      </c>
      <c r="L46" s="59">
        <v>1.5748999999999995</v>
      </c>
      <c r="M46" s="60">
        <v>1.5954259999999998</v>
      </c>
      <c r="N46" s="61">
        <v>0.85623374806164065</v>
      </c>
      <c r="O46" s="60">
        <v>72904</v>
      </c>
      <c r="P46" s="61">
        <v>0</v>
      </c>
    </row>
    <row r="47" spans="1:16" ht="51" x14ac:dyDescent="0.25">
      <c r="A47" s="15"/>
      <c r="B47" s="17">
        <v>5004306</v>
      </c>
      <c r="C47" s="17" t="s">
        <v>2048</v>
      </c>
      <c r="D47" s="17">
        <v>3000574</v>
      </c>
      <c r="E47" s="17" t="s">
        <v>2038</v>
      </c>
      <c r="F47" s="17">
        <v>86</v>
      </c>
      <c r="G47" s="17" t="s">
        <v>464</v>
      </c>
      <c r="H47" s="17">
        <v>460</v>
      </c>
      <c r="I47" s="17" t="s">
        <v>221</v>
      </c>
      <c r="J47" s="17">
        <v>460</v>
      </c>
      <c r="K47" s="17" t="s">
        <v>361</v>
      </c>
      <c r="L47" s="59">
        <v>1.055442</v>
      </c>
      <c r="M47" s="60">
        <v>1.0682800000000001</v>
      </c>
      <c r="N47" s="61">
        <v>0.50758630502969027</v>
      </c>
      <c r="O47" s="60">
        <v>61</v>
      </c>
      <c r="P47" s="61">
        <v>0</v>
      </c>
    </row>
    <row r="48" spans="1:16" ht="51" x14ac:dyDescent="0.25">
      <c r="A48" s="15"/>
      <c r="B48" s="17">
        <v>5004306</v>
      </c>
      <c r="C48" s="17" t="s">
        <v>2048</v>
      </c>
      <c r="D48" s="17">
        <v>3000574</v>
      </c>
      <c r="E48" s="17" t="s">
        <v>2038</v>
      </c>
      <c r="F48" s="17">
        <v>86</v>
      </c>
      <c r="G48" s="17" t="s">
        <v>464</v>
      </c>
      <c r="H48" s="17">
        <v>461</v>
      </c>
      <c r="I48" s="17" t="s">
        <v>222</v>
      </c>
      <c r="J48" s="17">
        <v>461</v>
      </c>
      <c r="K48" s="17" t="s">
        <v>362</v>
      </c>
      <c r="L48" s="59">
        <v>0.30881800000000004</v>
      </c>
      <c r="M48" s="60">
        <v>0.34737200000000001</v>
      </c>
      <c r="N48" s="61">
        <v>0.28637570154387504</v>
      </c>
      <c r="O48" s="60">
        <v>9</v>
      </c>
      <c r="P48" s="61">
        <v>0</v>
      </c>
    </row>
    <row r="49" spans="1:16" ht="51" x14ac:dyDescent="0.25">
      <c r="A49" s="15"/>
      <c r="B49" s="17">
        <v>5004306</v>
      </c>
      <c r="C49" s="17" t="s">
        <v>2048</v>
      </c>
      <c r="D49" s="17">
        <v>3000574</v>
      </c>
      <c r="E49" s="17" t="s">
        <v>2038</v>
      </c>
      <c r="F49" s="17">
        <v>86</v>
      </c>
      <c r="G49" s="17" t="s">
        <v>464</v>
      </c>
      <c r="H49" s="17">
        <v>462</v>
      </c>
      <c r="I49" s="17" t="s">
        <v>223</v>
      </c>
      <c r="J49" s="17">
        <v>462</v>
      </c>
      <c r="K49" s="17" t="s">
        <v>363</v>
      </c>
      <c r="L49" s="59">
        <v>1.4397829999999998</v>
      </c>
      <c r="M49" s="60">
        <v>1.5398189999999998</v>
      </c>
      <c r="N49" s="61">
        <v>0.9521082774081151</v>
      </c>
      <c r="O49" s="60">
        <v>0</v>
      </c>
      <c r="P49" s="61">
        <v>0</v>
      </c>
    </row>
    <row r="50" spans="1:16" ht="51" x14ac:dyDescent="0.25">
      <c r="A50" s="15"/>
      <c r="B50" s="17">
        <v>5004306</v>
      </c>
      <c r="C50" s="17" t="s">
        <v>2048</v>
      </c>
      <c r="D50" s="17">
        <v>3000574</v>
      </c>
      <c r="E50" s="17" t="s">
        <v>2038</v>
      </c>
      <c r="F50" s="17">
        <v>86</v>
      </c>
      <c r="G50" s="17" t="s">
        <v>464</v>
      </c>
      <c r="H50" s="17">
        <v>463</v>
      </c>
      <c r="I50" s="17" t="s">
        <v>224</v>
      </c>
      <c r="J50" s="17">
        <v>463</v>
      </c>
      <c r="K50" s="17" t="s">
        <v>364</v>
      </c>
      <c r="L50" s="59">
        <v>5.4590249999999987</v>
      </c>
      <c r="M50" s="60">
        <v>5.5097429999999994</v>
      </c>
      <c r="N50" s="61">
        <v>2.1499581497409963</v>
      </c>
      <c r="O50" s="60">
        <v>0</v>
      </c>
      <c r="P50" s="61">
        <v>0</v>
      </c>
    </row>
    <row r="51" spans="1:16" ht="51" x14ac:dyDescent="0.25">
      <c r="A51" s="15"/>
      <c r="B51" s="17">
        <v>5004306</v>
      </c>
      <c r="C51" s="17" t="s">
        <v>2048</v>
      </c>
      <c r="D51" s="17">
        <v>3000574</v>
      </c>
      <c r="E51" s="17" t="s">
        <v>2038</v>
      </c>
      <c r="F51" s="17">
        <v>86</v>
      </c>
      <c r="G51" s="17" t="s">
        <v>464</v>
      </c>
      <c r="H51" s="17">
        <v>464</v>
      </c>
      <c r="I51" s="17" t="s">
        <v>225</v>
      </c>
      <c r="J51" s="17">
        <v>464</v>
      </c>
      <c r="K51" s="17" t="s">
        <v>365</v>
      </c>
      <c r="L51" s="59">
        <v>4.9750889999999997</v>
      </c>
      <c r="M51" s="60">
        <v>5.0254780000000006</v>
      </c>
      <c r="N51" s="61">
        <v>2.2712310861388687</v>
      </c>
      <c r="O51" s="60">
        <v>0</v>
      </c>
      <c r="P51" s="61">
        <v>0</v>
      </c>
    </row>
    <row r="52" spans="1:16" ht="51" x14ac:dyDescent="0.25">
      <c r="A52" s="15"/>
      <c r="B52" s="17">
        <v>5004307</v>
      </c>
      <c r="C52" s="17" t="s">
        <v>2049</v>
      </c>
      <c r="D52" s="17">
        <v>3000574</v>
      </c>
      <c r="E52" s="17" t="s">
        <v>2038</v>
      </c>
      <c r="F52" s="17">
        <v>56</v>
      </c>
      <c r="G52" s="17" t="s">
        <v>296</v>
      </c>
      <c r="H52" s="17">
        <v>10</v>
      </c>
      <c r="I52" s="17" t="s">
        <v>105</v>
      </c>
      <c r="J52" s="17">
        <v>10</v>
      </c>
      <c r="K52" s="17" t="s">
        <v>1502</v>
      </c>
      <c r="L52" s="59">
        <v>0.33807099999999995</v>
      </c>
      <c r="M52" s="60">
        <v>0.33807099999999995</v>
      </c>
      <c r="N52" s="61">
        <v>4.4179200194776058E-3</v>
      </c>
      <c r="O52" s="60">
        <v>922</v>
      </c>
      <c r="P52" s="61">
        <v>0</v>
      </c>
    </row>
    <row r="53" spans="1:16" ht="51" x14ac:dyDescent="0.25">
      <c r="A53" s="15"/>
      <c r="B53" s="17">
        <v>5004307</v>
      </c>
      <c r="C53" s="17" t="s">
        <v>2049</v>
      </c>
      <c r="D53" s="17">
        <v>3000574</v>
      </c>
      <c r="E53" s="17" t="s">
        <v>2038</v>
      </c>
      <c r="F53" s="17">
        <v>56</v>
      </c>
      <c r="G53" s="17" t="s">
        <v>296</v>
      </c>
      <c r="H53" s="17">
        <v>10</v>
      </c>
      <c r="I53" s="17" t="s">
        <v>105</v>
      </c>
      <c r="J53" s="17">
        <v>26</v>
      </c>
      <c r="K53" s="17" t="s">
        <v>1503</v>
      </c>
      <c r="L53" s="59">
        <v>0.41600000000000004</v>
      </c>
      <c r="M53" s="60">
        <v>0.22408800000000001</v>
      </c>
      <c r="N53" s="61">
        <v>7.2090347995981574E-2</v>
      </c>
      <c r="O53" s="60">
        <v>0</v>
      </c>
      <c r="P53" s="61">
        <v>0</v>
      </c>
    </row>
    <row r="54" spans="1:16" ht="51.75" thickBot="1" x14ac:dyDescent="0.3">
      <c r="A54" s="21"/>
      <c r="B54" s="23">
        <v>5004307</v>
      </c>
      <c r="C54" s="23" t="s">
        <v>2049</v>
      </c>
      <c r="D54" s="23">
        <v>3000574</v>
      </c>
      <c r="E54" s="23" t="s">
        <v>2038</v>
      </c>
      <c r="F54" s="23">
        <v>56</v>
      </c>
      <c r="G54" s="23" t="s">
        <v>296</v>
      </c>
      <c r="H54" s="23">
        <v>464</v>
      </c>
      <c r="I54" s="23" t="s">
        <v>225</v>
      </c>
      <c r="J54" s="23">
        <v>464</v>
      </c>
      <c r="K54" s="23" t="s">
        <v>365</v>
      </c>
      <c r="L54" s="62">
        <v>4.3999999999999997E-2</v>
      </c>
      <c r="M54" s="63">
        <v>4.3999999999999997E-2</v>
      </c>
      <c r="N54" s="64">
        <v>1.0908999247476459E-3</v>
      </c>
      <c r="O54" s="63">
        <v>0</v>
      </c>
      <c r="P54" s="64">
        <v>0</v>
      </c>
    </row>
  </sheetData>
  <mergeCells count="13">
    <mergeCell ref="A3:K3"/>
    <mergeCell ref="L3:N3"/>
    <mergeCell ref="O3:P3"/>
    <mergeCell ref="N4:N5"/>
    <mergeCell ref="H4:I5"/>
    <mergeCell ref="J4:K5"/>
    <mergeCell ref="A4:C5"/>
    <mergeCell ref="O4:O5"/>
    <mergeCell ref="L4:L5"/>
    <mergeCell ref="D4:E5"/>
    <mergeCell ref="P4:P5"/>
    <mergeCell ref="M4:M5"/>
    <mergeCell ref="F4:G5"/>
  </mergeCells>
  <pageMargins left="0.7" right="0.7" top="0.75" bottom="0.75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3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107</v>
      </c>
      <c r="B1" s="41" t="s">
        <v>228</v>
      </c>
      <c r="C1" s="40" t="s">
        <v>2059</v>
      </c>
      <c r="D1" s="40"/>
      <c r="E1" s="40"/>
      <c r="F1" s="40"/>
      <c r="G1" s="40"/>
    </row>
    <row r="2" spans="1:11" ht="15.75" thickBot="1" x14ac:dyDescent="0.3">
      <c r="A2" s="2" t="s">
        <v>2060</v>
      </c>
      <c r="I2" s="1" t="s">
        <v>2083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109.09925599999998</v>
      </c>
      <c r="E6" s="13">
        <f ca="1">SUM(E7:OFFSET(E7,50,0))</f>
        <v>117.497545</v>
      </c>
      <c r="F6" s="13">
        <f ca="1">SUM(F7:OFFSET(F7,50,0))</f>
        <v>50.042658535141527</v>
      </c>
      <c r="G6" s="14">
        <f ca="1">IFERROR(F6/E6,0)</f>
        <v>0.42590386492876531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5.6929879999999997</v>
      </c>
      <c r="E7" s="19">
        <v>7.9968760000000003</v>
      </c>
      <c r="F7" s="19">
        <v>2.8718431501183659</v>
      </c>
      <c r="G7" s="20">
        <f t="shared" ref="G7:G31" si="0">IFERROR(F7/E7,0)</f>
        <v>0.3591206303709556</v>
      </c>
      <c r="I7" t="s">
        <v>264</v>
      </c>
      <c r="J7" s="6">
        <v>1.4314103723445442</v>
      </c>
      <c r="K7" s="65">
        <v>0.64270570781956426</v>
      </c>
    </row>
    <row r="8" spans="1:11" x14ac:dyDescent="0.25">
      <c r="A8" s="15"/>
      <c r="B8" s="44">
        <v>2</v>
      </c>
      <c r="C8" s="17" t="s">
        <v>241</v>
      </c>
      <c r="D8" s="18">
        <v>6.6691419999999999</v>
      </c>
      <c r="E8" s="19">
        <v>6.6691419999999999</v>
      </c>
      <c r="F8" s="19">
        <v>2.6862832307815552</v>
      </c>
      <c r="G8" s="20">
        <f t="shared" si="0"/>
        <v>0.40279292760321422</v>
      </c>
      <c r="I8" t="s">
        <v>252</v>
      </c>
      <c r="J8" s="6">
        <v>2.2751772799529135</v>
      </c>
      <c r="K8" s="65">
        <v>0.5575622288872939</v>
      </c>
    </row>
    <row r="9" spans="1:11" x14ac:dyDescent="0.25">
      <c r="A9" s="15"/>
      <c r="B9" s="44">
        <v>3</v>
      </c>
      <c r="C9" s="17" t="s">
        <v>242</v>
      </c>
      <c r="D9" s="18">
        <v>4.1026440000000006</v>
      </c>
      <c r="E9" s="19">
        <v>4.1026439999999997</v>
      </c>
      <c r="F9" s="19">
        <v>1.837101564866316</v>
      </c>
      <c r="G9" s="20">
        <f t="shared" si="0"/>
        <v>0.44778478582746056</v>
      </c>
      <c r="I9" t="s">
        <v>250</v>
      </c>
      <c r="J9" s="6">
        <v>2.2254832519683987</v>
      </c>
      <c r="K9" s="65">
        <v>0.54841293006712799</v>
      </c>
    </row>
    <row r="10" spans="1:11" x14ac:dyDescent="0.25">
      <c r="A10" s="15"/>
      <c r="B10" s="44">
        <v>4</v>
      </c>
      <c r="C10" s="17" t="s">
        <v>243</v>
      </c>
      <c r="D10" s="18">
        <v>9.7080639999999967</v>
      </c>
      <c r="E10" s="19">
        <v>9.7080639999999967</v>
      </c>
      <c r="F10" s="19">
        <v>3.6924005798646249</v>
      </c>
      <c r="G10" s="20">
        <f t="shared" si="0"/>
        <v>0.38034365861871389</v>
      </c>
      <c r="I10" t="s">
        <v>261</v>
      </c>
      <c r="J10" s="6">
        <v>3.6252084753941745</v>
      </c>
      <c r="K10" s="65">
        <v>0.54310515969582085</v>
      </c>
    </row>
    <row r="11" spans="1:11" x14ac:dyDescent="0.25">
      <c r="A11" s="15"/>
      <c r="B11" s="44">
        <v>5</v>
      </c>
      <c r="C11" s="17" t="s">
        <v>244</v>
      </c>
      <c r="D11" s="18">
        <v>3.829186</v>
      </c>
      <c r="E11" s="19">
        <v>3.829186</v>
      </c>
      <c r="F11" s="19">
        <v>1.9206814641365781</v>
      </c>
      <c r="G11" s="20">
        <f t="shared" si="0"/>
        <v>0.5015900152503896</v>
      </c>
      <c r="I11" t="s">
        <v>258</v>
      </c>
      <c r="J11" s="6">
        <v>0.70626885653473437</v>
      </c>
      <c r="K11" s="65">
        <v>0.52608794431157457</v>
      </c>
    </row>
    <row r="12" spans="1:11" x14ac:dyDescent="0.25">
      <c r="A12" s="15"/>
      <c r="B12" s="44">
        <v>6</v>
      </c>
      <c r="C12" s="17" t="s">
        <v>245</v>
      </c>
      <c r="D12" s="18">
        <v>11.055571</v>
      </c>
      <c r="E12" s="19">
        <v>10.834589999999999</v>
      </c>
      <c r="F12" s="19">
        <v>4.9205406587570906</v>
      </c>
      <c r="G12" s="20">
        <f t="shared" si="0"/>
        <v>0.45415107159173457</v>
      </c>
      <c r="I12" t="s">
        <v>244</v>
      </c>
      <c r="J12" s="6">
        <v>1.9206814641365781</v>
      </c>
      <c r="K12" s="65">
        <v>0.5015900152503896</v>
      </c>
    </row>
    <row r="13" spans="1:11" x14ac:dyDescent="0.25">
      <c r="A13" s="15"/>
      <c r="B13" s="44">
        <v>7</v>
      </c>
      <c r="C13" s="17" t="s">
        <v>246</v>
      </c>
      <c r="D13" s="18">
        <v>0.93671400000000005</v>
      </c>
      <c r="E13" s="19">
        <v>0.93671399999999994</v>
      </c>
      <c r="F13" s="19">
        <v>0.29582136026328953</v>
      </c>
      <c r="G13" s="20">
        <f t="shared" si="0"/>
        <v>0.31580755733691346</v>
      </c>
      <c r="I13" t="s">
        <v>248</v>
      </c>
      <c r="J13" s="6">
        <v>0.60134667647071183</v>
      </c>
      <c r="K13" s="65">
        <v>0.4990167953631568</v>
      </c>
    </row>
    <row r="14" spans="1:11" x14ac:dyDescent="0.25">
      <c r="A14" s="15"/>
      <c r="B14" s="44">
        <v>8</v>
      </c>
      <c r="C14" s="17" t="s">
        <v>247</v>
      </c>
      <c r="D14" s="18">
        <v>5.3865490000000005</v>
      </c>
      <c r="E14" s="19">
        <v>5.3865489999999996</v>
      </c>
      <c r="F14" s="19">
        <v>2.5087176762754098</v>
      </c>
      <c r="G14" s="20">
        <f t="shared" si="0"/>
        <v>0.46573746498461444</v>
      </c>
      <c r="I14" t="s">
        <v>255</v>
      </c>
      <c r="J14" s="6">
        <v>2.0133772953995503</v>
      </c>
      <c r="K14" s="65">
        <v>0.49584650488785215</v>
      </c>
    </row>
    <row r="15" spans="1:11" x14ac:dyDescent="0.25">
      <c r="A15" s="15"/>
      <c r="B15" s="44">
        <v>9</v>
      </c>
      <c r="C15" s="17" t="s">
        <v>248</v>
      </c>
      <c r="D15" s="18">
        <v>1.204434</v>
      </c>
      <c r="E15" s="19">
        <v>1.205063</v>
      </c>
      <c r="F15" s="19">
        <v>0.60134667647071183</v>
      </c>
      <c r="G15" s="20">
        <f t="shared" si="0"/>
        <v>0.4990167953631568</v>
      </c>
      <c r="I15" t="s">
        <v>259</v>
      </c>
      <c r="J15" s="6">
        <v>1.3654053020818537</v>
      </c>
      <c r="K15" s="65">
        <v>0.48526452823253857</v>
      </c>
    </row>
    <row r="16" spans="1:11" x14ac:dyDescent="0.25">
      <c r="A16" s="15"/>
      <c r="B16" s="44">
        <v>10</v>
      </c>
      <c r="C16" s="17" t="s">
        <v>249</v>
      </c>
      <c r="D16" s="18">
        <v>2.7895700000000003</v>
      </c>
      <c r="E16" s="19">
        <v>3.3317050000000004</v>
      </c>
      <c r="F16" s="19">
        <v>1.3248617599601857</v>
      </c>
      <c r="G16" s="20">
        <f t="shared" si="0"/>
        <v>0.3976527813717558</v>
      </c>
      <c r="I16" t="s">
        <v>260</v>
      </c>
      <c r="J16" s="6">
        <v>2.6155892211245373</v>
      </c>
      <c r="K16" s="65">
        <v>0.4674595820985149</v>
      </c>
    </row>
    <row r="17" spans="1:11" x14ac:dyDescent="0.25">
      <c r="A17" s="15"/>
      <c r="B17" s="44">
        <v>11</v>
      </c>
      <c r="C17" s="17" t="s">
        <v>250</v>
      </c>
      <c r="D17" s="18">
        <v>4.0580430000000005</v>
      </c>
      <c r="E17" s="19">
        <v>4.0580430000000005</v>
      </c>
      <c r="F17" s="19">
        <v>2.2254832519683987</v>
      </c>
      <c r="G17" s="20">
        <f t="shared" si="0"/>
        <v>0.54841293006712799</v>
      </c>
      <c r="I17" t="s">
        <v>247</v>
      </c>
      <c r="J17" s="6">
        <v>2.5087176762754098</v>
      </c>
      <c r="K17" s="65">
        <v>0.46573746498461444</v>
      </c>
    </row>
    <row r="18" spans="1:11" x14ac:dyDescent="0.25">
      <c r="A18" s="15"/>
      <c r="B18" s="44">
        <v>12</v>
      </c>
      <c r="C18" s="17" t="s">
        <v>251</v>
      </c>
      <c r="D18" s="18">
        <v>4.2691440000000007</v>
      </c>
      <c r="E18" s="19">
        <v>4.2691440000000007</v>
      </c>
      <c r="F18" s="19">
        <v>1.7254752116277814</v>
      </c>
      <c r="G18" s="20">
        <f t="shared" si="0"/>
        <v>0.40417357944069843</v>
      </c>
      <c r="I18" t="s">
        <v>245</v>
      </c>
      <c r="J18" s="6">
        <v>4.9205406587570906</v>
      </c>
      <c r="K18" s="65">
        <v>0.45415107159173457</v>
      </c>
    </row>
    <row r="19" spans="1:11" x14ac:dyDescent="0.25">
      <c r="A19" s="15"/>
      <c r="B19" s="44">
        <v>13</v>
      </c>
      <c r="C19" s="17" t="s">
        <v>252</v>
      </c>
      <c r="D19" s="18">
        <v>3.2805799999999992</v>
      </c>
      <c r="E19" s="19">
        <v>4.0805799999999994</v>
      </c>
      <c r="F19" s="19">
        <v>2.2751772799529135</v>
      </c>
      <c r="G19" s="20">
        <f t="shared" si="0"/>
        <v>0.5575622288872939</v>
      </c>
      <c r="I19" t="s">
        <v>242</v>
      </c>
      <c r="J19" s="6">
        <v>1.837101564866316</v>
      </c>
      <c r="K19" s="65">
        <v>0.44778478582746056</v>
      </c>
    </row>
    <row r="20" spans="1:11" x14ac:dyDescent="0.25">
      <c r="A20" s="15"/>
      <c r="B20" s="44">
        <v>14</v>
      </c>
      <c r="C20" s="17" t="s">
        <v>253</v>
      </c>
      <c r="D20" s="18">
        <v>2.7240489999999999</v>
      </c>
      <c r="E20" s="19">
        <v>2.7253989999999999</v>
      </c>
      <c r="F20" s="19">
        <v>1.1500237071959418</v>
      </c>
      <c r="G20" s="20">
        <f t="shared" si="0"/>
        <v>0.42196526350671659</v>
      </c>
      <c r="I20" t="s">
        <v>262</v>
      </c>
      <c r="J20" s="6">
        <v>0.46140539925545454</v>
      </c>
      <c r="K20" s="65">
        <v>0.44761961049153626</v>
      </c>
    </row>
    <row r="21" spans="1:11" x14ac:dyDescent="0.25">
      <c r="A21" s="15"/>
      <c r="B21" s="44">
        <v>15</v>
      </c>
      <c r="C21" s="17" t="s">
        <v>254</v>
      </c>
      <c r="D21" s="18">
        <v>12.841774999999998</v>
      </c>
      <c r="E21" s="19">
        <v>13.162293</v>
      </c>
      <c r="F21" s="19">
        <v>3.7159927218090161</v>
      </c>
      <c r="G21" s="20">
        <f t="shared" si="0"/>
        <v>0.28232107595606754</v>
      </c>
      <c r="I21" t="s">
        <v>257</v>
      </c>
      <c r="J21" s="6">
        <v>0.74485825526789995</v>
      </c>
      <c r="K21" s="65">
        <v>0.43464509595983225</v>
      </c>
    </row>
    <row r="22" spans="1:11" x14ac:dyDescent="0.25">
      <c r="A22" s="15"/>
      <c r="B22" s="44">
        <v>16</v>
      </c>
      <c r="C22" s="17" t="s">
        <v>255</v>
      </c>
      <c r="D22" s="18">
        <v>4.0604849999999999</v>
      </c>
      <c r="E22" s="19">
        <v>4.0604849999999999</v>
      </c>
      <c r="F22" s="19">
        <v>2.0133772953995503</v>
      </c>
      <c r="G22" s="20">
        <f t="shared" si="0"/>
        <v>0.49584650488785215</v>
      </c>
      <c r="I22" t="s">
        <v>253</v>
      </c>
      <c r="J22" s="6">
        <v>1.1500237071959418</v>
      </c>
      <c r="K22" s="65">
        <v>0.42196526350671659</v>
      </c>
    </row>
    <row r="23" spans="1:11" x14ac:dyDescent="0.25">
      <c r="A23" s="15"/>
      <c r="B23" s="44">
        <v>17</v>
      </c>
      <c r="C23" s="17" t="s">
        <v>256</v>
      </c>
      <c r="D23" s="18">
        <v>4.2571060000000003</v>
      </c>
      <c r="E23" s="19">
        <v>4.4919859999999998</v>
      </c>
      <c r="F23" s="19">
        <v>1.295987393183168</v>
      </c>
      <c r="G23" s="20">
        <f t="shared" si="0"/>
        <v>0.28851100452743356</v>
      </c>
      <c r="I23" t="s">
        <v>251</v>
      </c>
      <c r="J23" s="6">
        <v>1.7254752116277814</v>
      </c>
      <c r="K23" s="65">
        <v>0.40417357944069843</v>
      </c>
    </row>
    <row r="24" spans="1:11" x14ac:dyDescent="0.25">
      <c r="A24" s="15"/>
      <c r="B24" s="44">
        <v>18</v>
      </c>
      <c r="C24" s="17" t="s">
        <v>257</v>
      </c>
      <c r="D24" s="18">
        <v>1.7112700000000001</v>
      </c>
      <c r="E24" s="19">
        <v>1.7137160000000002</v>
      </c>
      <c r="F24" s="19">
        <v>0.74485825526789995</v>
      </c>
      <c r="G24" s="20">
        <f t="shared" si="0"/>
        <v>0.43464509595983225</v>
      </c>
      <c r="I24" t="s">
        <v>241</v>
      </c>
      <c r="J24" s="6">
        <v>2.6862832307815552</v>
      </c>
      <c r="K24" s="65">
        <v>0.40279292760321422</v>
      </c>
    </row>
    <row r="25" spans="1:11" x14ac:dyDescent="0.25">
      <c r="A25" s="15"/>
      <c r="B25" s="44">
        <v>19</v>
      </c>
      <c r="C25" s="17" t="s">
        <v>258</v>
      </c>
      <c r="D25" s="18">
        <v>1.342492</v>
      </c>
      <c r="E25" s="19">
        <v>1.342492</v>
      </c>
      <c r="F25" s="19">
        <v>0.70626885653473437</v>
      </c>
      <c r="G25" s="20">
        <f t="shared" si="0"/>
        <v>0.52608794431157457</v>
      </c>
      <c r="I25" t="s">
        <v>249</v>
      </c>
      <c r="J25" s="6">
        <v>1.3248617599601857</v>
      </c>
      <c r="K25" s="65">
        <v>0.3976527813717558</v>
      </c>
    </row>
    <row r="26" spans="1:11" x14ac:dyDescent="0.25">
      <c r="A26" s="15"/>
      <c r="B26" s="44">
        <v>20</v>
      </c>
      <c r="C26" s="17" t="s">
        <v>259</v>
      </c>
      <c r="D26" s="18">
        <v>2.6676820000000001</v>
      </c>
      <c r="E26" s="19">
        <v>2.8137340000000002</v>
      </c>
      <c r="F26" s="19">
        <v>1.3654053020818537</v>
      </c>
      <c r="G26" s="20">
        <f t="shared" si="0"/>
        <v>0.48526452823253857</v>
      </c>
      <c r="I26" t="s">
        <v>263</v>
      </c>
      <c r="J26" s="6">
        <v>2.031397670507431</v>
      </c>
      <c r="K26" s="65">
        <v>0.38686760110720958</v>
      </c>
    </row>
    <row r="27" spans="1:11" x14ac:dyDescent="0.25">
      <c r="A27" s="15"/>
      <c r="B27" s="44">
        <v>21</v>
      </c>
      <c r="C27" s="17" t="s">
        <v>260</v>
      </c>
      <c r="D27" s="18">
        <v>5.513128</v>
      </c>
      <c r="E27" s="19">
        <v>5.5953270000000002</v>
      </c>
      <c r="F27" s="19">
        <v>2.6155892211245373</v>
      </c>
      <c r="G27" s="20">
        <f t="shared" si="0"/>
        <v>0.4674595820985149</v>
      </c>
      <c r="I27" t="s">
        <v>243</v>
      </c>
      <c r="J27" s="6">
        <v>3.6924005798646249</v>
      </c>
      <c r="K27" s="65">
        <v>0.38034365861871389</v>
      </c>
    </row>
    <row r="28" spans="1:11" x14ac:dyDescent="0.25">
      <c r="A28" s="15"/>
      <c r="B28" s="44">
        <v>22</v>
      </c>
      <c r="C28" s="17" t="s">
        <v>261</v>
      </c>
      <c r="D28" s="18">
        <v>3.5085919999999997</v>
      </c>
      <c r="E28" s="19">
        <v>6.6749659999999995</v>
      </c>
      <c r="F28" s="19">
        <v>3.6252084753941745</v>
      </c>
      <c r="G28" s="20">
        <f t="shared" si="0"/>
        <v>0.54310515969582085</v>
      </c>
      <c r="I28" t="s">
        <v>240</v>
      </c>
      <c r="J28" s="6">
        <v>2.8718431501183659</v>
      </c>
      <c r="K28" s="65">
        <v>0.3591206303709556</v>
      </c>
    </row>
    <row r="29" spans="1:11" x14ac:dyDescent="0.25">
      <c r="A29" s="15"/>
      <c r="B29" s="44">
        <v>23</v>
      </c>
      <c r="C29" s="17" t="s">
        <v>262</v>
      </c>
      <c r="D29" s="18">
        <v>1.0307979999999999</v>
      </c>
      <c r="E29" s="19">
        <v>1.0307979999999999</v>
      </c>
      <c r="F29" s="19">
        <v>0.46140539925545454</v>
      </c>
      <c r="G29" s="20">
        <f t="shared" si="0"/>
        <v>0.44761961049153626</v>
      </c>
      <c r="I29" t="s">
        <v>246</v>
      </c>
      <c r="J29" s="6">
        <v>0.29582136026328953</v>
      </c>
      <c r="K29" s="65">
        <v>0.31580755733691346</v>
      </c>
    </row>
    <row r="30" spans="1:11" x14ac:dyDescent="0.25">
      <c r="A30" s="15"/>
      <c r="B30" s="44">
        <v>24</v>
      </c>
      <c r="C30" s="17" t="s">
        <v>263</v>
      </c>
      <c r="D30" s="18">
        <v>5.2508859999999986</v>
      </c>
      <c r="E30" s="19">
        <v>5.2508859999999995</v>
      </c>
      <c r="F30" s="19">
        <v>2.031397670507431</v>
      </c>
      <c r="G30" s="20">
        <f t="shared" si="0"/>
        <v>0.38686760110720958</v>
      </c>
      <c r="I30" t="s">
        <v>256</v>
      </c>
      <c r="J30" s="6">
        <v>1.295987393183168</v>
      </c>
      <c r="K30" s="65">
        <v>0.28851100452743356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1.2083640000000002</v>
      </c>
      <c r="E31" s="25">
        <v>2.227163</v>
      </c>
      <c r="F31" s="25">
        <v>1.4314103723445442</v>
      </c>
      <c r="G31" s="26">
        <f t="shared" si="0"/>
        <v>0.64270570781956426</v>
      </c>
      <c r="I31" t="s">
        <v>254</v>
      </c>
      <c r="J31" s="6">
        <v>3.7159927218090161</v>
      </c>
      <c r="K31" s="65">
        <v>0.28232107595606754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4"/>
  <dimension ref="A1:G36"/>
  <sheetViews>
    <sheetView workbookViewId="0">
      <selection activeCell="D16" sqref="D16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107</v>
      </c>
      <c r="B1" s="46" t="s">
        <v>228</v>
      </c>
      <c r="C1" s="40" t="s">
        <v>2059</v>
      </c>
      <c r="D1" s="40"/>
      <c r="E1" s="40"/>
      <c r="F1" s="40"/>
      <c r="G1" s="40"/>
    </row>
    <row r="2" spans="1:7" ht="15.75" thickBot="1" x14ac:dyDescent="0.3">
      <c r="A2" s="2" t="s">
        <v>2061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109.09925599999998</v>
      </c>
      <c r="E6" s="13">
        <v>117.497545</v>
      </c>
      <c r="F6" s="13">
        <v>50.042658535141527</v>
      </c>
      <c r="G6" s="14">
        <v>0.42590386492876531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12.117322000000001</v>
      </c>
      <c r="E7" s="31">
        <f ca="1">SUM(E8:OFFSET(E6,MATCH("GOBIERNOS REGIONALES",$A$8:$A$50,0),0))</f>
        <v>11.773957999999999</v>
      </c>
      <c r="F7" s="31">
        <f ca="1">SUM(F8:OFFSET(F6,MATCH("GOBIERNOS REGIONALES",$A$8:$A$50,0),0))</f>
        <v>3.0045538685735664</v>
      </c>
      <c r="G7" s="32">
        <f ca="1">IFERROR(F7/E7,0)</f>
        <v>0.25518639259402548</v>
      </c>
    </row>
    <row r="8" spans="1:7" x14ac:dyDescent="0.25">
      <c r="A8" s="15"/>
      <c r="B8" s="16">
        <v>10</v>
      </c>
      <c r="C8" s="17" t="s">
        <v>105</v>
      </c>
      <c r="D8" s="18">
        <v>12.117322000000001</v>
      </c>
      <c r="E8" s="19">
        <v>11.773957999999999</v>
      </c>
      <c r="F8" s="19">
        <v>3.0045538685735664</v>
      </c>
      <c r="G8" s="20">
        <f t="shared" ref="G8:G35" si="0">IFERROR(F8/E8,0)</f>
        <v>0.25518639259402548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96.981933999999967</v>
      </c>
      <c r="E9" s="31">
        <f ca="1">SUM(E10:OFFSET(E8,(MATCH("GOBIERNOS LOCALES",$A$8:$A$50,0)-MATCH("GOBIERNOS REGIONALES",$A$8:$A$50,0)),0))</f>
        <v>105.72358699999997</v>
      </c>
      <c r="F9" s="31">
        <f ca="1">SUM(F10:OFFSET(F8,(MATCH("GOBIERNOS LOCALES",$A$8:$A$50,0)-MATCH("GOBIERNOS REGIONALES",$A$8:$A$50,0)),0))</f>
        <v>47.038104666567961</v>
      </c>
      <c r="G9" s="32">
        <f t="shared" ca="1" si="0"/>
        <v>0.44491589815778737</v>
      </c>
    </row>
    <row r="10" spans="1:7" x14ac:dyDescent="0.25">
      <c r="A10" s="15"/>
      <c r="B10" s="16">
        <v>440</v>
      </c>
      <c r="C10" s="17" t="s">
        <v>201</v>
      </c>
      <c r="D10" s="18">
        <v>5.6929880000000006</v>
      </c>
      <c r="E10" s="19">
        <v>7.9968760000000003</v>
      </c>
      <c r="F10" s="19">
        <v>2.8718431501183659</v>
      </c>
      <c r="G10" s="20">
        <f t="shared" si="0"/>
        <v>0.3591206303709556</v>
      </c>
    </row>
    <row r="11" spans="1:7" x14ac:dyDescent="0.25">
      <c r="A11" s="15"/>
      <c r="B11" s="16">
        <v>441</v>
      </c>
      <c r="C11" s="17" t="s">
        <v>202</v>
      </c>
      <c r="D11" s="18">
        <v>6.6691419999999999</v>
      </c>
      <c r="E11" s="19">
        <v>6.6691419999999999</v>
      </c>
      <c r="F11" s="19">
        <v>2.6862832307815552</v>
      </c>
      <c r="G11" s="20">
        <f t="shared" si="0"/>
        <v>0.40279292760321422</v>
      </c>
    </row>
    <row r="12" spans="1:7" x14ac:dyDescent="0.25">
      <c r="A12" s="15"/>
      <c r="B12" s="16">
        <v>442</v>
      </c>
      <c r="C12" s="17" t="s">
        <v>203</v>
      </c>
      <c r="D12" s="18">
        <v>4.1026440000000006</v>
      </c>
      <c r="E12" s="19">
        <v>4.1026439999999997</v>
      </c>
      <c r="F12" s="19">
        <v>1.837101564866316</v>
      </c>
      <c r="G12" s="20">
        <f t="shared" si="0"/>
        <v>0.44778478582746056</v>
      </c>
    </row>
    <row r="13" spans="1:7" x14ac:dyDescent="0.25">
      <c r="A13" s="15"/>
      <c r="B13" s="16">
        <v>443</v>
      </c>
      <c r="C13" s="17" t="s">
        <v>204</v>
      </c>
      <c r="D13" s="18">
        <v>9.7080639999999967</v>
      </c>
      <c r="E13" s="19">
        <v>9.7080639999999967</v>
      </c>
      <c r="F13" s="19">
        <v>3.6924005798646249</v>
      </c>
      <c r="G13" s="20">
        <f t="shared" si="0"/>
        <v>0.38034365861871389</v>
      </c>
    </row>
    <row r="14" spans="1:7" x14ac:dyDescent="0.25">
      <c r="A14" s="15"/>
      <c r="B14" s="16">
        <v>444</v>
      </c>
      <c r="C14" s="17" t="s">
        <v>205</v>
      </c>
      <c r="D14" s="18">
        <v>3.829186</v>
      </c>
      <c r="E14" s="19">
        <v>3.829186</v>
      </c>
      <c r="F14" s="19">
        <v>1.9206814641365781</v>
      </c>
      <c r="G14" s="20">
        <f t="shared" si="0"/>
        <v>0.5015900152503896</v>
      </c>
    </row>
    <row r="15" spans="1:7" x14ac:dyDescent="0.25">
      <c r="A15" s="15"/>
      <c r="B15" s="16">
        <v>445</v>
      </c>
      <c r="C15" s="17" t="s">
        <v>206</v>
      </c>
      <c r="D15" s="18">
        <v>11.055571</v>
      </c>
      <c r="E15" s="19">
        <v>10.834589999999999</v>
      </c>
      <c r="F15" s="19">
        <v>4.9205406587570906</v>
      </c>
      <c r="G15" s="20">
        <f t="shared" si="0"/>
        <v>0.45415107159173457</v>
      </c>
    </row>
    <row r="16" spans="1:7" x14ac:dyDescent="0.25">
      <c r="A16" s="15"/>
      <c r="B16" s="16">
        <v>446</v>
      </c>
      <c r="C16" s="17" t="s">
        <v>207</v>
      </c>
      <c r="D16" s="18">
        <v>5.3865489999999996</v>
      </c>
      <c r="E16" s="19">
        <v>5.3865489999999996</v>
      </c>
      <c r="F16" s="19">
        <v>2.5087176762754098</v>
      </c>
      <c r="G16" s="20">
        <f t="shared" si="0"/>
        <v>0.46573746498461444</v>
      </c>
    </row>
    <row r="17" spans="1:7" x14ac:dyDescent="0.25">
      <c r="A17" s="15"/>
      <c r="B17" s="16">
        <v>447</v>
      </c>
      <c r="C17" s="17" t="s">
        <v>208</v>
      </c>
      <c r="D17" s="18">
        <v>1.204434</v>
      </c>
      <c r="E17" s="19">
        <v>1.205063</v>
      </c>
      <c r="F17" s="19">
        <v>0.60134667647071183</v>
      </c>
      <c r="G17" s="20">
        <f t="shared" si="0"/>
        <v>0.4990167953631568</v>
      </c>
    </row>
    <row r="18" spans="1:7" x14ac:dyDescent="0.25">
      <c r="A18" s="15"/>
      <c r="B18" s="16">
        <v>448</v>
      </c>
      <c r="C18" s="17" t="s">
        <v>209</v>
      </c>
      <c r="D18" s="18">
        <v>2.7895700000000003</v>
      </c>
      <c r="E18" s="19">
        <v>3.3317050000000004</v>
      </c>
      <c r="F18" s="19">
        <v>1.3248617599601857</v>
      </c>
      <c r="G18" s="20">
        <f t="shared" si="0"/>
        <v>0.3976527813717558</v>
      </c>
    </row>
    <row r="19" spans="1:7" x14ac:dyDescent="0.25">
      <c r="A19" s="15"/>
      <c r="B19" s="16">
        <v>449</v>
      </c>
      <c r="C19" s="17" t="s">
        <v>210</v>
      </c>
      <c r="D19" s="18">
        <v>4.0580430000000005</v>
      </c>
      <c r="E19" s="19">
        <v>4.0580430000000005</v>
      </c>
      <c r="F19" s="19">
        <v>2.2254832519683987</v>
      </c>
      <c r="G19" s="20">
        <f t="shared" si="0"/>
        <v>0.54841293006712799</v>
      </c>
    </row>
    <row r="20" spans="1:7" x14ac:dyDescent="0.25">
      <c r="A20" s="15"/>
      <c r="B20" s="16">
        <v>450</v>
      </c>
      <c r="C20" s="17" t="s">
        <v>211</v>
      </c>
      <c r="D20" s="18">
        <v>4.2691440000000007</v>
      </c>
      <c r="E20" s="19">
        <v>4.2691440000000007</v>
      </c>
      <c r="F20" s="19">
        <v>1.7254752116277814</v>
      </c>
      <c r="G20" s="20">
        <f t="shared" si="0"/>
        <v>0.40417357944069843</v>
      </c>
    </row>
    <row r="21" spans="1:7" x14ac:dyDescent="0.25">
      <c r="A21" s="15"/>
      <c r="B21" s="16">
        <v>451</v>
      </c>
      <c r="C21" s="17" t="s">
        <v>212</v>
      </c>
      <c r="D21" s="18">
        <v>3.2805799999999992</v>
      </c>
      <c r="E21" s="19">
        <v>4.0805799999999994</v>
      </c>
      <c r="F21" s="19">
        <v>2.2751772799529135</v>
      </c>
      <c r="G21" s="20">
        <f t="shared" si="0"/>
        <v>0.5575622288872939</v>
      </c>
    </row>
    <row r="22" spans="1:7" x14ac:dyDescent="0.25">
      <c r="A22" s="15"/>
      <c r="B22" s="16">
        <v>452</v>
      </c>
      <c r="C22" s="17" t="s">
        <v>213</v>
      </c>
      <c r="D22" s="18">
        <v>2.7240489999999999</v>
      </c>
      <c r="E22" s="19">
        <v>2.7253989999999999</v>
      </c>
      <c r="F22" s="19">
        <v>1.1500237071959418</v>
      </c>
      <c r="G22" s="20">
        <f t="shared" si="0"/>
        <v>0.42196526350671659</v>
      </c>
    </row>
    <row r="23" spans="1:7" x14ac:dyDescent="0.25">
      <c r="A23" s="15"/>
      <c r="B23" s="16">
        <v>453</v>
      </c>
      <c r="C23" s="17" t="s">
        <v>214</v>
      </c>
      <c r="D23" s="18">
        <v>4.0604849999999999</v>
      </c>
      <c r="E23" s="19">
        <v>4.0604849999999999</v>
      </c>
      <c r="F23" s="19">
        <v>2.0133772953995503</v>
      </c>
      <c r="G23" s="20">
        <f t="shared" si="0"/>
        <v>0.49584650488785215</v>
      </c>
    </row>
    <row r="24" spans="1:7" x14ac:dyDescent="0.25">
      <c r="A24" s="15"/>
      <c r="B24" s="16">
        <v>454</v>
      </c>
      <c r="C24" s="17" t="s">
        <v>215</v>
      </c>
      <c r="D24" s="18">
        <v>4.2571060000000003</v>
      </c>
      <c r="E24" s="19">
        <v>4.4919859999999998</v>
      </c>
      <c r="F24" s="19">
        <v>1.295987393183168</v>
      </c>
      <c r="G24" s="20">
        <f t="shared" si="0"/>
        <v>0.28851100452743356</v>
      </c>
    </row>
    <row r="25" spans="1:7" x14ac:dyDescent="0.25">
      <c r="A25" s="15"/>
      <c r="B25" s="16">
        <v>455</v>
      </c>
      <c r="C25" s="17" t="s">
        <v>216</v>
      </c>
      <c r="D25" s="18">
        <v>1.7112700000000001</v>
      </c>
      <c r="E25" s="19">
        <v>1.7137160000000002</v>
      </c>
      <c r="F25" s="19">
        <v>0.74485825526789995</v>
      </c>
      <c r="G25" s="20">
        <f t="shared" si="0"/>
        <v>0.43464509595983225</v>
      </c>
    </row>
    <row r="26" spans="1:7" x14ac:dyDescent="0.25">
      <c r="A26" s="15"/>
      <c r="B26" s="16">
        <v>456</v>
      </c>
      <c r="C26" s="17" t="s">
        <v>217</v>
      </c>
      <c r="D26" s="18">
        <v>1.342492</v>
      </c>
      <c r="E26" s="19">
        <v>1.342492</v>
      </c>
      <c r="F26" s="19">
        <v>0.70626885653473437</v>
      </c>
      <c r="G26" s="20">
        <f t="shared" si="0"/>
        <v>0.52608794431157457</v>
      </c>
    </row>
    <row r="27" spans="1:7" x14ac:dyDescent="0.25">
      <c r="A27" s="15"/>
      <c r="B27" s="16">
        <v>457</v>
      </c>
      <c r="C27" s="17" t="s">
        <v>218</v>
      </c>
      <c r="D27" s="18">
        <v>2.6676820000000001</v>
      </c>
      <c r="E27" s="19">
        <v>2.8137340000000002</v>
      </c>
      <c r="F27" s="19">
        <v>1.3654053020818537</v>
      </c>
      <c r="G27" s="20">
        <f t="shared" si="0"/>
        <v>0.48526452823253857</v>
      </c>
    </row>
    <row r="28" spans="1:7" x14ac:dyDescent="0.25">
      <c r="A28" s="15"/>
      <c r="B28" s="16">
        <v>458</v>
      </c>
      <c r="C28" s="17" t="s">
        <v>219</v>
      </c>
      <c r="D28" s="18">
        <v>5.513128</v>
      </c>
      <c r="E28" s="19">
        <v>5.5953270000000002</v>
      </c>
      <c r="F28" s="19">
        <v>2.6155892211245373</v>
      </c>
      <c r="G28" s="20">
        <f t="shared" si="0"/>
        <v>0.4674595820985149</v>
      </c>
    </row>
    <row r="29" spans="1:7" x14ac:dyDescent="0.25">
      <c r="A29" s="15"/>
      <c r="B29" s="16">
        <v>459</v>
      </c>
      <c r="C29" s="17" t="s">
        <v>220</v>
      </c>
      <c r="D29" s="18">
        <v>3.5085919999999997</v>
      </c>
      <c r="E29" s="19">
        <v>6.6749659999999995</v>
      </c>
      <c r="F29" s="19">
        <v>3.6252084753941745</v>
      </c>
      <c r="G29" s="20">
        <f t="shared" si="0"/>
        <v>0.54310515969582085</v>
      </c>
    </row>
    <row r="30" spans="1:7" x14ac:dyDescent="0.25">
      <c r="A30" s="15"/>
      <c r="B30" s="16">
        <v>460</v>
      </c>
      <c r="C30" s="17" t="s">
        <v>221</v>
      </c>
      <c r="D30" s="18">
        <v>1.0307979999999999</v>
      </c>
      <c r="E30" s="19">
        <v>1.0307979999999999</v>
      </c>
      <c r="F30" s="19">
        <v>0.46140539925545454</v>
      </c>
      <c r="G30" s="20">
        <f t="shared" si="0"/>
        <v>0.44761961049153626</v>
      </c>
    </row>
    <row r="31" spans="1:7" x14ac:dyDescent="0.25">
      <c r="A31" s="15"/>
      <c r="B31" s="16">
        <v>461</v>
      </c>
      <c r="C31" s="17" t="s">
        <v>222</v>
      </c>
      <c r="D31" s="18">
        <v>5.2508859999999986</v>
      </c>
      <c r="E31" s="19">
        <v>5.2508859999999995</v>
      </c>
      <c r="F31" s="19">
        <v>2.031397670507431</v>
      </c>
      <c r="G31" s="20">
        <f t="shared" si="0"/>
        <v>0.38686760110720958</v>
      </c>
    </row>
    <row r="32" spans="1:7" x14ac:dyDescent="0.25">
      <c r="A32" s="15"/>
      <c r="B32" s="16">
        <v>462</v>
      </c>
      <c r="C32" s="17" t="s">
        <v>223</v>
      </c>
      <c r="D32" s="18">
        <v>1.2083640000000002</v>
      </c>
      <c r="E32" s="19">
        <v>2.227163</v>
      </c>
      <c r="F32" s="19">
        <v>1.4314103723445442</v>
      </c>
      <c r="G32" s="20">
        <f t="shared" si="0"/>
        <v>0.64270570781956426</v>
      </c>
    </row>
    <row r="33" spans="1:7" x14ac:dyDescent="0.25">
      <c r="A33" s="15"/>
      <c r="B33" s="16">
        <v>463</v>
      </c>
      <c r="C33" s="17" t="s">
        <v>224</v>
      </c>
      <c r="D33" s="18">
        <v>0.72445300000000001</v>
      </c>
      <c r="E33" s="19">
        <v>1.3883350000000003</v>
      </c>
      <c r="F33" s="19">
        <v>0.71143885323544964</v>
      </c>
      <c r="G33" s="20">
        <f t="shared" si="0"/>
        <v>0.51244033553533508</v>
      </c>
    </row>
    <row r="34" spans="1:7" ht="15.75" thickBot="1" x14ac:dyDescent="0.3">
      <c r="A34" s="21"/>
      <c r="B34" s="22">
        <v>464</v>
      </c>
      <c r="C34" s="23" t="s">
        <v>225</v>
      </c>
      <c r="D34" s="24">
        <v>0.93671400000000005</v>
      </c>
      <c r="E34" s="25">
        <v>0.93671399999999994</v>
      </c>
      <c r="F34" s="25">
        <v>0.29582136026328953</v>
      </c>
      <c r="G34" s="26">
        <f t="shared" si="0"/>
        <v>0.31580755733691346</v>
      </c>
    </row>
    <row r="35" spans="1:7" x14ac:dyDescent="0.25">
      <c r="A35" t="s">
        <v>227</v>
      </c>
      <c r="D35" s="6"/>
      <c r="E35" s="6"/>
      <c r="F35" s="6"/>
      <c r="G35" s="5">
        <f t="shared" si="0"/>
        <v>0</v>
      </c>
    </row>
    <row r="36" spans="1:7" x14ac:dyDescent="0.25">
      <c r="D36" s="6"/>
      <c r="E36" s="6"/>
      <c r="F36" s="6"/>
      <c r="G36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5"/>
  <dimension ref="A1:L24"/>
  <sheetViews>
    <sheetView topLeftCell="A16" workbookViewId="0">
      <selection activeCell="B26" sqref="B2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107</v>
      </c>
      <c r="B1" s="40" t="s">
        <v>228</v>
      </c>
      <c r="C1" s="40" t="s">
        <v>2059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2062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109.09925599999998</v>
      </c>
      <c r="G6" s="13">
        <v>117.497545</v>
      </c>
      <c r="H6" s="13">
        <v>50.042658535141527</v>
      </c>
      <c r="I6" s="14">
        <v>0.42590386492876531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105.39458099999996</v>
      </c>
      <c r="G7" s="31">
        <f ca="1">SUM(G8:OFFSET(G6,MATCH("PROYECTOS",$A$8:$A$50,0),0))</f>
        <v>106.38632999999994</v>
      </c>
      <c r="H7" s="31">
        <f ca="1">SUM(H8:OFFSET(H6,MATCH("PROYECTOS",$A$8:$A$50,0),0))</f>
        <v>45.013461570099025</v>
      </c>
      <c r="I7" s="32">
        <f ca="1">IFERROR(H7/G7,0)</f>
        <v>0.42311320984659445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1.618047</v>
      </c>
      <c r="G8" s="19">
        <v>2.4644309999999998</v>
      </c>
      <c r="H8" s="19">
        <v>0.66485769978316966</v>
      </c>
      <c r="I8" s="20">
        <f t="shared" ref="I8:I14" si="0">IFERROR(H8/G8,0)</f>
        <v>0.26978142207396749</v>
      </c>
      <c r="J8" s="54"/>
      <c r="K8" s="19"/>
      <c r="L8" s="20" t="str">
        <f t="shared" ref="L8:L13" si="1">IFERROR(K8/J8,".")</f>
        <v>.</v>
      </c>
    </row>
    <row r="9" spans="1:12" ht="38.25" x14ac:dyDescent="0.25">
      <c r="A9" s="15"/>
      <c r="B9" s="17">
        <v>3000391</v>
      </c>
      <c r="C9" s="17" t="s">
        <v>2063</v>
      </c>
      <c r="D9" s="53">
        <v>240</v>
      </c>
      <c r="E9" s="17" t="s">
        <v>1384</v>
      </c>
      <c r="F9" s="18">
        <v>2.84626</v>
      </c>
      <c r="G9" s="19">
        <v>2.5145870000000001</v>
      </c>
      <c r="H9" s="19">
        <v>0.74347494193352759</v>
      </c>
      <c r="I9" s="20">
        <f t="shared" si="0"/>
        <v>0.29566483161391016</v>
      </c>
      <c r="J9" s="54"/>
      <c r="K9" s="19"/>
      <c r="L9" s="20" t="str">
        <f t="shared" si="1"/>
        <v>.</v>
      </c>
    </row>
    <row r="10" spans="1:12" ht="51" x14ac:dyDescent="0.25">
      <c r="A10" s="15"/>
      <c r="B10" s="17">
        <v>3000392</v>
      </c>
      <c r="C10" s="17" t="s">
        <v>2064</v>
      </c>
      <c r="D10" s="53">
        <v>408</v>
      </c>
      <c r="E10" s="17" t="s">
        <v>977</v>
      </c>
      <c r="F10" s="18">
        <v>1.20346</v>
      </c>
      <c r="G10" s="19">
        <v>0.80791000000000013</v>
      </c>
      <c r="H10" s="19">
        <v>3.2342380451154895E-2</v>
      </c>
      <c r="I10" s="20">
        <f t="shared" si="0"/>
        <v>4.0032157605618061E-2</v>
      </c>
      <c r="J10" s="54"/>
      <c r="K10" s="19"/>
      <c r="L10" s="20" t="str">
        <f t="shared" si="1"/>
        <v>.</v>
      </c>
    </row>
    <row r="11" spans="1:12" ht="25.5" x14ac:dyDescent="0.25">
      <c r="A11" s="15"/>
      <c r="B11" s="17">
        <v>3000545</v>
      </c>
      <c r="C11" s="17" t="s">
        <v>2065</v>
      </c>
      <c r="D11" s="53">
        <v>544</v>
      </c>
      <c r="E11" s="17" t="s">
        <v>1412</v>
      </c>
      <c r="F11" s="18">
        <v>1.9863900000000001</v>
      </c>
      <c r="G11" s="19">
        <v>1.2133400000000001</v>
      </c>
      <c r="H11" s="19">
        <v>0.12017530416778754</v>
      </c>
      <c r="I11" s="20">
        <f t="shared" si="0"/>
        <v>9.9045036154571289E-2</v>
      </c>
      <c r="J11" s="54"/>
      <c r="K11" s="19"/>
      <c r="L11" s="20" t="str">
        <f t="shared" si="1"/>
        <v>.</v>
      </c>
    </row>
    <row r="12" spans="1:12" ht="38.25" x14ac:dyDescent="0.25">
      <c r="A12" s="15"/>
      <c r="B12" s="17">
        <v>3000546</v>
      </c>
      <c r="C12" s="17" t="s">
        <v>2066</v>
      </c>
      <c r="D12" s="53">
        <v>236</v>
      </c>
      <c r="E12" s="17" t="s">
        <v>295</v>
      </c>
      <c r="F12" s="18">
        <v>97.227312999999967</v>
      </c>
      <c r="G12" s="19">
        <v>99.016321999999946</v>
      </c>
      <c r="H12" s="19">
        <v>43.367375743884622</v>
      </c>
      <c r="I12" s="20">
        <f t="shared" si="0"/>
        <v>0.43798209091107876</v>
      </c>
      <c r="J12" s="54"/>
      <c r="K12" s="19"/>
      <c r="L12" s="20" t="str">
        <f t="shared" si="1"/>
        <v>.</v>
      </c>
    </row>
    <row r="13" spans="1:12" ht="25.5" x14ac:dyDescent="0.25">
      <c r="A13" s="15"/>
      <c r="B13" s="17">
        <v>3000567</v>
      </c>
      <c r="C13" s="17" t="s">
        <v>2067</v>
      </c>
      <c r="D13" s="53">
        <v>236</v>
      </c>
      <c r="E13" s="17" t="s">
        <v>295</v>
      </c>
      <c r="F13" s="18">
        <v>0.51311099999999998</v>
      </c>
      <c r="G13" s="19">
        <v>0.36974000000000001</v>
      </c>
      <c r="H13" s="19">
        <v>8.5235499878763221E-2</v>
      </c>
      <c r="I13" s="20">
        <f t="shared" si="0"/>
        <v>0.23052820868384058</v>
      </c>
      <c r="J13" s="54"/>
      <c r="K13" s="19"/>
      <c r="L13" s="20" t="str">
        <f t="shared" si="1"/>
        <v>.</v>
      </c>
    </row>
    <row r="14" spans="1:12" ht="15.75" thickBot="1" x14ac:dyDescent="0.3">
      <c r="A14" s="33" t="s">
        <v>302</v>
      </c>
      <c r="B14" s="35"/>
      <c r="C14" s="35"/>
      <c r="D14" s="51"/>
      <c r="E14" s="35"/>
      <c r="F14" s="36">
        <f ca="1">OFFSET(F14,-MATCH("PROYECTOS",$A$8:$A$50,0)-1,0)-(OFFSET(F14,-MATCH("PROYECTOS",$A$8:$A$50,0),0))</f>
        <v>3.704675000000023</v>
      </c>
      <c r="G14" s="37">
        <f ca="1">OFFSET(G14,-MATCH("PROYECTOS",$A$8:$A$50,0)-1,0)-(OFFSET(G14,-MATCH("PROYECTOS",$A$8:$A$50,0),0))</f>
        <v>11.111215000000058</v>
      </c>
      <c r="H14" s="37">
        <f ca="1">OFFSET(H14,-MATCH("PROYECTOS",$A$8:$A$50,0)-1,0)-(OFFSET(H14,-MATCH("PROYECTOS",$A$8:$A$50,0),0))</f>
        <v>5.0291969650425017</v>
      </c>
      <c r="I14" s="38">
        <f t="shared" ca="1" si="0"/>
        <v>0.45262349482414616</v>
      </c>
      <c r="J14" s="52"/>
      <c r="K14" s="37"/>
      <c r="L14" s="38"/>
    </row>
    <row r="15" spans="1:12" ht="15.75" thickBot="1" x14ac:dyDescent="0.3"/>
    <row r="16" spans="1:12" ht="15.75" thickBot="1" x14ac:dyDescent="0.3">
      <c r="A16" s="108" t="s">
        <v>372</v>
      </c>
      <c r="B16" s="109"/>
      <c r="C16" s="109"/>
      <c r="D16" s="109"/>
      <c r="E16" s="109"/>
      <c r="F16" s="110"/>
    </row>
    <row r="17" spans="1:6" ht="15.75" thickBot="1" x14ac:dyDescent="0.3">
      <c r="A17" s="2" t="s">
        <v>2084</v>
      </c>
    </row>
    <row r="18" spans="1:6" ht="45" customHeight="1" x14ac:dyDescent="0.25">
      <c r="A18" s="100" t="s">
        <v>374</v>
      </c>
      <c r="B18" s="101"/>
      <c r="C18" s="101"/>
      <c r="D18" s="101"/>
      <c r="E18" s="101"/>
      <c r="F18" s="111" t="s">
        <v>375</v>
      </c>
    </row>
    <row r="19" spans="1:6" ht="15.75" thickBot="1" x14ac:dyDescent="0.3">
      <c r="A19" s="125"/>
      <c r="B19" s="126"/>
      <c r="C19" s="104"/>
      <c r="D19" s="104"/>
      <c r="E19" s="104"/>
      <c r="F19" s="112"/>
    </row>
    <row r="20" spans="1:6" ht="33.75" customHeight="1" x14ac:dyDescent="0.25">
      <c r="A20" s="15"/>
      <c r="B20" s="17">
        <v>3000001</v>
      </c>
      <c r="C20" s="148" t="s">
        <v>271</v>
      </c>
      <c r="D20" s="142"/>
      <c r="E20" s="149"/>
      <c r="F20" s="69">
        <v>0.26978142207396749</v>
      </c>
    </row>
    <row r="21" spans="1:6" ht="33.75" customHeight="1" x14ac:dyDescent="0.25">
      <c r="A21" s="15"/>
      <c r="B21" s="17">
        <v>3000391</v>
      </c>
      <c r="C21" s="144" t="s">
        <v>2063</v>
      </c>
      <c r="D21" s="119">
        <v>240</v>
      </c>
      <c r="E21" s="145" t="s">
        <v>1384</v>
      </c>
      <c r="F21" s="69">
        <v>0.29566483161391016</v>
      </c>
    </row>
    <row r="22" spans="1:6" ht="33.75" customHeight="1" x14ac:dyDescent="0.25">
      <c r="A22" s="15"/>
      <c r="B22" s="17">
        <v>3000392</v>
      </c>
      <c r="C22" s="144" t="s">
        <v>2064</v>
      </c>
      <c r="D22" s="119">
        <v>408</v>
      </c>
      <c r="E22" s="145" t="s">
        <v>977</v>
      </c>
      <c r="F22" s="69">
        <v>4.0032157605618061E-2</v>
      </c>
    </row>
    <row r="23" spans="1:6" ht="33.75" customHeight="1" x14ac:dyDescent="0.25">
      <c r="A23" s="15"/>
      <c r="B23" s="17">
        <v>3000545</v>
      </c>
      <c r="C23" s="144" t="s">
        <v>2065</v>
      </c>
      <c r="D23" s="119">
        <v>544</v>
      </c>
      <c r="E23" s="145" t="s">
        <v>1412</v>
      </c>
      <c r="F23" s="69">
        <v>9.9045036154571289E-2</v>
      </c>
    </row>
    <row r="24" spans="1:6" ht="33.75" customHeight="1" thickBot="1" x14ac:dyDescent="0.3">
      <c r="A24" s="21"/>
      <c r="B24" s="23">
        <v>3000567</v>
      </c>
      <c r="C24" s="146" t="s">
        <v>2067</v>
      </c>
      <c r="D24" s="121">
        <v>236</v>
      </c>
      <c r="E24" s="147" t="s">
        <v>295</v>
      </c>
      <c r="F24" s="70">
        <v>0.23052820868384058</v>
      </c>
    </row>
  </sheetData>
  <mergeCells count="20">
    <mergeCell ref="A18:E19"/>
    <mergeCell ref="F18:F19"/>
    <mergeCell ref="L4:L5"/>
    <mergeCell ref="H4:H5"/>
    <mergeCell ref="A4:C5"/>
    <mergeCell ref="J4:J5"/>
    <mergeCell ref="F4:F5"/>
    <mergeCell ref="K4:K5"/>
    <mergeCell ref="G4:G5"/>
    <mergeCell ref="D4:E5"/>
    <mergeCell ref="A3:E3"/>
    <mergeCell ref="F3:I3"/>
    <mergeCell ref="J3:L3"/>
    <mergeCell ref="I4:I5"/>
    <mergeCell ref="A16:F16"/>
    <mergeCell ref="C20:E20"/>
    <mergeCell ref="C21:E21"/>
    <mergeCell ref="C22:E22"/>
    <mergeCell ref="C23:E23"/>
    <mergeCell ref="C24:E24"/>
  </mergeCells>
  <pageMargins left="0.7" right="0.7" top="0.75" bottom="0.75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6"/>
  <dimension ref="A1:N21"/>
  <sheetViews>
    <sheetView workbookViewId="0">
      <selection activeCell="H9" sqref="H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107</v>
      </c>
      <c r="B1" s="40" t="s">
        <v>228</v>
      </c>
      <c r="C1" s="40" t="s">
        <v>2059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2068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109.09925599999998</v>
      </c>
      <c r="I6" s="13">
        <v>117.497545</v>
      </c>
      <c r="J6" s="13">
        <v>50.042658535141527</v>
      </c>
      <c r="K6" s="14">
        <v>0.42590386492876531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SUM(H8:H20)</f>
        <v>105.39458099999996</v>
      </c>
      <c r="I7" s="30">
        <f>SUM(I8:I20)</f>
        <v>106.38632999999997</v>
      </c>
      <c r="J7" s="30">
        <f>SUM(J8:J20)</f>
        <v>45.013461570099025</v>
      </c>
      <c r="K7" s="32">
        <f>IFERROR(J7/I7,0)</f>
        <v>0.42311320984659434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1.6180470000000002</v>
      </c>
      <c r="I8" s="19">
        <v>2.4644309999999998</v>
      </c>
      <c r="J8" s="19">
        <v>0.66485769978316966</v>
      </c>
      <c r="K8" s="20">
        <f t="shared" ref="K8:K21" si="0">IFERROR(J8/I8,0)</f>
        <v>0.26978142207396749</v>
      </c>
      <c r="L8" s="54">
        <v>0</v>
      </c>
      <c r="M8" s="19">
        <v>0</v>
      </c>
      <c r="N8" s="20" t="str">
        <f>IFERROR(M8/L8,".")</f>
        <v>.</v>
      </c>
    </row>
    <row r="9" spans="1:14" ht="51" x14ac:dyDescent="0.25">
      <c r="A9" s="15"/>
      <c r="B9" s="17">
        <v>5003154</v>
      </c>
      <c r="C9" s="79" t="s">
        <v>2069</v>
      </c>
      <c r="D9" s="17">
        <v>3000391</v>
      </c>
      <c r="E9" s="17" t="s">
        <v>2063</v>
      </c>
      <c r="F9" s="53">
        <v>240</v>
      </c>
      <c r="G9" s="17" t="s">
        <v>1384</v>
      </c>
      <c r="H9" s="18">
        <v>1.38296</v>
      </c>
      <c r="I9" s="19">
        <v>1.5508670000000002</v>
      </c>
      <c r="J9" s="19">
        <v>0.47671181033365428</v>
      </c>
      <c r="K9" s="20">
        <f t="shared" si="0"/>
        <v>0.30738406990003281</v>
      </c>
      <c r="L9" s="54">
        <v>0</v>
      </c>
      <c r="M9" s="19">
        <v>0</v>
      </c>
      <c r="N9" s="20" t="str">
        <f t="shared" ref="N9:N20" si="1">IFERROR(M9/L9,".")</f>
        <v>.</v>
      </c>
    </row>
    <row r="10" spans="1:14" ht="38.25" x14ac:dyDescent="0.25">
      <c r="A10" s="15"/>
      <c r="B10" s="17">
        <v>5003155</v>
      </c>
      <c r="C10" s="79" t="s">
        <v>2070</v>
      </c>
      <c r="D10" s="17">
        <v>3000391</v>
      </c>
      <c r="E10" s="17" t="s">
        <v>2063</v>
      </c>
      <c r="F10" s="53">
        <v>240</v>
      </c>
      <c r="G10" s="17" t="s">
        <v>1384</v>
      </c>
      <c r="H10" s="18">
        <v>0.59244000000000008</v>
      </c>
      <c r="I10" s="19">
        <v>0.17036000000000001</v>
      </c>
      <c r="J10" s="19">
        <v>3.3623699797317386E-2</v>
      </c>
      <c r="K10" s="20">
        <f t="shared" si="0"/>
        <v>0.19736851254588744</v>
      </c>
      <c r="L10" s="54">
        <v>0</v>
      </c>
      <c r="M10" s="19">
        <v>0</v>
      </c>
      <c r="N10" s="20" t="str">
        <f t="shared" si="1"/>
        <v>.</v>
      </c>
    </row>
    <row r="11" spans="1:14" ht="38.25" x14ac:dyDescent="0.25">
      <c r="A11" s="15"/>
      <c r="B11" s="17">
        <v>5003156</v>
      </c>
      <c r="C11" s="79" t="s">
        <v>2071</v>
      </c>
      <c r="D11" s="17">
        <v>3000391</v>
      </c>
      <c r="E11" s="17" t="s">
        <v>2063</v>
      </c>
      <c r="F11" s="53">
        <v>240</v>
      </c>
      <c r="G11" s="17" t="s">
        <v>1384</v>
      </c>
      <c r="H11" s="18">
        <v>0.52886000000000011</v>
      </c>
      <c r="I11" s="19">
        <v>0.49136000000000002</v>
      </c>
      <c r="J11" s="19">
        <v>3.6623698426410556E-2</v>
      </c>
      <c r="K11" s="20">
        <f t="shared" si="0"/>
        <v>7.4535368012069669E-2</v>
      </c>
      <c r="L11" s="54">
        <v>0</v>
      </c>
      <c r="M11" s="19">
        <v>0</v>
      </c>
      <c r="N11" s="20" t="str">
        <f t="shared" si="1"/>
        <v>.</v>
      </c>
    </row>
    <row r="12" spans="1:14" ht="63.75" x14ac:dyDescent="0.25">
      <c r="A12" s="15"/>
      <c r="B12" s="17">
        <v>5003158</v>
      </c>
      <c r="C12" s="79" t="s">
        <v>2072</v>
      </c>
      <c r="D12" s="17">
        <v>3000391</v>
      </c>
      <c r="E12" s="17" t="s">
        <v>2063</v>
      </c>
      <c r="F12" s="53">
        <v>86</v>
      </c>
      <c r="G12" s="17" t="s">
        <v>464</v>
      </c>
      <c r="H12" s="18">
        <v>0.34200000000000003</v>
      </c>
      <c r="I12" s="19">
        <v>0.30199999999999999</v>
      </c>
      <c r="J12" s="19">
        <v>0.19651573337614536</v>
      </c>
      <c r="K12" s="20">
        <f t="shared" si="0"/>
        <v>0.65071434892763369</v>
      </c>
      <c r="L12" s="54">
        <v>0</v>
      </c>
      <c r="M12" s="19">
        <v>0</v>
      </c>
      <c r="N12" s="20" t="str">
        <f t="shared" si="1"/>
        <v>.</v>
      </c>
    </row>
    <row r="13" spans="1:14" ht="51" x14ac:dyDescent="0.25">
      <c r="A13" s="15"/>
      <c r="B13" s="17">
        <v>5003160</v>
      </c>
      <c r="C13" s="79" t="s">
        <v>2073</v>
      </c>
      <c r="D13" s="17">
        <v>3000392</v>
      </c>
      <c r="E13" s="17" t="s">
        <v>2064</v>
      </c>
      <c r="F13" s="53">
        <v>408</v>
      </c>
      <c r="G13" s="17" t="s">
        <v>977</v>
      </c>
      <c r="H13" s="18">
        <v>0.94020999999999999</v>
      </c>
      <c r="I13" s="19">
        <v>0.67625999999999997</v>
      </c>
      <c r="J13" s="19">
        <v>3.0149670521495864E-2</v>
      </c>
      <c r="K13" s="20">
        <f t="shared" si="0"/>
        <v>4.4582957030573842E-2</v>
      </c>
      <c r="L13" s="54">
        <v>0</v>
      </c>
      <c r="M13" s="19">
        <v>0</v>
      </c>
      <c r="N13" s="20" t="str">
        <f t="shared" si="1"/>
        <v>.</v>
      </c>
    </row>
    <row r="14" spans="1:14" ht="51" x14ac:dyDescent="0.25">
      <c r="A14" s="15"/>
      <c r="B14" s="17">
        <v>5003161</v>
      </c>
      <c r="C14" s="79" t="s">
        <v>2074</v>
      </c>
      <c r="D14" s="17">
        <v>3000392</v>
      </c>
      <c r="E14" s="17" t="s">
        <v>2064</v>
      </c>
      <c r="F14" s="53">
        <v>408</v>
      </c>
      <c r="G14" s="17" t="s">
        <v>977</v>
      </c>
      <c r="H14" s="18">
        <v>0.26324999999999998</v>
      </c>
      <c r="I14" s="19">
        <v>0.13165000000000002</v>
      </c>
      <c r="J14" s="19">
        <v>2.1927099296590313E-3</v>
      </c>
      <c r="K14" s="20">
        <f t="shared" si="0"/>
        <v>1.6655601440630694E-2</v>
      </c>
      <c r="L14" s="54">
        <v>0</v>
      </c>
      <c r="M14" s="19">
        <v>0</v>
      </c>
      <c r="N14" s="20" t="str">
        <f t="shared" si="1"/>
        <v>.</v>
      </c>
    </row>
    <row r="15" spans="1:14" ht="25.5" x14ac:dyDescent="0.25">
      <c r="A15" s="15"/>
      <c r="B15" s="17">
        <v>5003152</v>
      </c>
      <c r="C15" s="79" t="s">
        <v>2075</v>
      </c>
      <c r="D15" s="17">
        <v>3000545</v>
      </c>
      <c r="E15" s="17" t="s">
        <v>2065</v>
      </c>
      <c r="F15" s="53">
        <v>408</v>
      </c>
      <c r="G15" s="17" t="s">
        <v>977</v>
      </c>
      <c r="H15" s="18">
        <v>0.83350000000000002</v>
      </c>
      <c r="I15" s="19">
        <v>0.62880000000000003</v>
      </c>
      <c r="J15" s="19">
        <v>5.5199999696924351E-2</v>
      </c>
      <c r="K15" s="20">
        <f t="shared" si="0"/>
        <v>8.7786259059994196E-2</v>
      </c>
      <c r="L15" s="54">
        <v>0</v>
      </c>
      <c r="M15" s="19">
        <v>0</v>
      </c>
      <c r="N15" s="20" t="str">
        <f t="shared" si="1"/>
        <v>.</v>
      </c>
    </row>
    <row r="16" spans="1:14" ht="25.5" x14ac:dyDescent="0.25">
      <c r="A16" s="15"/>
      <c r="B16" s="17">
        <v>5004211</v>
      </c>
      <c r="C16" s="79" t="s">
        <v>2076</v>
      </c>
      <c r="D16" s="17">
        <v>3000545</v>
      </c>
      <c r="E16" s="17" t="s">
        <v>2065</v>
      </c>
      <c r="F16" s="53">
        <v>544</v>
      </c>
      <c r="G16" s="17" t="s">
        <v>1412</v>
      </c>
      <c r="H16" s="18">
        <v>0.75518000000000018</v>
      </c>
      <c r="I16" s="19">
        <v>0.28608000000000006</v>
      </c>
      <c r="J16" s="19">
        <v>3.2051602029241621E-2</v>
      </c>
      <c r="K16" s="20">
        <f t="shared" si="0"/>
        <v>0.11203719948700229</v>
      </c>
      <c r="L16" s="54">
        <v>0</v>
      </c>
      <c r="M16" s="19">
        <v>0</v>
      </c>
      <c r="N16" s="20" t="str">
        <f t="shared" si="1"/>
        <v>.</v>
      </c>
    </row>
    <row r="17" spans="1:14" ht="25.5" x14ac:dyDescent="0.25">
      <c r="A17" s="15"/>
      <c r="B17" s="17">
        <v>5004213</v>
      </c>
      <c r="C17" s="79" t="s">
        <v>2077</v>
      </c>
      <c r="D17" s="17">
        <v>3000545</v>
      </c>
      <c r="E17" s="17" t="s">
        <v>2065</v>
      </c>
      <c r="F17" s="53">
        <v>236</v>
      </c>
      <c r="G17" s="17" t="s">
        <v>295</v>
      </c>
      <c r="H17" s="18">
        <v>0.39771000000000001</v>
      </c>
      <c r="I17" s="19">
        <v>0.29845999999999995</v>
      </c>
      <c r="J17" s="19">
        <v>3.2923702441621572E-2</v>
      </c>
      <c r="K17" s="20">
        <f t="shared" si="0"/>
        <v>0.11031194277833405</v>
      </c>
      <c r="L17" s="54">
        <v>0</v>
      </c>
      <c r="M17" s="19">
        <v>0</v>
      </c>
      <c r="N17" s="20" t="str">
        <f t="shared" si="1"/>
        <v>.</v>
      </c>
    </row>
    <row r="18" spans="1:14" ht="51" x14ac:dyDescent="0.25">
      <c r="A18" s="15"/>
      <c r="B18" s="17">
        <v>5004214</v>
      </c>
      <c r="C18" s="79" t="s">
        <v>2078</v>
      </c>
      <c r="D18" s="17">
        <v>3000546</v>
      </c>
      <c r="E18" s="17" t="s">
        <v>2066</v>
      </c>
      <c r="F18" s="53">
        <v>236</v>
      </c>
      <c r="G18" s="17" t="s">
        <v>295</v>
      </c>
      <c r="H18" s="18">
        <v>92.350143999999972</v>
      </c>
      <c r="I18" s="19">
        <v>94.070705999999987</v>
      </c>
      <c r="J18" s="19">
        <v>42.458969100815011</v>
      </c>
      <c r="K18" s="20">
        <f t="shared" si="0"/>
        <v>0.45135165777128339</v>
      </c>
      <c r="L18" s="54">
        <v>19</v>
      </c>
      <c r="M18" s="19">
        <v>0</v>
      </c>
      <c r="N18" s="20">
        <f t="shared" si="1"/>
        <v>0</v>
      </c>
    </row>
    <row r="19" spans="1:14" ht="38.25" x14ac:dyDescent="0.25">
      <c r="A19" s="15"/>
      <c r="B19" s="17">
        <v>5004215</v>
      </c>
      <c r="C19" s="79" t="s">
        <v>2079</v>
      </c>
      <c r="D19" s="17">
        <v>3000546</v>
      </c>
      <c r="E19" s="17" t="s">
        <v>2066</v>
      </c>
      <c r="F19" s="53">
        <v>236</v>
      </c>
      <c r="G19" s="17" t="s">
        <v>295</v>
      </c>
      <c r="H19" s="18">
        <v>4.8771690000000003</v>
      </c>
      <c r="I19" s="19">
        <v>4.9456159999999993</v>
      </c>
      <c r="J19" s="19">
        <v>0.90840664306961116</v>
      </c>
      <c r="K19" s="20">
        <f t="shared" si="0"/>
        <v>0.18367917021248947</v>
      </c>
      <c r="L19" s="54">
        <v>16</v>
      </c>
      <c r="M19" s="19">
        <v>0</v>
      </c>
      <c r="N19" s="20">
        <f t="shared" si="1"/>
        <v>0</v>
      </c>
    </row>
    <row r="20" spans="1:14" ht="25.5" x14ac:dyDescent="0.25">
      <c r="A20" s="15"/>
      <c r="B20" s="17">
        <v>5004282</v>
      </c>
      <c r="C20" s="79" t="s">
        <v>2080</v>
      </c>
      <c r="D20" s="17">
        <v>3000567</v>
      </c>
      <c r="E20" s="17" t="s">
        <v>2067</v>
      </c>
      <c r="F20" s="53">
        <v>236</v>
      </c>
      <c r="G20" s="17" t="s">
        <v>295</v>
      </c>
      <c r="H20" s="18">
        <v>0.51311099999999998</v>
      </c>
      <c r="I20" s="19">
        <v>0.36974000000000001</v>
      </c>
      <c r="J20" s="19">
        <v>8.5235499878763221E-2</v>
      </c>
      <c r="K20" s="20">
        <f t="shared" si="0"/>
        <v>0.23052820868384058</v>
      </c>
      <c r="L20" s="54">
        <v>0</v>
      </c>
      <c r="M20" s="19">
        <v>0</v>
      </c>
      <c r="N20" s="20" t="str">
        <f t="shared" si="1"/>
        <v>.</v>
      </c>
    </row>
    <row r="21" spans="1:14" ht="15.75" thickBot="1" x14ac:dyDescent="0.3">
      <c r="A21" s="33" t="s">
        <v>302</v>
      </c>
      <c r="B21" s="35"/>
      <c r="C21" s="35"/>
      <c r="D21" s="57"/>
      <c r="E21" s="35"/>
      <c r="F21" s="51"/>
      <c r="G21" s="35"/>
      <c r="H21" s="36">
        <f>H6-H7</f>
        <v>3.704675000000023</v>
      </c>
      <c r="I21" s="36">
        <f>I6-I7</f>
        <v>11.11121500000003</v>
      </c>
      <c r="J21" s="36">
        <f>J6-J7</f>
        <v>5.0291969650425017</v>
      </c>
      <c r="K21" s="38">
        <f t="shared" si="0"/>
        <v>0.45262349482414732</v>
      </c>
      <c r="L21" s="52"/>
      <c r="M21" s="37"/>
      <c r="N21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7"/>
  <dimension ref="A1:N20"/>
  <sheetViews>
    <sheetView workbookViewId="0">
      <selection activeCell="J6" sqref="J6:N2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2" width="13.5703125" customWidth="1"/>
    <col min="13" max="14" width="14" customWidth="1"/>
  </cols>
  <sheetData>
    <row r="1" spans="1:14" ht="15.75" x14ac:dyDescent="0.25">
      <c r="A1" s="39">
        <v>107</v>
      </c>
      <c r="B1" s="40" t="s">
        <v>228</v>
      </c>
      <c r="C1" s="40" t="s">
        <v>2059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2081</v>
      </c>
    </row>
    <row r="3" spans="1:14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0" t="s">
        <v>2</v>
      </c>
      <c r="K3" s="101"/>
      <c r="L3" s="102"/>
      <c r="M3" s="101" t="s">
        <v>235</v>
      </c>
      <c r="N3" s="102"/>
    </row>
    <row r="4" spans="1:14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29"/>
      <c r="J4" s="98" t="s">
        <v>3</v>
      </c>
      <c r="K4" s="96" t="s">
        <v>4</v>
      </c>
      <c r="L4" s="105" t="s">
        <v>5</v>
      </c>
      <c r="M4" s="117" t="s">
        <v>236</v>
      </c>
      <c r="N4" s="105" t="s">
        <v>237</v>
      </c>
    </row>
    <row r="5" spans="1:14" ht="15.75" thickBot="1" x14ac:dyDescent="0.3">
      <c r="A5" s="131"/>
      <c r="B5" s="128"/>
      <c r="C5" s="128"/>
      <c r="D5" s="128"/>
      <c r="E5" s="128"/>
      <c r="F5" s="128"/>
      <c r="G5" s="128"/>
      <c r="H5" s="128"/>
      <c r="I5" s="130"/>
      <c r="J5" s="133"/>
      <c r="K5" s="134"/>
      <c r="L5" s="127"/>
      <c r="M5" s="132"/>
      <c r="N5" s="127"/>
    </row>
    <row r="6" spans="1:14" ht="51" x14ac:dyDescent="0.25">
      <c r="A6" s="15"/>
      <c r="B6" s="17">
        <v>3000001</v>
      </c>
      <c r="C6" s="17" t="s">
        <v>271</v>
      </c>
      <c r="D6" s="17"/>
      <c r="E6" s="17" t="s">
        <v>334</v>
      </c>
      <c r="F6" s="17">
        <v>10</v>
      </c>
      <c r="G6" s="17" t="s">
        <v>105</v>
      </c>
      <c r="H6" s="17">
        <v>26</v>
      </c>
      <c r="I6" s="17" t="s">
        <v>1503</v>
      </c>
      <c r="J6" s="59">
        <v>0.95009000000000021</v>
      </c>
      <c r="K6" s="60">
        <v>2.2503699999999998</v>
      </c>
      <c r="L6" s="61">
        <v>0.57293470994773088</v>
      </c>
      <c r="M6" s="60"/>
      <c r="N6" s="61"/>
    </row>
    <row r="7" spans="1:14" ht="51" x14ac:dyDescent="0.25">
      <c r="A7" s="15"/>
      <c r="B7" s="17">
        <v>3000001</v>
      </c>
      <c r="C7" s="17" t="s">
        <v>271</v>
      </c>
      <c r="D7" s="17"/>
      <c r="E7" s="17" t="s">
        <v>334</v>
      </c>
      <c r="F7" s="17">
        <v>442</v>
      </c>
      <c r="G7" s="17" t="s">
        <v>203</v>
      </c>
      <c r="H7" s="17">
        <v>442</v>
      </c>
      <c r="I7" s="17" t="s">
        <v>343</v>
      </c>
      <c r="J7" s="59">
        <v>0.64365700000000026</v>
      </c>
      <c r="K7" s="60">
        <v>0.18976099999999996</v>
      </c>
      <c r="L7" s="61">
        <v>7.7509589646069799E-2</v>
      </c>
      <c r="M7" s="60"/>
      <c r="N7" s="61"/>
    </row>
    <row r="8" spans="1:14" ht="51" x14ac:dyDescent="0.25">
      <c r="A8" s="15"/>
      <c r="B8" s="17">
        <v>3000001</v>
      </c>
      <c r="C8" s="17" t="s">
        <v>271</v>
      </c>
      <c r="D8" s="17"/>
      <c r="E8" s="17" t="s">
        <v>334</v>
      </c>
      <c r="F8" s="17">
        <v>448</v>
      </c>
      <c r="G8" s="17" t="s">
        <v>209</v>
      </c>
      <c r="H8" s="17">
        <v>448</v>
      </c>
      <c r="I8" s="17" t="s">
        <v>349</v>
      </c>
      <c r="J8" s="59">
        <v>2.0500000000000001E-2</v>
      </c>
      <c r="K8" s="60">
        <v>2.0500000000000001E-2</v>
      </c>
      <c r="L8" s="61">
        <v>1.4213400194421411E-2</v>
      </c>
      <c r="M8" s="60"/>
      <c r="N8" s="61"/>
    </row>
    <row r="9" spans="1:14" ht="51" x14ac:dyDescent="0.25">
      <c r="A9" s="15"/>
      <c r="B9" s="17">
        <v>3000001</v>
      </c>
      <c r="C9" s="17" t="s">
        <v>271</v>
      </c>
      <c r="D9" s="17"/>
      <c r="E9" s="17" t="s">
        <v>334</v>
      </c>
      <c r="F9" s="17">
        <v>452</v>
      </c>
      <c r="G9" s="17" t="s">
        <v>213</v>
      </c>
      <c r="H9" s="17">
        <v>452</v>
      </c>
      <c r="I9" s="17" t="s">
        <v>353</v>
      </c>
      <c r="J9" s="59">
        <v>2.5000000000000001E-3</v>
      </c>
      <c r="K9" s="60">
        <v>2.5000000000000001E-3</v>
      </c>
      <c r="L9" s="61">
        <v>1.9999999494757503E-4</v>
      </c>
      <c r="M9" s="60"/>
      <c r="N9" s="61"/>
    </row>
    <row r="10" spans="1:14" ht="51" x14ac:dyDescent="0.25">
      <c r="A10" s="15"/>
      <c r="B10" s="17">
        <v>3000001</v>
      </c>
      <c r="C10" s="17" t="s">
        <v>271</v>
      </c>
      <c r="D10" s="17"/>
      <c r="E10" s="17" t="s">
        <v>334</v>
      </c>
      <c r="F10" s="17">
        <v>456</v>
      </c>
      <c r="G10" s="17" t="s">
        <v>217</v>
      </c>
      <c r="H10" s="17">
        <v>456</v>
      </c>
      <c r="I10" s="17" t="s">
        <v>357</v>
      </c>
      <c r="J10" s="59">
        <v>1.2999999999999999E-3</v>
      </c>
      <c r="K10" s="60">
        <v>1.2999999999999999E-3</v>
      </c>
      <c r="L10" s="61">
        <v>0</v>
      </c>
      <c r="M10" s="60"/>
      <c r="N10" s="61"/>
    </row>
    <row r="11" spans="1:14" ht="51" x14ac:dyDescent="0.25">
      <c r="A11" s="15"/>
      <c r="B11" s="17">
        <v>3000391</v>
      </c>
      <c r="C11" s="17" t="s">
        <v>2063</v>
      </c>
      <c r="D11" s="17">
        <v>240</v>
      </c>
      <c r="E11" s="17" t="s">
        <v>1384</v>
      </c>
      <c r="F11" s="17">
        <v>10</v>
      </c>
      <c r="G11" s="17" t="s">
        <v>105</v>
      </c>
      <c r="H11" s="17">
        <v>26</v>
      </c>
      <c r="I11" s="17" t="s">
        <v>1503</v>
      </c>
      <c r="J11" s="59">
        <v>2.84626</v>
      </c>
      <c r="K11" s="60">
        <v>2.5145869999999997</v>
      </c>
      <c r="L11" s="61">
        <v>0.74347494193352759</v>
      </c>
      <c r="M11" s="60"/>
      <c r="N11" s="61"/>
    </row>
    <row r="12" spans="1:14" ht="51" x14ac:dyDescent="0.25">
      <c r="A12" s="15"/>
      <c r="B12" s="17">
        <v>3000392</v>
      </c>
      <c r="C12" s="17" t="s">
        <v>2064</v>
      </c>
      <c r="D12" s="17">
        <v>408</v>
      </c>
      <c r="E12" s="17" t="s">
        <v>977</v>
      </c>
      <c r="F12" s="17">
        <v>10</v>
      </c>
      <c r="G12" s="17" t="s">
        <v>105</v>
      </c>
      <c r="H12" s="17">
        <v>26</v>
      </c>
      <c r="I12" s="17" t="s">
        <v>1503</v>
      </c>
      <c r="J12" s="59">
        <v>1.1956599999999999</v>
      </c>
      <c r="K12" s="60">
        <v>0.8001100000000001</v>
      </c>
      <c r="L12" s="61">
        <v>3.174238046631217E-2</v>
      </c>
      <c r="M12" s="60"/>
      <c r="N12" s="61"/>
    </row>
    <row r="13" spans="1:14" ht="51" x14ac:dyDescent="0.25">
      <c r="A13" s="15"/>
      <c r="B13" s="17">
        <v>3000392</v>
      </c>
      <c r="C13" s="17" t="s">
        <v>2064</v>
      </c>
      <c r="D13" s="17">
        <v>408</v>
      </c>
      <c r="E13" s="17" t="s">
        <v>977</v>
      </c>
      <c r="F13" s="17">
        <v>452</v>
      </c>
      <c r="G13" s="17" t="s">
        <v>213</v>
      </c>
      <c r="H13" s="17">
        <v>452</v>
      </c>
      <c r="I13" s="17" t="s">
        <v>353</v>
      </c>
      <c r="J13" s="59">
        <v>6.5000000000000006E-3</v>
      </c>
      <c r="K13" s="60">
        <v>6.5000000000000006E-3</v>
      </c>
      <c r="L13" s="61">
        <v>5.999999848427251E-4</v>
      </c>
      <c r="M13" s="60"/>
      <c r="N13" s="61"/>
    </row>
    <row r="14" spans="1:14" ht="51" x14ac:dyDescent="0.25">
      <c r="A14" s="15"/>
      <c r="B14" s="17">
        <v>3000392</v>
      </c>
      <c r="C14" s="17" t="s">
        <v>2064</v>
      </c>
      <c r="D14" s="17">
        <v>408</v>
      </c>
      <c r="E14" s="17" t="s">
        <v>977</v>
      </c>
      <c r="F14" s="17">
        <v>456</v>
      </c>
      <c r="G14" s="17" t="s">
        <v>217</v>
      </c>
      <c r="H14" s="17">
        <v>456</v>
      </c>
      <c r="I14" s="17" t="s">
        <v>357</v>
      </c>
      <c r="J14" s="59">
        <v>1.2999999999999999E-3</v>
      </c>
      <c r="K14" s="60">
        <v>1.2999999999999999E-3</v>
      </c>
      <c r="L14" s="61">
        <v>0</v>
      </c>
      <c r="M14" s="60"/>
      <c r="N14" s="61"/>
    </row>
    <row r="15" spans="1:14" ht="51" x14ac:dyDescent="0.25">
      <c r="A15" s="15"/>
      <c r="B15" s="17">
        <v>3000545</v>
      </c>
      <c r="C15" s="17" t="s">
        <v>2065</v>
      </c>
      <c r="D15" s="17">
        <v>544</v>
      </c>
      <c r="E15" s="17" t="s">
        <v>1412</v>
      </c>
      <c r="F15" s="17">
        <v>10</v>
      </c>
      <c r="G15" s="17" t="s">
        <v>105</v>
      </c>
      <c r="H15" s="17">
        <v>26</v>
      </c>
      <c r="I15" s="17" t="s">
        <v>1503</v>
      </c>
      <c r="J15" s="59">
        <v>1.97604</v>
      </c>
      <c r="K15" s="60">
        <v>1.20299</v>
      </c>
      <c r="L15" s="61">
        <v>0.11967530415859073</v>
      </c>
      <c r="M15" s="60"/>
      <c r="N15" s="61"/>
    </row>
    <row r="16" spans="1:14" ht="51" x14ac:dyDescent="0.25">
      <c r="A16" s="15"/>
      <c r="B16" s="17">
        <v>3000545</v>
      </c>
      <c r="C16" s="17" t="s">
        <v>2065</v>
      </c>
      <c r="D16" s="17">
        <v>544</v>
      </c>
      <c r="E16" s="17" t="s">
        <v>1412</v>
      </c>
      <c r="F16" s="17">
        <v>452</v>
      </c>
      <c r="G16" s="17" t="s">
        <v>213</v>
      </c>
      <c r="H16" s="17">
        <v>452</v>
      </c>
      <c r="I16" s="17" t="s">
        <v>353</v>
      </c>
      <c r="J16" s="59">
        <v>9.0000000000000011E-3</v>
      </c>
      <c r="K16" s="60">
        <v>9.0000000000000011E-3</v>
      </c>
      <c r="L16" s="61">
        <v>5.0000000919681042E-4</v>
      </c>
      <c r="M16" s="60"/>
      <c r="N16" s="61"/>
    </row>
    <row r="17" spans="1:14" ht="51" x14ac:dyDescent="0.25">
      <c r="A17" s="15"/>
      <c r="B17" s="17">
        <v>3000545</v>
      </c>
      <c r="C17" s="17" t="s">
        <v>2065</v>
      </c>
      <c r="D17" s="17">
        <v>544</v>
      </c>
      <c r="E17" s="17" t="s">
        <v>1412</v>
      </c>
      <c r="F17" s="17">
        <v>456</v>
      </c>
      <c r="G17" s="17" t="s">
        <v>217</v>
      </c>
      <c r="H17" s="17">
        <v>456</v>
      </c>
      <c r="I17" s="17" t="s">
        <v>357</v>
      </c>
      <c r="J17" s="59">
        <v>1.3500000000000001E-3</v>
      </c>
      <c r="K17" s="60">
        <v>1.3500000000000001E-3</v>
      </c>
      <c r="L17" s="61">
        <v>0</v>
      </c>
      <c r="M17" s="60"/>
      <c r="N17" s="61"/>
    </row>
    <row r="18" spans="1:14" ht="51" x14ac:dyDescent="0.25">
      <c r="A18" s="15"/>
      <c r="B18" s="17">
        <v>3000567</v>
      </c>
      <c r="C18" s="17" t="s">
        <v>2067</v>
      </c>
      <c r="D18" s="17">
        <v>236</v>
      </c>
      <c r="E18" s="17" t="s">
        <v>295</v>
      </c>
      <c r="F18" s="17">
        <v>10</v>
      </c>
      <c r="G18" s="17" t="s">
        <v>105</v>
      </c>
      <c r="H18" s="17">
        <v>26</v>
      </c>
      <c r="I18" s="17" t="s">
        <v>1503</v>
      </c>
      <c r="J18" s="59">
        <v>0.509911</v>
      </c>
      <c r="K18" s="60">
        <v>0.36653999999999998</v>
      </c>
      <c r="L18" s="61">
        <v>8.5035499883815646E-2</v>
      </c>
      <c r="M18" s="60"/>
      <c r="N18" s="61"/>
    </row>
    <row r="19" spans="1:14" ht="51" x14ac:dyDescent="0.25">
      <c r="A19" s="15"/>
      <c r="B19" s="17">
        <v>3000567</v>
      </c>
      <c r="C19" s="17" t="s">
        <v>2067</v>
      </c>
      <c r="D19" s="17">
        <v>236</v>
      </c>
      <c r="E19" s="17" t="s">
        <v>295</v>
      </c>
      <c r="F19" s="17">
        <v>452</v>
      </c>
      <c r="G19" s="17" t="s">
        <v>213</v>
      </c>
      <c r="H19" s="17">
        <v>452</v>
      </c>
      <c r="I19" s="17" t="s">
        <v>353</v>
      </c>
      <c r="J19" s="59">
        <v>2E-3</v>
      </c>
      <c r="K19" s="60">
        <v>2E-3</v>
      </c>
      <c r="L19" s="61">
        <v>1.9999999494757503E-4</v>
      </c>
      <c r="M19" s="60"/>
      <c r="N19" s="61"/>
    </row>
    <row r="20" spans="1:14" ht="51.75" thickBot="1" x14ac:dyDescent="0.3">
      <c r="A20" s="21"/>
      <c r="B20" s="23">
        <v>3000567</v>
      </c>
      <c r="C20" s="23" t="s">
        <v>2067</v>
      </c>
      <c r="D20" s="23">
        <v>236</v>
      </c>
      <c r="E20" s="23" t="s">
        <v>295</v>
      </c>
      <c r="F20" s="23">
        <v>456</v>
      </c>
      <c r="G20" s="23" t="s">
        <v>217</v>
      </c>
      <c r="H20" s="23">
        <v>456</v>
      </c>
      <c r="I20" s="23" t="s">
        <v>357</v>
      </c>
      <c r="J20" s="62">
        <v>1.1999999999999999E-3</v>
      </c>
      <c r="K20" s="63">
        <v>1.1999999999999999E-3</v>
      </c>
      <c r="L20" s="64">
        <v>0</v>
      </c>
      <c r="M20" s="63"/>
      <c r="N20" s="64"/>
    </row>
  </sheetData>
  <mergeCells count="12">
    <mergeCell ref="A3:I3"/>
    <mergeCell ref="J3:L3"/>
    <mergeCell ref="M3:N3"/>
    <mergeCell ref="L4:L5"/>
    <mergeCell ref="F4:G5"/>
    <mergeCell ref="H4:I5"/>
    <mergeCell ref="A4:C5"/>
    <mergeCell ref="M4:M5"/>
    <mergeCell ref="J4:J5"/>
    <mergeCell ref="N4:N5"/>
    <mergeCell ref="K4:K5"/>
    <mergeCell ref="D4:E5"/>
  </mergeCells>
  <pageMargins left="0.7" right="0.7" top="0.75" bottom="0.75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8"/>
  <dimension ref="A1:P30"/>
  <sheetViews>
    <sheetView topLeftCell="D1" workbookViewId="0">
      <selection activeCell="E12" sqref="E1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4" width="13.5703125" customWidth="1"/>
    <col min="15" max="16" width="14" customWidth="1"/>
  </cols>
  <sheetData>
    <row r="1" spans="1:16" ht="15.75" x14ac:dyDescent="0.25">
      <c r="A1" s="39">
        <v>107</v>
      </c>
      <c r="B1" s="40" t="s">
        <v>228</v>
      </c>
      <c r="C1" s="40" t="s">
        <v>2059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2082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51" x14ac:dyDescent="0.25">
      <c r="A6" s="15"/>
      <c r="B6" s="17">
        <v>5000276</v>
      </c>
      <c r="C6" s="17" t="s">
        <v>625</v>
      </c>
      <c r="D6" s="17">
        <v>3000001</v>
      </c>
      <c r="E6" s="17" t="s">
        <v>271</v>
      </c>
      <c r="F6" s="17">
        <v>1</v>
      </c>
      <c r="G6" s="17" t="s">
        <v>644</v>
      </c>
      <c r="H6" s="17">
        <v>10</v>
      </c>
      <c r="I6" s="17" t="s">
        <v>105</v>
      </c>
      <c r="J6" s="17">
        <v>26</v>
      </c>
      <c r="K6" s="17" t="s">
        <v>1503</v>
      </c>
      <c r="L6" s="59">
        <v>0.9500900000000001</v>
      </c>
      <c r="M6" s="60">
        <v>2.2503699999999993</v>
      </c>
      <c r="N6" s="61">
        <v>0.57293470994773088</v>
      </c>
      <c r="O6" s="60">
        <v>0</v>
      </c>
      <c r="P6" s="61">
        <v>0</v>
      </c>
    </row>
    <row r="7" spans="1:16" ht="51" x14ac:dyDescent="0.25">
      <c r="A7" s="15"/>
      <c r="B7" s="17">
        <v>5000276</v>
      </c>
      <c r="C7" s="17" t="s">
        <v>625</v>
      </c>
      <c r="D7" s="17">
        <v>3000001</v>
      </c>
      <c r="E7" s="17" t="s">
        <v>271</v>
      </c>
      <c r="F7" s="17">
        <v>1</v>
      </c>
      <c r="G7" s="17" t="s">
        <v>644</v>
      </c>
      <c r="H7" s="17">
        <v>442</v>
      </c>
      <c r="I7" s="17" t="s">
        <v>203</v>
      </c>
      <c r="J7" s="17">
        <v>442</v>
      </c>
      <c r="K7" s="17" t="s">
        <v>343</v>
      </c>
      <c r="L7" s="59">
        <v>0.64365700000000003</v>
      </c>
      <c r="M7" s="60">
        <v>0.18976100000000001</v>
      </c>
      <c r="N7" s="61">
        <v>7.7509589646069799E-2</v>
      </c>
      <c r="O7" s="60">
        <v>0</v>
      </c>
      <c r="P7" s="61">
        <v>0</v>
      </c>
    </row>
    <row r="8" spans="1:16" ht="51" x14ac:dyDescent="0.25">
      <c r="A8" s="15"/>
      <c r="B8" s="17">
        <v>5000276</v>
      </c>
      <c r="C8" s="17" t="s">
        <v>625</v>
      </c>
      <c r="D8" s="17">
        <v>3000001</v>
      </c>
      <c r="E8" s="17" t="s">
        <v>271</v>
      </c>
      <c r="F8" s="17">
        <v>1</v>
      </c>
      <c r="G8" s="17" t="s">
        <v>644</v>
      </c>
      <c r="H8" s="17">
        <v>448</v>
      </c>
      <c r="I8" s="17" t="s">
        <v>209</v>
      </c>
      <c r="J8" s="17">
        <v>448</v>
      </c>
      <c r="K8" s="17" t="s">
        <v>349</v>
      </c>
      <c r="L8" s="59">
        <v>2.0500000000000001E-2</v>
      </c>
      <c r="M8" s="60">
        <v>2.0500000000000001E-2</v>
      </c>
      <c r="N8" s="61">
        <v>1.4213400194421411E-2</v>
      </c>
      <c r="O8" s="60">
        <v>0</v>
      </c>
      <c r="P8" s="61">
        <v>0</v>
      </c>
    </row>
    <row r="9" spans="1:16" ht="51" x14ac:dyDescent="0.25">
      <c r="A9" s="15"/>
      <c r="B9" s="17">
        <v>5000276</v>
      </c>
      <c r="C9" s="17" t="s">
        <v>625</v>
      </c>
      <c r="D9" s="17">
        <v>3000001</v>
      </c>
      <c r="E9" s="17" t="s">
        <v>271</v>
      </c>
      <c r="F9" s="17">
        <v>1</v>
      </c>
      <c r="G9" s="17" t="s">
        <v>644</v>
      </c>
      <c r="H9" s="17">
        <v>452</v>
      </c>
      <c r="I9" s="17" t="s">
        <v>213</v>
      </c>
      <c r="J9" s="17">
        <v>452</v>
      </c>
      <c r="K9" s="17" t="s">
        <v>353</v>
      </c>
      <c r="L9" s="59">
        <v>2.5000000000000001E-3</v>
      </c>
      <c r="M9" s="60">
        <v>2.5000000000000001E-3</v>
      </c>
      <c r="N9" s="61">
        <v>1.9999999494757503E-4</v>
      </c>
      <c r="O9" s="60">
        <v>0</v>
      </c>
      <c r="P9" s="61">
        <v>0</v>
      </c>
    </row>
    <row r="10" spans="1:16" ht="51" x14ac:dyDescent="0.25">
      <c r="A10" s="15"/>
      <c r="B10" s="17">
        <v>5000276</v>
      </c>
      <c r="C10" s="17" t="s">
        <v>625</v>
      </c>
      <c r="D10" s="17">
        <v>3000001</v>
      </c>
      <c r="E10" s="17" t="s">
        <v>271</v>
      </c>
      <c r="F10" s="17">
        <v>1</v>
      </c>
      <c r="G10" s="17" t="s">
        <v>644</v>
      </c>
      <c r="H10" s="17">
        <v>456</v>
      </c>
      <c r="I10" s="17" t="s">
        <v>217</v>
      </c>
      <c r="J10" s="17">
        <v>456</v>
      </c>
      <c r="K10" s="17" t="s">
        <v>357</v>
      </c>
      <c r="L10" s="59">
        <v>1.3000000000000002E-3</v>
      </c>
      <c r="M10" s="60">
        <v>1.3000000000000002E-3</v>
      </c>
      <c r="N10" s="61">
        <v>0</v>
      </c>
      <c r="O10" s="60">
        <v>0</v>
      </c>
      <c r="P10" s="61">
        <v>0</v>
      </c>
    </row>
    <row r="11" spans="1:16" ht="51" x14ac:dyDescent="0.25">
      <c r="A11" s="15"/>
      <c r="B11" s="17">
        <v>5003152</v>
      </c>
      <c r="C11" s="17" t="s">
        <v>2075</v>
      </c>
      <c r="D11" s="17">
        <v>3000545</v>
      </c>
      <c r="E11" s="17" t="s">
        <v>2065</v>
      </c>
      <c r="F11" s="17">
        <v>408</v>
      </c>
      <c r="G11" s="17" t="s">
        <v>977</v>
      </c>
      <c r="H11" s="17">
        <v>10</v>
      </c>
      <c r="I11" s="17" t="s">
        <v>105</v>
      </c>
      <c r="J11" s="17">
        <v>26</v>
      </c>
      <c r="K11" s="17" t="s">
        <v>1503</v>
      </c>
      <c r="L11" s="59">
        <v>0.82950000000000002</v>
      </c>
      <c r="M11" s="60">
        <v>0.62480000000000013</v>
      </c>
      <c r="N11" s="61">
        <v>5.4999999701976776E-2</v>
      </c>
      <c r="O11" s="60">
        <v>0</v>
      </c>
      <c r="P11" s="61">
        <v>0</v>
      </c>
    </row>
    <row r="12" spans="1:16" ht="51" x14ac:dyDescent="0.25">
      <c r="A12" s="15"/>
      <c r="B12" s="17">
        <v>5003152</v>
      </c>
      <c r="C12" s="17" t="s">
        <v>2075</v>
      </c>
      <c r="D12" s="17">
        <v>3000545</v>
      </c>
      <c r="E12" s="17" t="s">
        <v>2065</v>
      </c>
      <c r="F12" s="17">
        <v>408</v>
      </c>
      <c r="G12" s="17" t="s">
        <v>977</v>
      </c>
      <c r="H12" s="17">
        <v>452</v>
      </c>
      <c r="I12" s="17" t="s">
        <v>213</v>
      </c>
      <c r="J12" s="17">
        <v>452</v>
      </c>
      <c r="K12" s="17" t="s">
        <v>353</v>
      </c>
      <c r="L12" s="59">
        <v>3.0000000000000001E-3</v>
      </c>
      <c r="M12" s="60">
        <v>3.0000000000000001E-3</v>
      </c>
      <c r="N12" s="61">
        <v>1.9999999494757503E-4</v>
      </c>
      <c r="O12" s="60">
        <v>0</v>
      </c>
      <c r="P12" s="61">
        <v>0</v>
      </c>
    </row>
    <row r="13" spans="1:16" ht="51" x14ac:dyDescent="0.25">
      <c r="A13" s="15"/>
      <c r="B13" s="17">
        <v>5003152</v>
      </c>
      <c r="C13" s="17" t="s">
        <v>2075</v>
      </c>
      <c r="D13" s="17">
        <v>3000545</v>
      </c>
      <c r="E13" s="17" t="s">
        <v>2065</v>
      </c>
      <c r="F13" s="17">
        <v>408</v>
      </c>
      <c r="G13" s="17" t="s">
        <v>977</v>
      </c>
      <c r="H13" s="17">
        <v>456</v>
      </c>
      <c r="I13" s="17" t="s">
        <v>217</v>
      </c>
      <c r="J13" s="17">
        <v>456</v>
      </c>
      <c r="K13" s="17" t="s">
        <v>357</v>
      </c>
      <c r="L13" s="59">
        <v>1E-3</v>
      </c>
      <c r="M13" s="60">
        <v>1E-3</v>
      </c>
      <c r="N13" s="61">
        <v>0</v>
      </c>
      <c r="O13" s="60">
        <v>0</v>
      </c>
      <c r="P13" s="61">
        <v>0</v>
      </c>
    </row>
    <row r="14" spans="1:16" ht="51" x14ac:dyDescent="0.25">
      <c r="A14" s="15"/>
      <c r="B14" s="17">
        <v>5003154</v>
      </c>
      <c r="C14" s="17" t="s">
        <v>2069</v>
      </c>
      <c r="D14" s="17">
        <v>3000391</v>
      </c>
      <c r="E14" s="17" t="s">
        <v>2063</v>
      </c>
      <c r="F14" s="17">
        <v>240</v>
      </c>
      <c r="G14" s="17" t="s">
        <v>1384</v>
      </c>
      <c r="H14" s="17">
        <v>10</v>
      </c>
      <c r="I14" s="17" t="s">
        <v>105</v>
      </c>
      <c r="J14" s="17">
        <v>26</v>
      </c>
      <c r="K14" s="17" t="s">
        <v>1503</v>
      </c>
      <c r="L14" s="59">
        <v>1.38296</v>
      </c>
      <c r="M14" s="60">
        <v>1.550867</v>
      </c>
      <c r="N14" s="61">
        <v>0.47671181033365428</v>
      </c>
      <c r="O14" s="60">
        <v>0</v>
      </c>
      <c r="P14" s="61">
        <v>0</v>
      </c>
    </row>
    <row r="15" spans="1:16" ht="51" x14ac:dyDescent="0.25">
      <c r="A15" s="15"/>
      <c r="B15" s="17">
        <v>5003155</v>
      </c>
      <c r="C15" s="17" t="s">
        <v>2070</v>
      </c>
      <c r="D15" s="17">
        <v>3000391</v>
      </c>
      <c r="E15" s="17" t="s">
        <v>2063</v>
      </c>
      <c r="F15" s="17">
        <v>240</v>
      </c>
      <c r="G15" s="17" t="s">
        <v>1384</v>
      </c>
      <c r="H15" s="17">
        <v>10</v>
      </c>
      <c r="I15" s="17" t="s">
        <v>105</v>
      </c>
      <c r="J15" s="17">
        <v>26</v>
      </c>
      <c r="K15" s="17" t="s">
        <v>1503</v>
      </c>
      <c r="L15" s="59">
        <v>0.59244000000000008</v>
      </c>
      <c r="M15" s="60">
        <v>0.17036000000000001</v>
      </c>
      <c r="N15" s="61">
        <v>3.3623699797317386E-2</v>
      </c>
      <c r="O15" s="60">
        <v>0</v>
      </c>
      <c r="P15" s="61">
        <v>0</v>
      </c>
    </row>
    <row r="16" spans="1:16" ht="51" x14ac:dyDescent="0.25">
      <c r="A16" s="15"/>
      <c r="B16" s="17">
        <v>5003156</v>
      </c>
      <c r="C16" s="17" t="s">
        <v>2071</v>
      </c>
      <c r="D16" s="17">
        <v>3000391</v>
      </c>
      <c r="E16" s="17" t="s">
        <v>2063</v>
      </c>
      <c r="F16" s="17">
        <v>240</v>
      </c>
      <c r="G16" s="17" t="s">
        <v>1384</v>
      </c>
      <c r="H16" s="17">
        <v>10</v>
      </c>
      <c r="I16" s="17" t="s">
        <v>105</v>
      </c>
      <c r="J16" s="17">
        <v>26</v>
      </c>
      <c r="K16" s="17" t="s">
        <v>1503</v>
      </c>
      <c r="L16" s="59">
        <v>0.52886000000000011</v>
      </c>
      <c r="M16" s="60">
        <v>0.49136000000000002</v>
      </c>
      <c r="N16" s="61">
        <v>3.6623698426410556E-2</v>
      </c>
      <c r="O16" s="60">
        <v>0</v>
      </c>
      <c r="P16" s="61">
        <v>0</v>
      </c>
    </row>
    <row r="17" spans="1:16" ht="63.75" x14ac:dyDescent="0.25">
      <c r="A17" s="15"/>
      <c r="B17" s="17">
        <v>5003158</v>
      </c>
      <c r="C17" s="17" t="s">
        <v>2072</v>
      </c>
      <c r="D17" s="17">
        <v>3000391</v>
      </c>
      <c r="E17" s="17" t="s">
        <v>2063</v>
      </c>
      <c r="F17" s="17">
        <v>86</v>
      </c>
      <c r="G17" s="17" t="s">
        <v>464</v>
      </c>
      <c r="H17" s="17">
        <v>10</v>
      </c>
      <c r="I17" s="17" t="s">
        <v>105</v>
      </c>
      <c r="J17" s="17">
        <v>26</v>
      </c>
      <c r="K17" s="17" t="s">
        <v>1503</v>
      </c>
      <c r="L17" s="59">
        <v>0.34200000000000003</v>
      </c>
      <c r="M17" s="60">
        <v>0.30200000000000005</v>
      </c>
      <c r="N17" s="61">
        <v>0.19651573337614536</v>
      </c>
      <c r="O17" s="60">
        <v>0</v>
      </c>
      <c r="P17" s="61">
        <v>0</v>
      </c>
    </row>
    <row r="18" spans="1:16" ht="51" x14ac:dyDescent="0.25">
      <c r="A18" s="15"/>
      <c r="B18" s="17">
        <v>5003160</v>
      </c>
      <c r="C18" s="17" t="s">
        <v>2073</v>
      </c>
      <c r="D18" s="17">
        <v>3000392</v>
      </c>
      <c r="E18" s="17" t="s">
        <v>2064</v>
      </c>
      <c r="F18" s="17">
        <v>408</v>
      </c>
      <c r="G18" s="17" t="s">
        <v>977</v>
      </c>
      <c r="H18" s="17">
        <v>10</v>
      </c>
      <c r="I18" s="17" t="s">
        <v>105</v>
      </c>
      <c r="J18" s="17">
        <v>26</v>
      </c>
      <c r="K18" s="17" t="s">
        <v>1503</v>
      </c>
      <c r="L18" s="59">
        <v>0.93506</v>
      </c>
      <c r="M18" s="60">
        <v>0.67110999999999998</v>
      </c>
      <c r="N18" s="61">
        <v>2.9749670531600714E-2</v>
      </c>
      <c r="O18" s="60">
        <v>0</v>
      </c>
      <c r="P18" s="61">
        <v>0</v>
      </c>
    </row>
    <row r="19" spans="1:16" ht="51" x14ac:dyDescent="0.25">
      <c r="A19" s="15"/>
      <c r="B19" s="17">
        <v>5003160</v>
      </c>
      <c r="C19" s="17" t="s">
        <v>2073</v>
      </c>
      <c r="D19" s="17">
        <v>3000392</v>
      </c>
      <c r="E19" s="17" t="s">
        <v>2064</v>
      </c>
      <c r="F19" s="17">
        <v>408</v>
      </c>
      <c r="G19" s="17" t="s">
        <v>977</v>
      </c>
      <c r="H19" s="17">
        <v>452</v>
      </c>
      <c r="I19" s="17" t="s">
        <v>213</v>
      </c>
      <c r="J19" s="17">
        <v>452</v>
      </c>
      <c r="K19" s="17" t="s">
        <v>353</v>
      </c>
      <c r="L19" s="59">
        <v>4.5000000000000005E-3</v>
      </c>
      <c r="M19" s="60">
        <v>4.5000000000000005E-3</v>
      </c>
      <c r="N19" s="61">
        <v>3.9999998989515007E-4</v>
      </c>
      <c r="O19" s="60">
        <v>0</v>
      </c>
      <c r="P19" s="61">
        <v>0</v>
      </c>
    </row>
    <row r="20" spans="1:16" ht="51" x14ac:dyDescent="0.25">
      <c r="A20" s="15"/>
      <c r="B20" s="17">
        <v>5003160</v>
      </c>
      <c r="C20" s="17" t="s">
        <v>2073</v>
      </c>
      <c r="D20" s="17">
        <v>3000392</v>
      </c>
      <c r="E20" s="17" t="s">
        <v>2064</v>
      </c>
      <c r="F20" s="17">
        <v>408</v>
      </c>
      <c r="G20" s="17" t="s">
        <v>977</v>
      </c>
      <c r="H20" s="17">
        <v>456</v>
      </c>
      <c r="I20" s="17" t="s">
        <v>217</v>
      </c>
      <c r="J20" s="17">
        <v>456</v>
      </c>
      <c r="K20" s="17" t="s">
        <v>357</v>
      </c>
      <c r="L20" s="59">
        <v>6.4999999999999997E-4</v>
      </c>
      <c r="M20" s="60">
        <v>6.4999999999999997E-4</v>
      </c>
      <c r="N20" s="61">
        <v>0</v>
      </c>
      <c r="O20" s="60">
        <v>0</v>
      </c>
      <c r="P20" s="61">
        <v>0</v>
      </c>
    </row>
    <row r="21" spans="1:16" ht="51" x14ac:dyDescent="0.25">
      <c r="A21" s="15"/>
      <c r="B21" s="17">
        <v>5003161</v>
      </c>
      <c r="C21" s="17" t="s">
        <v>2074</v>
      </c>
      <c r="D21" s="17">
        <v>3000392</v>
      </c>
      <c r="E21" s="17" t="s">
        <v>2064</v>
      </c>
      <c r="F21" s="17">
        <v>408</v>
      </c>
      <c r="G21" s="17" t="s">
        <v>977</v>
      </c>
      <c r="H21" s="17">
        <v>10</v>
      </c>
      <c r="I21" s="17" t="s">
        <v>105</v>
      </c>
      <c r="J21" s="17">
        <v>26</v>
      </c>
      <c r="K21" s="17" t="s">
        <v>1503</v>
      </c>
      <c r="L21" s="59">
        <v>0.2606</v>
      </c>
      <c r="M21" s="60">
        <v>0.129</v>
      </c>
      <c r="N21" s="61">
        <v>1.9927099347114563E-3</v>
      </c>
      <c r="O21" s="60">
        <v>0</v>
      </c>
      <c r="P21" s="61">
        <v>0</v>
      </c>
    </row>
    <row r="22" spans="1:16" ht="51" x14ac:dyDescent="0.25">
      <c r="A22" s="15"/>
      <c r="B22" s="17">
        <v>5003161</v>
      </c>
      <c r="C22" s="17" t="s">
        <v>2074</v>
      </c>
      <c r="D22" s="17">
        <v>3000392</v>
      </c>
      <c r="E22" s="17" t="s">
        <v>2064</v>
      </c>
      <c r="F22" s="17">
        <v>408</v>
      </c>
      <c r="G22" s="17" t="s">
        <v>977</v>
      </c>
      <c r="H22" s="17">
        <v>452</v>
      </c>
      <c r="I22" s="17" t="s">
        <v>213</v>
      </c>
      <c r="J22" s="17">
        <v>452</v>
      </c>
      <c r="K22" s="17" t="s">
        <v>353</v>
      </c>
      <c r="L22" s="59">
        <v>2E-3</v>
      </c>
      <c r="M22" s="60">
        <v>2E-3</v>
      </c>
      <c r="N22" s="61">
        <v>1.9999999494757503E-4</v>
      </c>
      <c r="O22" s="60">
        <v>0</v>
      </c>
      <c r="P22" s="61">
        <v>0</v>
      </c>
    </row>
    <row r="23" spans="1:16" ht="51" x14ac:dyDescent="0.25">
      <c r="A23" s="15"/>
      <c r="B23" s="17">
        <v>5003161</v>
      </c>
      <c r="C23" s="17" t="s">
        <v>2074</v>
      </c>
      <c r="D23" s="17">
        <v>3000392</v>
      </c>
      <c r="E23" s="17" t="s">
        <v>2064</v>
      </c>
      <c r="F23" s="17">
        <v>408</v>
      </c>
      <c r="G23" s="17" t="s">
        <v>977</v>
      </c>
      <c r="H23" s="17">
        <v>456</v>
      </c>
      <c r="I23" s="17" t="s">
        <v>217</v>
      </c>
      <c r="J23" s="17">
        <v>456</v>
      </c>
      <c r="K23" s="17" t="s">
        <v>357</v>
      </c>
      <c r="L23" s="59">
        <v>6.4999999999999997E-4</v>
      </c>
      <c r="M23" s="60">
        <v>6.4999999999999997E-4</v>
      </c>
      <c r="N23" s="61">
        <v>0</v>
      </c>
      <c r="O23" s="60">
        <v>0</v>
      </c>
      <c r="P23" s="61">
        <v>0</v>
      </c>
    </row>
    <row r="24" spans="1:16" ht="51" x14ac:dyDescent="0.25">
      <c r="A24" s="15"/>
      <c r="B24" s="17">
        <v>5004211</v>
      </c>
      <c r="C24" s="17" t="s">
        <v>2076</v>
      </c>
      <c r="D24" s="17">
        <v>3000545</v>
      </c>
      <c r="E24" s="17" t="s">
        <v>2065</v>
      </c>
      <c r="F24" s="17">
        <v>544</v>
      </c>
      <c r="G24" s="17" t="s">
        <v>1412</v>
      </c>
      <c r="H24" s="17">
        <v>10</v>
      </c>
      <c r="I24" s="17" t="s">
        <v>105</v>
      </c>
      <c r="J24" s="17">
        <v>26</v>
      </c>
      <c r="K24" s="17" t="s">
        <v>1503</v>
      </c>
      <c r="L24" s="59">
        <v>0.75517999999999996</v>
      </c>
      <c r="M24" s="60">
        <v>0.28608000000000006</v>
      </c>
      <c r="N24" s="61">
        <v>3.2051602029241621E-2</v>
      </c>
      <c r="O24" s="60">
        <v>0</v>
      </c>
      <c r="P24" s="61">
        <v>0</v>
      </c>
    </row>
    <row r="25" spans="1:16" ht="51" x14ac:dyDescent="0.25">
      <c r="A25" s="15"/>
      <c r="B25" s="17">
        <v>5004213</v>
      </c>
      <c r="C25" s="17" t="s">
        <v>2077</v>
      </c>
      <c r="D25" s="17">
        <v>3000545</v>
      </c>
      <c r="E25" s="17" t="s">
        <v>2065</v>
      </c>
      <c r="F25" s="17">
        <v>236</v>
      </c>
      <c r="G25" s="17" t="s">
        <v>295</v>
      </c>
      <c r="H25" s="17">
        <v>10</v>
      </c>
      <c r="I25" s="17" t="s">
        <v>105</v>
      </c>
      <c r="J25" s="17">
        <v>26</v>
      </c>
      <c r="K25" s="17" t="s">
        <v>1503</v>
      </c>
      <c r="L25" s="59">
        <v>0.39136000000000004</v>
      </c>
      <c r="M25" s="60">
        <v>0.29210999999999998</v>
      </c>
      <c r="N25" s="61">
        <v>3.2623702427372336E-2</v>
      </c>
      <c r="O25" s="60">
        <v>0</v>
      </c>
      <c r="P25" s="61">
        <v>0</v>
      </c>
    </row>
    <row r="26" spans="1:16" ht="51" x14ac:dyDescent="0.25">
      <c r="A26" s="15"/>
      <c r="B26" s="17">
        <v>5004213</v>
      </c>
      <c r="C26" s="17" t="s">
        <v>2077</v>
      </c>
      <c r="D26" s="17">
        <v>3000545</v>
      </c>
      <c r="E26" s="17" t="s">
        <v>2065</v>
      </c>
      <c r="F26" s="17">
        <v>236</v>
      </c>
      <c r="G26" s="17" t="s">
        <v>295</v>
      </c>
      <c r="H26" s="17">
        <v>452</v>
      </c>
      <c r="I26" s="17" t="s">
        <v>213</v>
      </c>
      <c r="J26" s="17">
        <v>452</v>
      </c>
      <c r="K26" s="17" t="s">
        <v>353</v>
      </c>
      <c r="L26" s="59">
        <v>6.0000000000000001E-3</v>
      </c>
      <c r="M26" s="60">
        <v>6.0000000000000001E-3</v>
      </c>
      <c r="N26" s="61">
        <v>3.0000001424923539E-4</v>
      </c>
      <c r="O26" s="60">
        <v>0</v>
      </c>
      <c r="P26" s="61">
        <v>0</v>
      </c>
    </row>
    <row r="27" spans="1:16" ht="51" x14ac:dyDescent="0.25">
      <c r="A27" s="15"/>
      <c r="B27" s="17">
        <v>5004213</v>
      </c>
      <c r="C27" s="17" t="s">
        <v>2077</v>
      </c>
      <c r="D27" s="17">
        <v>3000545</v>
      </c>
      <c r="E27" s="17" t="s">
        <v>2065</v>
      </c>
      <c r="F27" s="17">
        <v>236</v>
      </c>
      <c r="G27" s="17" t="s">
        <v>295</v>
      </c>
      <c r="H27" s="17">
        <v>456</v>
      </c>
      <c r="I27" s="17" t="s">
        <v>217</v>
      </c>
      <c r="J27" s="17">
        <v>456</v>
      </c>
      <c r="K27" s="17" t="s">
        <v>357</v>
      </c>
      <c r="L27" s="59">
        <v>3.5E-4</v>
      </c>
      <c r="M27" s="60">
        <v>3.5E-4</v>
      </c>
      <c r="N27" s="61">
        <v>0</v>
      </c>
      <c r="O27" s="60">
        <v>0</v>
      </c>
      <c r="P27" s="61">
        <v>0</v>
      </c>
    </row>
    <row r="28" spans="1:16" ht="51" x14ac:dyDescent="0.25">
      <c r="A28" s="15"/>
      <c r="B28" s="17">
        <v>5004282</v>
      </c>
      <c r="C28" s="17" t="s">
        <v>2080</v>
      </c>
      <c r="D28" s="17">
        <v>3000567</v>
      </c>
      <c r="E28" s="17" t="s">
        <v>2067</v>
      </c>
      <c r="F28" s="17">
        <v>236</v>
      </c>
      <c r="G28" s="17" t="s">
        <v>295</v>
      </c>
      <c r="H28" s="17">
        <v>10</v>
      </c>
      <c r="I28" s="17" t="s">
        <v>105</v>
      </c>
      <c r="J28" s="17">
        <v>26</v>
      </c>
      <c r="K28" s="17" t="s">
        <v>1503</v>
      </c>
      <c r="L28" s="59">
        <v>0.509911</v>
      </c>
      <c r="M28" s="60">
        <v>0.36654000000000003</v>
      </c>
      <c r="N28" s="61">
        <v>8.5035499883815646E-2</v>
      </c>
      <c r="O28" s="60">
        <v>0</v>
      </c>
      <c r="P28" s="61">
        <v>0</v>
      </c>
    </row>
    <row r="29" spans="1:16" ht="51" x14ac:dyDescent="0.25">
      <c r="A29" s="15"/>
      <c r="B29" s="17">
        <v>5004282</v>
      </c>
      <c r="C29" s="17" t="s">
        <v>2080</v>
      </c>
      <c r="D29" s="17">
        <v>3000567</v>
      </c>
      <c r="E29" s="17" t="s">
        <v>2067</v>
      </c>
      <c r="F29" s="17">
        <v>236</v>
      </c>
      <c r="G29" s="17" t="s">
        <v>295</v>
      </c>
      <c r="H29" s="17">
        <v>452</v>
      </c>
      <c r="I29" s="17" t="s">
        <v>213</v>
      </c>
      <c r="J29" s="17">
        <v>452</v>
      </c>
      <c r="K29" s="17" t="s">
        <v>353</v>
      </c>
      <c r="L29" s="59">
        <v>2E-3</v>
      </c>
      <c r="M29" s="60">
        <v>2E-3</v>
      </c>
      <c r="N29" s="61">
        <v>1.9999999494757503E-4</v>
      </c>
      <c r="O29" s="60">
        <v>0</v>
      </c>
      <c r="P29" s="61">
        <v>0</v>
      </c>
    </row>
    <row r="30" spans="1:16" ht="51.75" thickBot="1" x14ac:dyDescent="0.3">
      <c r="A30" s="21"/>
      <c r="B30" s="23">
        <v>5004282</v>
      </c>
      <c r="C30" s="23" t="s">
        <v>2080</v>
      </c>
      <c r="D30" s="23">
        <v>3000567</v>
      </c>
      <c r="E30" s="23" t="s">
        <v>2067</v>
      </c>
      <c r="F30" s="23">
        <v>236</v>
      </c>
      <c r="G30" s="23" t="s">
        <v>295</v>
      </c>
      <c r="H30" s="23">
        <v>456</v>
      </c>
      <c r="I30" s="23" t="s">
        <v>217</v>
      </c>
      <c r="J30" s="23">
        <v>456</v>
      </c>
      <c r="K30" s="23" t="s">
        <v>357</v>
      </c>
      <c r="L30" s="62">
        <v>1.1999999999999999E-3</v>
      </c>
      <c r="M30" s="63">
        <v>1.1999999999999999E-3</v>
      </c>
      <c r="N30" s="64">
        <v>0</v>
      </c>
      <c r="O30" s="63">
        <v>0</v>
      </c>
      <c r="P30" s="64">
        <v>0</v>
      </c>
    </row>
  </sheetData>
  <mergeCells count="13">
    <mergeCell ref="A3:K3"/>
    <mergeCell ref="L3:N3"/>
    <mergeCell ref="O3:P3"/>
    <mergeCell ref="N4:N5"/>
    <mergeCell ref="H4:I5"/>
    <mergeCell ref="J4:K5"/>
    <mergeCell ref="A4:C5"/>
    <mergeCell ref="O4:O5"/>
    <mergeCell ref="L4:L5"/>
    <mergeCell ref="D4:E5"/>
    <mergeCell ref="P4:P5"/>
    <mergeCell ref="M4:M5"/>
    <mergeCell ref="F4:G5"/>
  </mergeCells>
  <pageMargins left="0.7" right="0.7" top="0.75" bottom="0.75" header="0.3" footer="0.3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9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108</v>
      </c>
      <c r="B1" s="41" t="s">
        <v>228</v>
      </c>
      <c r="C1" s="40" t="s">
        <v>64</v>
      </c>
      <c r="D1" s="40"/>
      <c r="E1" s="40"/>
      <c r="F1" s="40"/>
      <c r="G1" s="40"/>
    </row>
    <row r="2" spans="1:11" ht="15.75" thickBot="1" x14ac:dyDescent="0.3">
      <c r="A2" s="2" t="s">
        <v>2085</v>
      </c>
      <c r="I2" s="1" t="s">
        <v>2096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872.67892599999982</v>
      </c>
      <c r="E6" s="13">
        <f ca="1">SUM(E7:OFFSET(E7,50,0))</f>
        <v>1443.9325139999999</v>
      </c>
      <c r="F6" s="13">
        <f ca="1">SUM(F7:OFFSET(F7,50,0))</f>
        <v>279.75856882801418</v>
      </c>
      <c r="G6" s="14">
        <f ca="1">IFERROR(F6/E6,0)</f>
        <v>0.19374767595822293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9.2209390000000013</v>
      </c>
      <c r="E7" s="19">
        <v>19.160490999999997</v>
      </c>
      <c r="F7" s="19">
        <v>3.2240920190815814</v>
      </c>
      <c r="G7" s="20">
        <f t="shared" ref="G7:G31" si="0">IFERROR(F7/E7,0)</f>
        <v>0.16826771396837284</v>
      </c>
      <c r="I7" t="s">
        <v>264</v>
      </c>
      <c r="J7" s="6">
        <v>24.949912899901392</v>
      </c>
      <c r="K7" s="65">
        <v>0.48705103254401233</v>
      </c>
    </row>
    <row r="8" spans="1:11" x14ac:dyDescent="0.25">
      <c r="A8" s="15"/>
      <c r="B8" s="44">
        <v>2</v>
      </c>
      <c r="C8" s="17" t="s">
        <v>241</v>
      </c>
      <c r="D8" s="18">
        <v>9.2585510000000006</v>
      </c>
      <c r="E8" s="19">
        <v>44.429612000000013</v>
      </c>
      <c r="F8" s="19">
        <v>7.1710093663423322</v>
      </c>
      <c r="G8" s="20">
        <f t="shared" si="0"/>
        <v>0.16140157529042409</v>
      </c>
      <c r="I8" t="s">
        <v>259</v>
      </c>
      <c r="J8" s="6">
        <v>28.101195730167092</v>
      </c>
      <c r="K8" s="65">
        <v>0.41444505396165177</v>
      </c>
    </row>
    <row r="9" spans="1:11" x14ac:dyDescent="0.25">
      <c r="A9" s="15"/>
      <c r="B9" s="44">
        <v>3</v>
      </c>
      <c r="C9" s="17" t="s">
        <v>242</v>
      </c>
      <c r="D9" s="18">
        <v>9.0364529999999998</v>
      </c>
      <c r="E9" s="19">
        <v>38.911880000000011</v>
      </c>
      <c r="F9" s="19">
        <v>6.7757231406867504</v>
      </c>
      <c r="G9" s="20">
        <f t="shared" si="0"/>
        <v>0.17412993514285993</v>
      </c>
      <c r="I9" t="s">
        <v>243</v>
      </c>
      <c r="J9" s="6">
        <v>29.033113798073828</v>
      </c>
      <c r="K9" s="65">
        <v>0.40648437265416365</v>
      </c>
    </row>
    <row r="10" spans="1:11" x14ac:dyDescent="0.25">
      <c r="A10" s="15"/>
      <c r="B10" s="44">
        <v>4</v>
      </c>
      <c r="C10" s="17" t="s">
        <v>243</v>
      </c>
      <c r="D10" s="18">
        <v>31.679084999999993</v>
      </c>
      <c r="E10" s="19">
        <v>71.42492</v>
      </c>
      <c r="F10" s="19">
        <v>29.033113798073828</v>
      </c>
      <c r="G10" s="20">
        <f t="shared" si="0"/>
        <v>0.40648437265416365</v>
      </c>
      <c r="I10" t="s">
        <v>251</v>
      </c>
      <c r="J10" s="6">
        <v>10.662703597889049</v>
      </c>
      <c r="K10" s="65">
        <v>0.36336694538258818</v>
      </c>
    </row>
    <row r="11" spans="1:11" x14ac:dyDescent="0.25">
      <c r="A11" s="15"/>
      <c r="B11" s="44">
        <v>5</v>
      </c>
      <c r="C11" s="17" t="s">
        <v>244</v>
      </c>
      <c r="D11" s="18">
        <v>28.333385999999997</v>
      </c>
      <c r="E11" s="19">
        <v>42.480880999999989</v>
      </c>
      <c r="F11" s="19">
        <v>10.067677359445952</v>
      </c>
      <c r="G11" s="20">
        <f t="shared" si="0"/>
        <v>0.2369931395595575</v>
      </c>
      <c r="I11" t="s">
        <v>248</v>
      </c>
      <c r="J11" s="6">
        <v>4.2029097998747602</v>
      </c>
      <c r="K11" s="65">
        <v>0.35764617642884644</v>
      </c>
    </row>
    <row r="12" spans="1:11" x14ac:dyDescent="0.25">
      <c r="A12" s="15"/>
      <c r="B12" s="44">
        <v>6</v>
      </c>
      <c r="C12" s="17" t="s">
        <v>245</v>
      </c>
      <c r="D12" s="18">
        <v>8.9058890000000002</v>
      </c>
      <c r="E12" s="19">
        <v>29.965102000000002</v>
      </c>
      <c r="F12" s="19">
        <v>10.507089624174114</v>
      </c>
      <c r="G12" s="20">
        <f t="shared" si="0"/>
        <v>0.35064421353126424</v>
      </c>
      <c r="I12" t="s">
        <v>245</v>
      </c>
      <c r="J12" s="6">
        <v>10.507089624174114</v>
      </c>
      <c r="K12" s="65">
        <v>0.35064421353126424</v>
      </c>
    </row>
    <row r="13" spans="1:11" x14ac:dyDescent="0.25">
      <c r="A13" s="15"/>
      <c r="B13" s="44">
        <v>7</v>
      </c>
      <c r="C13" s="17" t="s">
        <v>246</v>
      </c>
      <c r="D13" s="18">
        <v>24.235424000000009</v>
      </c>
      <c r="E13" s="19">
        <v>35.915659999999995</v>
      </c>
      <c r="F13" s="19">
        <v>3.2297510805074126</v>
      </c>
      <c r="G13" s="20">
        <f t="shared" si="0"/>
        <v>8.9925984389745667E-2</v>
      </c>
      <c r="I13" t="s">
        <v>253</v>
      </c>
      <c r="J13" s="6">
        <v>20.009788595685677</v>
      </c>
      <c r="K13" s="65">
        <v>0.34395101679570744</v>
      </c>
    </row>
    <row r="14" spans="1:11" x14ac:dyDescent="0.25">
      <c r="A14" s="15"/>
      <c r="B14" s="44">
        <v>8</v>
      </c>
      <c r="C14" s="17" t="s">
        <v>247</v>
      </c>
      <c r="D14" s="18">
        <v>70.080635999999984</v>
      </c>
      <c r="E14" s="19">
        <v>83.217365000000001</v>
      </c>
      <c r="F14" s="19">
        <v>24.571489346140879</v>
      </c>
      <c r="G14" s="20">
        <f t="shared" si="0"/>
        <v>0.29526877408508284</v>
      </c>
      <c r="I14" t="s">
        <v>255</v>
      </c>
      <c r="J14" s="6">
        <v>8.6422852791729383</v>
      </c>
      <c r="K14" s="65">
        <v>0.33798604585191105</v>
      </c>
    </row>
    <row r="15" spans="1:11" x14ac:dyDescent="0.25">
      <c r="A15" s="15"/>
      <c r="B15" s="44">
        <v>9</v>
      </c>
      <c r="C15" s="17" t="s">
        <v>248</v>
      </c>
      <c r="D15" s="18">
        <v>4.0370810000000006</v>
      </c>
      <c r="E15" s="19">
        <v>11.751585999999996</v>
      </c>
      <c r="F15" s="19">
        <v>4.2029097998747602</v>
      </c>
      <c r="G15" s="20">
        <f t="shared" si="0"/>
        <v>0.35764617642884644</v>
      </c>
      <c r="I15" t="s">
        <v>250</v>
      </c>
      <c r="J15" s="6">
        <v>8.0981105502869468</v>
      </c>
      <c r="K15" s="65">
        <v>0.32967853891979304</v>
      </c>
    </row>
    <row r="16" spans="1:11" x14ac:dyDescent="0.25">
      <c r="A16" s="15"/>
      <c r="B16" s="44">
        <v>10</v>
      </c>
      <c r="C16" s="17" t="s">
        <v>249</v>
      </c>
      <c r="D16" s="18">
        <v>0.28129599999999999</v>
      </c>
      <c r="E16" s="19">
        <v>13.905004999999999</v>
      </c>
      <c r="F16" s="19">
        <v>1.5180599507875741</v>
      </c>
      <c r="G16" s="20">
        <f t="shared" si="0"/>
        <v>0.10917363573674185</v>
      </c>
      <c r="I16" t="s">
        <v>247</v>
      </c>
      <c r="J16" s="6">
        <v>24.571489346140879</v>
      </c>
      <c r="K16" s="65">
        <v>0.29526877408508284</v>
      </c>
    </row>
    <row r="17" spans="1:11" x14ac:dyDescent="0.25">
      <c r="A17" s="15"/>
      <c r="B17" s="44">
        <v>11</v>
      </c>
      <c r="C17" s="17" t="s">
        <v>250</v>
      </c>
      <c r="D17" s="18">
        <v>17.226387000000003</v>
      </c>
      <c r="E17" s="19">
        <v>24.563656999999999</v>
      </c>
      <c r="F17" s="19">
        <v>8.0981105502869468</v>
      </c>
      <c r="G17" s="20">
        <f t="shared" si="0"/>
        <v>0.32967853891979304</v>
      </c>
      <c r="I17" t="s">
        <v>252</v>
      </c>
      <c r="J17" s="6">
        <v>14.05063736543525</v>
      </c>
      <c r="K17" s="65">
        <v>0.28740353861439633</v>
      </c>
    </row>
    <row r="18" spans="1:11" x14ac:dyDescent="0.25">
      <c r="A18" s="15"/>
      <c r="B18" s="44">
        <v>12</v>
      </c>
      <c r="C18" s="17" t="s">
        <v>251</v>
      </c>
      <c r="D18" s="18">
        <v>4.6998069999999998</v>
      </c>
      <c r="E18" s="19">
        <v>29.344175999999983</v>
      </c>
      <c r="F18" s="19">
        <v>10.662703597889049</v>
      </c>
      <c r="G18" s="20">
        <f t="shared" si="0"/>
        <v>0.36336694538258818</v>
      </c>
      <c r="I18" t="s">
        <v>261</v>
      </c>
      <c r="J18" s="6">
        <v>7.9228051550453529</v>
      </c>
      <c r="K18" s="65">
        <v>0.2697405322011609</v>
      </c>
    </row>
    <row r="19" spans="1:11" x14ac:dyDescent="0.25">
      <c r="A19" s="15"/>
      <c r="B19" s="44">
        <v>13</v>
      </c>
      <c r="C19" s="17" t="s">
        <v>252</v>
      </c>
      <c r="D19" s="18">
        <v>23.370010999999998</v>
      </c>
      <c r="E19" s="19">
        <v>48.888184999999993</v>
      </c>
      <c r="F19" s="19">
        <v>14.05063736543525</v>
      </c>
      <c r="G19" s="20">
        <f t="shared" si="0"/>
        <v>0.28740353861439633</v>
      </c>
      <c r="I19" t="s">
        <v>244</v>
      </c>
      <c r="J19" s="6">
        <v>10.067677359445952</v>
      </c>
      <c r="K19" s="65">
        <v>0.2369931395595575</v>
      </c>
    </row>
    <row r="20" spans="1:11" x14ac:dyDescent="0.25">
      <c r="A20" s="15"/>
      <c r="B20" s="44">
        <v>14</v>
      </c>
      <c r="C20" s="17" t="s">
        <v>253</v>
      </c>
      <c r="D20" s="18">
        <v>31.709848000000004</v>
      </c>
      <c r="E20" s="19">
        <v>58.176273999999999</v>
      </c>
      <c r="F20" s="19">
        <v>20.009788595685677</v>
      </c>
      <c r="G20" s="20">
        <f t="shared" si="0"/>
        <v>0.34395101679570744</v>
      </c>
      <c r="I20" t="s">
        <v>258</v>
      </c>
      <c r="J20" s="6">
        <v>2.2759442196693271</v>
      </c>
      <c r="K20" s="65">
        <v>0.22941882932336083</v>
      </c>
    </row>
    <row r="21" spans="1:11" x14ac:dyDescent="0.25">
      <c r="A21" s="15"/>
      <c r="B21" s="44">
        <v>15</v>
      </c>
      <c r="C21" s="17" t="s">
        <v>254</v>
      </c>
      <c r="D21" s="18">
        <v>316.67010099999999</v>
      </c>
      <c r="E21" s="19">
        <v>626.94666599999982</v>
      </c>
      <c r="F21" s="19">
        <v>41.126100284513086</v>
      </c>
      <c r="G21" s="20">
        <f t="shared" si="0"/>
        <v>6.5597446345640339E-2</v>
      </c>
      <c r="I21" t="s">
        <v>263</v>
      </c>
      <c r="J21" s="6">
        <v>2.0243821511976421</v>
      </c>
      <c r="K21" s="65">
        <v>0.19041402634945909</v>
      </c>
    </row>
    <row r="22" spans="1:11" x14ac:dyDescent="0.25">
      <c r="A22" s="15"/>
      <c r="B22" s="44">
        <v>16</v>
      </c>
      <c r="C22" s="17" t="s">
        <v>255</v>
      </c>
      <c r="D22" s="18">
        <v>148.925197</v>
      </c>
      <c r="E22" s="19">
        <v>25.56994700000001</v>
      </c>
      <c r="F22" s="19">
        <v>8.6422852791729383</v>
      </c>
      <c r="G22" s="20">
        <f t="shared" si="0"/>
        <v>0.33798604585191105</v>
      </c>
      <c r="I22" t="s">
        <v>256</v>
      </c>
      <c r="J22" s="6">
        <v>2.323845273553161</v>
      </c>
      <c r="K22" s="65">
        <v>0.17563248900074871</v>
      </c>
    </row>
    <row r="23" spans="1:11" x14ac:dyDescent="0.25">
      <c r="A23" s="15"/>
      <c r="B23" s="44">
        <v>17</v>
      </c>
      <c r="C23" s="17" t="s">
        <v>256</v>
      </c>
      <c r="D23" s="18">
        <v>2.6461599999999996</v>
      </c>
      <c r="E23" s="19">
        <v>13.231294999999998</v>
      </c>
      <c r="F23" s="19">
        <v>2.323845273553161</v>
      </c>
      <c r="G23" s="20">
        <f t="shared" si="0"/>
        <v>0.17563248900074871</v>
      </c>
      <c r="I23" t="s">
        <v>242</v>
      </c>
      <c r="J23" s="6">
        <v>6.7757231406867504</v>
      </c>
      <c r="K23" s="65">
        <v>0.17412993514285993</v>
      </c>
    </row>
    <row r="24" spans="1:11" x14ac:dyDescent="0.25">
      <c r="A24" s="15"/>
      <c r="B24" s="44">
        <v>18</v>
      </c>
      <c r="C24" s="17" t="s">
        <v>257</v>
      </c>
      <c r="D24" s="18">
        <v>1.6358979999999999</v>
      </c>
      <c r="E24" s="19">
        <v>1.5460159999999998</v>
      </c>
      <c r="F24" s="19">
        <v>4.2472521075978875E-2</v>
      </c>
      <c r="G24" s="20">
        <f t="shared" si="0"/>
        <v>2.7472239016917598E-2</v>
      </c>
      <c r="I24" t="s">
        <v>260</v>
      </c>
      <c r="J24" s="6">
        <v>8.9959007647121325</v>
      </c>
      <c r="K24" s="65">
        <v>0.17188011395479449</v>
      </c>
    </row>
    <row r="25" spans="1:11" x14ac:dyDescent="0.25">
      <c r="A25" s="15"/>
      <c r="B25" s="44">
        <v>19</v>
      </c>
      <c r="C25" s="17" t="s">
        <v>258</v>
      </c>
      <c r="D25" s="18">
        <v>1.982593</v>
      </c>
      <c r="E25" s="19">
        <v>9.9204770000000018</v>
      </c>
      <c r="F25" s="19">
        <v>2.2759442196693271</v>
      </c>
      <c r="G25" s="20">
        <f t="shared" si="0"/>
        <v>0.22941882932336083</v>
      </c>
      <c r="I25" t="s">
        <v>240</v>
      </c>
      <c r="J25" s="6">
        <v>3.2240920190815814</v>
      </c>
      <c r="K25" s="65">
        <v>0.16826771396837284</v>
      </c>
    </row>
    <row r="26" spans="1:11" x14ac:dyDescent="0.25">
      <c r="A26" s="15"/>
      <c r="B26" s="44">
        <v>20</v>
      </c>
      <c r="C26" s="17" t="s">
        <v>259</v>
      </c>
      <c r="D26" s="18">
        <v>31.608637999999999</v>
      </c>
      <c r="E26" s="19">
        <v>67.804393999999988</v>
      </c>
      <c r="F26" s="19">
        <v>28.101195730167092</v>
      </c>
      <c r="G26" s="20">
        <f t="shared" si="0"/>
        <v>0.41444505396165177</v>
      </c>
      <c r="I26" t="s">
        <v>241</v>
      </c>
      <c r="J26" s="6">
        <v>7.1710093663423322</v>
      </c>
      <c r="K26" s="65">
        <v>0.16140157529042409</v>
      </c>
    </row>
    <row r="27" spans="1:11" x14ac:dyDescent="0.25">
      <c r="A27" s="15"/>
      <c r="B27" s="44">
        <v>21</v>
      </c>
      <c r="C27" s="17" t="s">
        <v>260</v>
      </c>
      <c r="D27" s="18">
        <v>28.255515999999997</v>
      </c>
      <c r="E27" s="19">
        <v>52.338229000000013</v>
      </c>
      <c r="F27" s="19">
        <v>8.9959007647121325</v>
      </c>
      <c r="G27" s="20">
        <f t="shared" si="0"/>
        <v>0.17188011395479449</v>
      </c>
      <c r="I27" t="s">
        <v>249</v>
      </c>
      <c r="J27" s="6">
        <v>1.5180599507875741</v>
      </c>
      <c r="K27" s="65">
        <v>0.10917363573674185</v>
      </c>
    </row>
    <row r="28" spans="1:11" x14ac:dyDescent="0.25">
      <c r="A28" s="15"/>
      <c r="B28" s="44">
        <v>22</v>
      </c>
      <c r="C28" s="17" t="s">
        <v>261</v>
      </c>
      <c r="D28" s="18">
        <v>9.163549999999999</v>
      </c>
      <c r="E28" s="19">
        <v>29.37194899999999</v>
      </c>
      <c r="F28" s="19">
        <v>7.9228051550453529</v>
      </c>
      <c r="G28" s="20">
        <f t="shared" si="0"/>
        <v>0.2697405322011609</v>
      </c>
      <c r="I28" t="s">
        <v>246</v>
      </c>
      <c r="J28" s="6">
        <v>3.2297510805074126</v>
      </c>
      <c r="K28" s="65">
        <v>8.9925984389745667E-2</v>
      </c>
    </row>
    <row r="29" spans="1:11" x14ac:dyDescent="0.25">
      <c r="A29" s="15"/>
      <c r="B29" s="44">
        <v>23</v>
      </c>
      <c r="C29" s="17" t="s">
        <v>262</v>
      </c>
      <c r="D29" s="18">
        <v>0</v>
      </c>
      <c r="E29" s="19">
        <v>3.210785</v>
      </c>
      <c r="F29" s="19">
        <v>0.23156895459396765</v>
      </c>
      <c r="G29" s="20">
        <f t="shared" si="0"/>
        <v>7.2122223877951239E-2</v>
      </c>
      <c r="I29" t="s">
        <v>262</v>
      </c>
      <c r="J29" s="6">
        <v>0.23156895459396765</v>
      </c>
      <c r="K29" s="65">
        <v>7.2122223877951239E-2</v>
      </c>
    </row>
    <row r="30" spans="1:11" x14ac:dyDescent="0.25">
      <c r="A30" s="15"/>
      <c r="B30" s="44">
        <v>24</v>
      </c>
      <c r="C30" s="17" t="s">
        <v>263</v>
      </c>
      <c r="D30" s="18">
        <v>7.9557890000000011</v>
      </c>
      <c r="E30" s="19">
        <v>10.631476000000001</v>
      </c>
      <c r="F30" s="19">
        <v>2.0243821511976421</v>
      </c>
      <c r="G30" s="20">
        <f t="shared" si="0"/>
        <v>0.19041402634945909</v>
      </c>
      <c r="I30" t="s">
        <v>254</v>
      </c>
      <c r="J30" s="6">
        <v>41.126100284513086</v>
      </c>
      <c r="K30" s="65">
        <v>6.5597446345640339E-2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51.760691000000001</v>
      </c>
      <c r="E31" s="25">
        <v>51.226486000000001</v>
      </c>
      <c r="F31" s="25">
        <v>24.949912899901392</v>
      </c>
      <c r="G31" s="26">
        <f t="shared" si="0"/>
        <v>0.48705103254401233</v>
      </c>
      <c r="I31" t="s">
        <v>257</v>
      </c>
      <c r="J31" s="6">
        <v>4.2472521075978875E-2</v>
      </c>
      <c r="K31" s="65">
        <v>2.7472239016917598E-2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L23"/>
  <sheetViews>
    <sheetView workbookViewId="0">
      <selection activeCell="A2" sqref="A2:L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17</v>
      </c>
      <c r="B1" s="40" t="s">
        <v>228</v>
      </c>
      <c r="C1" s="40" t="s">
        <v>11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492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265.01292899999999</v>
      </c>
      <c r="G6" s="13">
        <v>272.082807</v>
      </c>
      <c r="H6" s="13">
        <v>109.70116334087172</v>
      </c>
      <c r="I6" s="14">
        <v>0.40319035425443739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260.26801199999994</v>
      </c>
      <c r="G7" s="31">
        <f ca="1">SUM(G8:OFFSET(G6,MATCH("PROYECTOS",$A$8:$A$50,0),0))</f>
        <v>267.15850800000004</v>
      </c>
      <c r="H7" s="31">
        <f ca="1">SUM(H8:OFFSET(H6,MATCH("PROYECTOS",$A$8:$A$50,0),0))</f>
        <v>108.96138928779939</v>
      </c>
      <c r="I7" s="32">
        <f ca="1">IFERROR(H7/G7,0)</f>
        <v>0.40785296378358038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19.586804999999991</v>
      </c>
      <c r="G8" s="19">
        <v>21.315977000000004</v>
      </c>
      <c r="H8" s="19">
        <v>8.3380380903998912</v>
      </c>
      <c r="I8" s="20">
        <f t="shared" ref="I8:I18" si="0">IFERROR(H8/G8,0)</f>
        <v>0.3911637777803893</v>
      </c>
      <c r="J8" s="54"/>
      <c r="K8" s="19"/>
      <c r="L8" s="20" t="str">
        <f>IFERROR(K8/J8,".")</f>
        <v>.</v>
      </c>
    </row>
    <row r="9" spans="1:12" ht="38.25" x14ac:dyDescent="0.25">
      <c r="A9" s="15"/>
      <c r="B9" s="17">
        <v>3043977</v>
      </c>
      <c r="C9" s="17" t="s">
        <v>493</v>
      </c>
      <c r="D9" s="53">
        <v>56</v>
      </c>
      <c r="E9" s="17" t="s">
        <v>296</v>
      </c>
      <c r="F9" s="18">
        <v>19.526167999999995</v>
      </c>
      <c r="G9" s="19">
        <v>20.742927000000009</v>
      </c>
      <c r="H9" s="19">
        <v>8.0919122746373411</v>
      </c>
      <c r="I9" s="20">
        <f t="shared" si="0"/>
        <v>0.39010464987112659</v>
      </c>
      <c r="J9" s="54"/>
      <c r="K9" s="19"/>
      <c r="L9" s="20" t="str">
        <f t="shared" ref="L9:L17" si="1">IFERROR(K9/J9,".")</f>
        <v>.</v>
      </c>
    </row>
    <row r="10" spans="1:12" ht="51" x14ac:dyDescent="0.25">
      <c r="A10" s="15"/>
      <c r="B10" s="17">
        <v>3043978</v>
      </c>
      <c r="C10" s="17" t="s">
        <v>494</v>
      </c>
      <c r="D10" s="53">
        <v>236</v>
      </c>
      <c r="E10" s="17" t="s">
        <v>295</v>
      </c>
      <c r="F10" s="18">
        <v>4.4870619999999981</v>
      </c>
      <c r="G10" s="19">
        <v>4.8431919999999993</v>
      </c>
      <c r="H10" s="19">
        <v>2.3609302240693921</v>
      </c>
      <c r="I10" s="20">
        <f t="shared" si="0"/>
        <v>0.48747400971701976</v>
      </c>
      <c r="J10" s="54"/>
      <c r="K10" s="19"/>
      <c r="L10" s="20" t="str">
        <f t="shared" si="1"/>
        <v>.</v>
      </c>
    </row>
    <row r="11" spans="1:12" ht="51" x14ac:dyDescent="0.25">
      <c r="A11" s="15"/>
      <c r="B11" s="17">
        <v>3043979</v>
      </c>
      <c r="C11" s="17" t="s">
        <v>495</v>
      </c>
      <c r="D11" s="53">
        <v>215</v>
      </c>
      <c r="E11" s="17" t="s">
        <v>293</v>
      </c>
      <c r="F11" s="18">
        <v>6.5264549999999977</v>
      </c>
      <c r="G11" s="19">
        <v>6.4983810000000002</v>
      </c>
      <c r="H11" s="19">
        <v>2.9978023036528612</v>
      </c>
      <c r="I11" s="20">
        <f t="shared" si="0"/>
        <v>0.46131525739301238</v>
      </c>
      <c r="J11" s="54"/>
      <c r="K11" s="19"/>
      <c r="L11" s="20" t="str">
        <f t="shared" si="1"/>
        <v>.</v>
      </c>
    </row>
    <row r="12" spans="1:12" ht="63.75" x14ac:dyDescent="0.25">
      <c r="A12" s="15"/>
      <c r="B12" s="17">
        <v>3043980</v>
      </c>
      <c r="C12" s="17" t="s">
        <v>496</v>
      </c>
      <c r="D12" s="53">
        <v>88</v>
      </c>
      <c r="E12" s="17" t="s">
        <v>466</v>
      </c>
      <c r="F12" s="18">
        <v>6.5704779999999996</v>
      </c>
      <c r="G12" s="19">
        <v>9.0459100000000046</v>
      </c>
      <c r="H12" s="19">
        <v>3.8061252987918124</v>
      </c>
      <c r="I12" s="20">
        <f t="shared" si="0"/>
        <v>0.42075648539415167</v>
      </c>
      <c r="J12" s="54"/>
      <c r="K12" s="19"/>
      <c r="L12" s="20" t="str">
        <f t="shared" si="1"/>
        <v>.</v>
      </c>
    </row>
    <row r="13" spans="1:12" ht="63.75" x14ac:dyDescent="0.25">
      <c r="A13" s="15"/>
      <c r="B13" s="17">
        <v>3043981</v>
      </c>
      <c r="C13" s="17" t="s">
        <v>497</v>
      </c>
      <c r="D13" s="53">
        <v>255</v>
      </c>
      <c r="E13" s="17" t="s">
        <v>467</v>
      </c>
      <c r="F13" s="18">
        <v>51.133942000000005</v>
      </c>
      <c r="G13" s="19">
        <v>56.770102000000016</v>
      </c>
      <c r="H13" s="19">
        <v>22.710915712577062</v>
      </c>
      <c r="I13" s="20">
        <f t="shared" si="0"/>
        <v>0.40005064131427942</v>
      </c>
      <c r="J13" s="54"/>
      <c r="K13" s="19"/>
      <c r="L13" s="20" t="str">
        <f t="shared" si="1"/>
        <v>.</v>
      </c>
    </row>
    <row r="14" spans="1:12" ht="25.5" x14ac:dyDescent="0.25">
      <c r="A14" s="15"/>
      <c r="B14" s="17">
        <v>3043982</v>
      </c>
      <c r="C14" s="17" t="s">
        <v>498</v>
      </c>
      <c r="D14" s="53">
        <v>334</v>
      </c>
      <c r="E14" s="17" t="s">
        <v>502</v>
      </c>
      <c r="F14" s="18">
        <v>16.600026000000003</v>
      </c>
      <c r="G14" s="19">
        <v>18.044730999999999</v>
      </c>
      <c r="H14" s="19">
        <v>7.1382198994797363</v>
      </c>
      <c r="I14" s="20">
        <f t="shared" si="0"/>
        <v>0.39558472218176799</v>
      </c>
      <c r="J14" s="54"/>
      <c r="K14" s="19"/>
      <c r="L14" s="20" t="str">
        <f t="shared" si="1"/>
        <v>.</v>
      </c>
    </row>
    <row r="15" spans="1:12" ht="25.5" x14ac:dyDescent="0.25">
      <c r="A15" s="15"/>
      <c r="B15" s="17">
        <v>3043983</v>
      </c>
      <c r="C15" s="17" t="s">
        <v>499</v>
      </c>
      <c r="D15" s="53">
        <v>394</v>
      </c>
      <c r="E15" s="17" t="s">
        <v>462</v>
      </c>
      <c r="F15" s="18">
        <v>93.41806899999996</v>
      </c>
      <c r="G15" s="19">
        <v>80.996254000000022</v>
      </c>
      <c r="H15" s="19">
        <v>30.433251966807571</v>
      </c>
      <c r="I15" s="20">
        <f t="shared" si="0"/>
        <v>0.3757365367391875</v>
      </c>
      <c r="J15" s="54"/>
      <c r="K15" s="19"/>
      <c r="L15" s="20" t="str">
        <f t="shared" si="1"/>
        <v>.</v>
      </c>
    </row>
    <row r="16" spans="1:12" ht="25.5" x14ac:dyDescent="0.25">
      <c r="A16" s="15"/>
      <c r="B16" s="17">
        <v>3043984</v>
      </c>
      <c r="C16" s="17" t="s">
        <v>500</v>
      </c>
      <c r="D16" s="53">
        <v>394</v>
      </c>
      <c r="E16" s="17" t="s">
        <v>462</v>
      </c>
      <c r="F16" s="18">
        <v>35.691112000000004</v>
      </c>
      <c r="G16" s="19">
        <v>41.447590000000005</v>
      </c>
      <c r="H16" s="19">
        <v>19.540745418493337</v>
      </c>
      <c r="I16" s="20">
        <f t="shared" si="0"/>
        <v>0.47145673411875899</v>
      </c>
      <c r="J16" s="54"/>
      <c r="K16" s="19"/>
      <c r="L16" s="20" t="str">
        <f t="shared" si="1"/>
        <v>.</v>
      </c>
    </row>
    <row r="17" spans="1:12" ht="25.5" x14ac:dyDescent="0.25">
      <c r="A17" s="15"/>
      <c r="B17" s="17">
        <v>3044119</v>
      </c>
      <c r="C17" s="17" t="s">
        <v>501</v>
      </c>
      <c r="D17" s="53">
        <v>19</v>
      </c>
      <c r="E17" s="17" t="s">
        <v>294</v>
      </c>
      <c r="F17" s="18">
        <v>6.7278950000000002</v>
      </c>
      <c r="G17" s="19">
        <v>7.453444000000002</v>
      </c>
      <c r="H17" s="19">
        <v>3.5434480988903871</v>
      </c>
      <c r="I17" s="20">
        <f t="shared" si="0"/>
        <v>0.47541084348260831</v>
      </c>
      <c r="J17" s="54"/>
      <c r="K17" s="19"/>
      <c r="L17" s="20" t="str">
        <f t="shared" si="1"/>
        <v>.</v>
      </c>
    </row>
    <row r="18" spans="1:12" ht="15.75" thickBot="1" x14ac:dyDescent="0.3">
      <c r="A18" s="33" t="s">
        <v>302</v>
      </c>
      <c r="B18" s="35"/>
      <c r="C18" s="35"/>
      <c r="D18" s="51"/>
      <c r="E18" s="35"/>
      <c r="F18" s="36">
        <f ca="1">OFFSET(F18,-MATCH("PROYECTOS",$A$8:$A$50,0)-1,0)-(OFFSET(F18,-MATCH("PROYECTOS",$A$8:$A$50,0),0))</f>
        <v>4.7449170000000436</v>
      </c>
      <c r="G18" s="37">
        <f ca="1">OFFSET(G18,-MATCH("PROYECTOS",$A$8:$A$50,0)-1,0)-(OFFSET(G18,-MATCH("PROYECTOS",$A$8:$A$50,0),0))</f>
        <v>4.9242989999999622</v>
      </c>
      <c r="H18" s="37">
        <f ca="1">OFFSET(H18,-MATCH("PROYECTOS",$A$8:$A$50,0)-1,0)-(OFFSET(H18,-MATCH("PROYECTOS",$A$8:$A$50,0),0))</f>
        <v>0.73977405307232402</v>
      </c>
      <c r="I18" s="38">
        <f t="shared" ca="1" si="0"/>
        <v>0.15022931245083407</v>
      </c>
      <c r="J18" s="52"/>
      <c r="K18" s="37"/>
      <c r="L18" s="38"/>
    </row>
    <row r="19" spans="1:12" ht="15.75" thickBot="1" x14ac:dyDescent="0.3"/>
    <row r="20" spans="1:12" ht="15.75" thickBot="1" x14ac:dyDescent="0.3">
      <c r="A20" s="108" t="s">
        <v>372</v>
      </c>
      <c r="B20" s="109"/>
      <c r="C20" s="109"/>
      <c r="D20" s="109"/>
      <c r="E20" s="109"/>
      <c r="F20" s="110"/>
    </row>
    <row r="21" spans="1:12" ht="15.75" thickBot="1" x14ac:dyDescent="0.3">
      <c r="A21" s="2" t="s">
        <v>516</v>
      </c>
    </row>
    <row r="22" spans="1:12" ht="45" customHeight="1" x14ac:dyDescent="0.25">
      <c r="A22" s="100" t="s">
        <v>374</v>
      </c>
      <c r="B22" s="101"/>
      <c r="C22" s="101"/>
      <c r="D22" s="101"/>
      <c r="E22" s="101"/>
      <c r="F22" s="111" t="s">
        <v>375</v>
      </c>
      <c r="G22" s="7"/>
      <c r="H22" s="7"/>
      <c r="I22" s="7"/>
      <c r="J22" s="7"/>
      <c r="K22" s="7"/>
    </row>
    <row r="23" spans="1:12" ht="15.75" thickBot="1" x14ac:dyDescent="0.3">
      <c r="A23" s="125"/>
      <c r="B23" s="126"/>
      <c r="C23" s="126"/>
      <c r="D23" s="126"/>
      <c r="E23" s="126"/>
      <c r="F23" s="112"/>
      <c r="G23" s="8"/>
      <c r="H23" s="8"/>
      <c r="I23" s="8"/>
      <c r="J23" s="8"/>
      <c r="K23" s="8"/>
    </row>
  </sheetData>
  <mergeCells count="15">
    <mergeCell ref="A22:E23"/>
    <mergeCell ref="F22:F23"/>
    <mergeCell ref="L4:L5"/>
    <mergeCell ref="H4:H5"/>
    <mergeCell ref="A4:C5"/>
    <mergeCell ref="J4:J5"/>
    <mergeCell ref="F4:F5"/>
    <mergeCell ref="K4:K5"/>
    <mergeCell ref="G4:G5"/>
    <mergeCell ref="D4:E5"/>
    <mergeCell ref="A3:E3"/>
    <mergeCell ref="F3:I3"/>
    <mergeCell ref="J3:L3"/>
    <mergeCell ref="I4:I5"/>
    <mergeCell ref="A20:F20"/>
  </mergeCells>
  <pageMargins left="0.7" right="0.7" top="0.75" bottom="0.75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0"/>
  <dimension ref="A1:G17"/>
  <sheetViews>
    <sheetView workbookViewId="0">
      <selection activeCell="A15" sqref="A15:G15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108</v>
      </c>
      <c r="B1" s="46" t="s">
        <v>228</v>
      </c>
      <c r="C1" s="40" t="s">
        <v>64</v>
      </c>
      <c r="D1" s="40"/>
      <c r="E1" s="40"/>
      <c r="F1" s="40"/>
      <c r="G1" s="40"/>
    </row>
    <row r="2" spans="1:7" ht="15.75" thickBot="1" x14ac:dyDescent="0.3">
      <c r="A2" s="2" t="s">
        <v>2086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872.67892599999982</v>
      </c>
      <c r="E6" s="13">
        <v>1443.9325139999999</v>
      </c>
      <c r="F6" s="13">
        <v>279.75856882801418</v>
      </c>
      <c r="G6" s="14">
        <v>0.19374767595822293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582.77067199999999</v>
      </c>
      <c r="E7" s="31">
        <f ca="1">SUM(E8:OFFSET(E6,MATCH("GOBIERNOS REGIONALES",$A$8:$A$50,0),0))</f>
        <v>546.24716899999987</v>
      </c>
      <c r="F7" s="31">
        <f ca="1">SUM(F8:OFFSET(F6,MATCH("GOBIERNOS REGIONALES",$A$8:$A$50,0),0))</f>
        <v>3.5097408660221845</v>
      </c>
      <c r="G7" s="32">
        <f ca="1">IFERROR(F7/E7,0)</f>
        <v>6.4251882027093589E-3</v>
      </c>
    </row>
    <row r="8" spans="1:7" ht="25.5" x14ac:dyDescent="0.25">
      <c r="A8" s="15"/>
      <c r="B8" s="16">
        <v>37</v>
      </c>
      <c r="C8" s="17" t="s">
        <v>119</v>
      </c>
      <c r="D8" s="18">
        <v>582.77067199999999</v>
      </c>
      <c r="E8" s="19">
        <v>546.24716899999987</v>
      </c>
      <c r="F8" s="19">
        <v>3.5097408660221845</v>
      </c>
      <c r="G8" s="20">
        <f t="shared" ref="G8:G16" si="0">IFERROR(F8/E8,0)</f>
        <v>6.4251882027093589E-3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24.474176999999997</v>
      </c>
      <c r="E9" s="31">
        <f ca="1">SUM(E10:OFFSET(E8,(MATCH("GOBIERNOS LOCALES",$A$8:$A$50,0)-MATCH("GOBIERNOS REGIONALES",$A$8:$A$50,0)),0))</f>
        <v>45.531395000000003</v>
      </c>
      <c r="F9" s="31">
        <f ca="1">SUM(F10:OFFSET(F8,(MATCH("GOBIERNOS LOCALES",$A$8:$A$50,0)-MATCH("GOBIERNOS REGIONALES",$A$8:$A$50,0)),0))</f>
        <v>20.694137564481935</v>
      </c>
      <c r="G9" s="32">
        <f t="shared" ca="1" si="0"/>
        <v>0.45450260341203985</v>
      </c>
    </row>
    <row r="10" spans="1:7" x14ac:dyDescent="0.25">
      <c r="A10" s="15"/>
      <c r="B10" s="16">
        <v>440</v>
      </c>
      <c r="C10" s="17" t="s">
        <v>201</v>
      </c>
      <c r="D10" s="18">
        <v>0</v>
      </c>
      <c r="E10" s="19">
        <v>0.996896</v>
      </c>
      <c r="F10" s="19">
        <v>0</v>
      </c>
      <c r="G10" s="20">
        <f t="shared" si="0"/>
        <v>0</v>
      </c>
    </row>
    <row r="11" spans="1:7" x14ac:dyDescent="0.25">
      <c r="A11" s="15"/>
      <c r="B11" s="16">
        <v>444</v>
      </c>
      <c r="C11" s="17" t="s">
        <v>205</v>
      </c>
      <c r="D11" s="18">
        <v>5.8884419999999995</v>
      </c>
      <c r="E11" s="19">
        <v>4.9433690000000006</v>
      </c>
      <c r="F11" s="19">
        <v>2.4199046603171155</v>
      </c>
      <c r="G11" s="20">
        <f t="shared" si="0"/>
        <v>0.48952539458760114</v>
      </c>
    </row>
    <row r="12" spans="1:7" x14ac:dyDescent="0.25">
      <c r="A12" s="15"/>
      <c r="B12" s="16">
        <v>452</v>
      </c>
      <c r="C12" s="17" t="s">
        <v>213</v>
      </c>
      <c r="D12" s="18">
        <v>0</v>
      </c>
      <c r="E12" s="19">
        <v>11.249596</v>
      </c>
      <c r="F12" s="19">
        <v>5.1030897093005478</v>
      </c>
      <c r="G12" s="20">
        <f t="shared" si="0"/>
        <v>0.45362426431140707</v>
      </c>
    </row>
    <row r="13" spans="1:7" x14ac:dyDescent="0.25">
      <c r="A13" s="15"/>
      <c r="B13" s="16">
        <v>453</v>
      </c>
      <c r="C13" s="17" t="s">
        <v>214</v>
      </c>
      <c r="D13" s="18">
        <v>2.1770110000000003</v>
      </c>
      <c r="E13" s="19">
        <v>0.40129899999999996</v>
      </c>
      <c r="F13" s="19">
        <v>3.2386049628257751E-2</v>
      </c>
      <c r="G13" s="20">
        <f t="shared" si="0"/>
        <v>8.0703040945174928E-2</v>
      </c>
    </row>
    <row r="14" spans="1:7" x14ac:dyDescent="0.25">
      <c r="A14" s="15"/>
      <c r="B14" s="16">
        <v>454</v>
      </c>
      <c r="C14" s="17" t="s">
        <v>215</v>
      </c>
      <c r="D14" s="18">
        <v>2.4087239999999999</v>
      </c>
      <c r="E14" s="19">
        <v>9.7684610000000021</v>
      </c>
      <c r="F14" s="19">
        <v>0.63579509474220686</v>
      </c>
      <c r="G14" s="20">
        <f t="shared" si="0"/>
        <v>6.5086516160755184E-2</v>
      </c>
    </row>
    <row r="15" spans="1:7" x14ac:dyDescent="0.25">
      <c r="A15" s="15"/>
      <c r="B15" s="16">
        <v>462</v>
      </c>
      <c r="C15" s="17" t="s">
        <v>223</v>
      </c>
      <c r="D15" s="18">
        <v>14</v>
      </c>
      <c r="E15" s="19">
        <v>18.171774000000003</v>
      </c>
      <c r="F15" s="19">
        <v>12.502962050493807</v>
      </c>
      <c r="G15" s="20">
        <f t="shared" si="0"/>
        <v>0.68804300837627652</v>
      </c>
    </row>
    <row r="16" spans="1:7" ht="15.75" thickBot="1" x14ac:dyDescent="0.3">
      <c r="A16" s="33" t="s">
        <v>227</v>
      </c>
      <c r="B16" s="34"/>
      <c r="C16" s="35"/>
      <c r="D16" s="36">
        <v>265.43407700000006</v>
      </c>
      <c r="E16" s="37">
        <v>852.15394999999842</v>
      </c>
      <c r="F16" s="37">
        <v>255.55469039751006</v>
      </c>
      <c r="G16" s="38">
        <f t="shared" si="0"/>
        <v>0.29989263136961408</v>
      </c>
    </row>
    <row r="17" spans="4:7" x14ac:dyDescent="0.25">
      <c r="D17" s="6"/>
      <c r="E17" s="6"/>
      <c r="F17" s="6"/>
      <c r="G17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1"/>
  <dimension ref="A1:L17"/>
  <sheetViews>
    <sheetView topLeftCell="A10" workbookViewId="0">
      <selection activeCell="C22" sqref="C2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108</v>
      </c>
      <c r="B1" s="40" t="s">
        <v>228</v>
      </c>
      <c r="C1" s="40" t="s">
        <v>64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2087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872.67892599999982</v>
      </c>
      <c r="G6" s="13">
        <v>1443.9325139999999</v>
      </c>
      <c r="H6" s="13">
        <v>279.75856882801418</v>
      </c>
      <c r="I6" s="14">
        <v>0.19374767595822293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307.86311700000005</v>
      </c>
      <c r="G7" s="31">
        <f ca="1">SUM(G8:OFFSET(G6,MATCH("PROYECTOS",$A$8:$A$50,0),0))</f>
        <v>541.89075000000003</v>
      </c>
      <c r="H7" s="31">
        <f ca="1">SUM(H8:OFFSET(H6,MATCH("PROYECTOS",$A$8:$A$50,0),0))</f>
        <v>3.4239796036854386</v>
      </c>
      <c r="I7" s="32">
        <f ca="1">IFERROR(H7/G7,0)</f>
        <v>6.3185791668993029E-3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306.19663200000002</v>
      </c>
      <c r="G8" s="19">
        <v>540.054304</v>
      </c>
      <c r="H8" s="19">
        <v>3.037983302725479</v>
      </c>
      <c r="I8" s="20">
        <f>IFERROR(H8/G8,0)</f>
        <v>5.6253293052646036E-3</v>
      </c>
      <c r="J8" s="54"/>
      <c r="K8" s="19"/>
      <c r="L8" s="20" t="str">
        <f>IFERROR(K8/J8,".")</f>
        <v>.</v>
      </c>
    </row>
    <row r="9" spans="1:12" ht="38.25" x14ac:dyDescent="0.25">
      <c r="A9" s="15"/>
      <c r="B9" s="17">
        <v>3000410</v>
      </c>
      <c r="C9" s="17" t="s">
        <v>2088</v>
      </c>
      <c r="D9" s="53">
        <v>571</v>
      </c>
      <c r="E9" s="17" t="s">
        <v>2089</v>
      </c>
      <c r="F9" s="18">
        <v>1.666485</v>
      </c>
      <c r="G9" s="19">
        <v>1.8364460000000002</v>
      </c>
      <c r="H9" s="19">
        <v>0.38599630095995963</v>
      </c>
      <c r="I9" s="20">
        <f>IFERROR(H9/G9,0)</f>
        <v>0.2101865782930506</v>
      </c>
      <c r="J9" s="54"/>
      <c r="K9" s="19"/>
      <c r="L9" s="20" t="str">
        <f>IFERROR(K9/J9,".")</f>
        <v>.</v>
      </c>
    </row>
    <row r="10" spans="1:12" ht="15.75" thickBot="1" x14ac:dyDescent="0.3">
      <c r="A10" s="33" t="s">
        <v>302</v>
      </c>
      <c r="B10" s="35"/>
      <c r="C10" s="35"/>
      <c r="D10" s="51"/>
      <c r="E10" s="35"/>
      <c r="F10" s="36">
        <f ca="1">OFFSET(F10,-MATCH("PROYECTOS",$A$8:$A$50,0)-1,0)-(OFFSET(F10,-MATCH("PROYECTOS",$A$8:$A$50,0),0))</f>
        <v>564.81580899999972</v>
      </c>
      <c r="G10" s="37">
        <f ca="1">OFFSET(G10,-MATCH("PROYECTOS",$A$8:$A$50,0)-1,0)-(OFFSET(G10,-MATCH("PROYECTOS",$A$8:$A$50,0),0))</f>
        <v>902.04176399999983</v>
      </c>
      <c r="H10" s="37">
        <f ca="1">OFFSET(H10,-MATCH("PROYECTOS",$A$8:$A$50,0)-1,0)-(OFFSET(H10,-MATCH("PROYECTOS",$A$8:$A$50,0),0))</f>
        <v>276.33458922432874</v>
      </c>
      <c r="I10" s="38">
        <f ca="1">IFERROR(H10/G10,0)</f>
        <v>0.30634345354360865</v>
      </c>
      <c r="J10" s="52"/>
      <c r="K10" s="37"/>
      <c r="L10" s="38"/>
    </row>
    <row r="11" spans="1:12" ht="15.75" thickBot="1" x14ac:dyDescent="0.3"/>
    <row r="12" spans="1:12" ht="15.75" thickBot="1" x14ac:dyDescent="0.3">
      <c r="A12" s="108" t="s">
        <v>372</v>
      </c>
      <c r="B12" s="109"/>
      <c r="C12" s="109"/>
      <c r="D12" s="109"/>
      <c r="E12" s="109"/>
      <c r="F12" s="110"/>
    </row>
    <row r="13" spans="1:12" ht="15.75" thickBot="1" x14ac:dyDescent="0.3">
      <c r="A13" s="2" t="s">
        <v>2097</v>
      </c>
    </row>
    <row r="14" spans="1:12" ht="45" customHeight="1" x14ac:dyDescent="0.25">
      <c r="A14" s="100" t="s">
        <v>374</v>
      </c>
      <c r="B14" s="101"/>
      <c r="C14" s="101"/>
      <c r="D14" s="101"/>
      <c r="E14" s="101"/>
      <c r="F14" s="111" t="s">
        <v>375</v>
      </c>
    </row>
    <row r="15" spans="1:12" ht="15.75" thickBot="1" x14ac:dyDescent="0.3">
      <c r="A15" s="125"/>
      <c r="B15" s="126"/>
      <c r="C15" s="104"/>
      <c r="D15" s="104"/>
      <c r="E15" s="104"/>
      <c r="F15" s="112"/>
    </row>
    <row r="16" spans="1:12" x14ac:dyDescent="0.25">
      <c r="A16" s="15"/>
      <c r="B16" s="17">
        <v>3000001</v>
      </c>
      <c r="C16" s="123" t="s">
        <v>271</v>
      </c>
      <c r="D16" s="123"/>
      <c r="E16" s="124"/>
      <c r="F16" s="69">
        <v>5.6253293052646036E-3</v>
      </c>
    </row>
    <row r="17" spans="1:6" ht="27" customHeight="1" thickBot="1" x14ac:dyDescent="0.3">
      <c r="A17" s="21"/>
      <c r="B17" s="23">
        <v>3000410</v>
      </c>
      <c r="C17" s="140" t="s">
        <v>2088</v>
      </c>
      <c r="D17" s="140">
        <v>571</v>
      </c>
      <c r="E17" s="141" t="s">
        <v>2089</v>
      </c>
      <c r="F17" s="70">
        <v>0.2101865782930506</v>
      </c>
    </row>
  </sheetData>
  <mergeCells count="17">
    <mergeCell ref="J3:L3"/>
    <mergeCell ref="I4:I5"/>
    <mergeCell ref="A12:F12"/>
    <mergeCell ref="A14:E15"/>
    <mergeCell ref="F14:F15"/>
    <mergeCell ref="L4:L5"/>
    <mergeCell ref="H4:H5"/>
    <mergeCell ref="A4:C5"/>
    <mergeCell ref="J4:J5"/>
    <mergeCell ref="F4:F5"/>
    <mergeCell ref="K4:K5"/>
    <mergeCell ref="G4:G5"/>
    <mergeCell ref="D4:E5"/>
    <mergeCell ref="C16:E16"/>
    <mergeCell ref="C17:E17"/>
    <mergeCell ref="A3:E3"/>
    <mergeCell ref="F3:I3"/>
  </mergeCells>
  <pageMargins left="0.7" right="0.7" top="0.75" bottom="0.75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2"/>
  <dimension ref="A1:N12"/>
  <sheetViews>
    <sheetView workbookViewId="0">
      <selection activeCell="B8" sqref="B8:C1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108</v>
      </c>
      <c r="B1" s="40" t="s">
        <v>228</v>
      </c>
      <c r="C1" s="40" t="s">
        <v>64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2090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872.67892599999982</v>
      </c>
      <c r="I6" s="13">
        <v>1443.9325139999999</v>
      </c>
      <c r="J6" s="13">
        <v>279.75856882801418</v>
      </c>
      <c r="K6" s="14">
        <v>0.19374767595822293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SUM(H8:H11)</f>
        <v>307.86311699999999</v>
      </c>
      <c r="I7" s="30">
        <f>SUM(I8:I11)</f>
        <v>541.89075000000003</v>
      </c>
      <c r="J7" s="30">
        <f>SUM(J8:J11)</f>
        <v>3.4239796036854386</v>
      </c>
      <c r="K7" s="32">
        <f t="shared" ref="K7:K12" si="0">IFERROR(J7/I7,0)</f>
        <v>6.3185791668993029E-3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6.1966320000000001</v>
      </c>
      <c r="I8" s="19">
        <v>6.8636680000000005</v>
      </c>
      <c r="J8" s="19">
        <v>3.037983302725479</v>
      </c>
      <c r="K8" s="20">
        <f t="shared" si="0"/>
        <v>0.44261804369405378</v>
      </c>
      <c r="L8" s="54">
        <v>0</v>
      </c>
      <c r="M8" s="19">
        <v>0</v>
      </c>
      <c r="N8" s="20" t="str">
        <f>IFERROR(M8/L8,".")</f>
        <v>.</v>
      </c>
    </row>
    <row r="9" spans="1:14" ht="25.5" x14ac:dyDescent="0.25">
      <c r="A9" s="15"/>
      <c r="B9" s="17">
        <v>5001253</v>
      </c>
      <c r="C9" s="79" t="s">
        <v>988</v>
      </c>
      <c r="D9" s="17">
        <v>3000001</v>
      </c>
      <c r="E9" s="17" t="s">
        <v>271</v>
      </c>
      <c r="F9" s="53">
        <v>177</v>
      </c>
      <c r="G9" s="17" t="s">
        <v>1000</v>
      </c>
      <c r="H9" s="18">
        <v>300</v>
      </c>
      <c r="I9" s="19">
        <v>533.19063600000004</v>
      </c>
      <c r="J9" s="19">
        <v>0</v>
      </c>
      <c r="K9" s="20">
        <f t="shared" si="0"/>
        <v>0</v>
      </c>
      <c r="L9" s="54">
        <v>36</v>
      </c>
      <c r="M9" s="19">
        <v>0</v>
      </c>
      <c r="N9" s="20">
        <f>IFERROR(M9/L9,".")</f>
        <v>0</v>
      </c>
    </row>
    <row r="10" spans="1:14" ht="38.25" x14ac:dyDescent="0.25">
      <c r="A10" s="15"/>
      <c r="B10" s="17">
        <v>5004411</v>
      </c>
      <c r="C10" s="79" t="s">
        <v>2091</v>
      </c>
      <c r="D10" s="17">
        <v>3000410</v>
      </c>
      <c r="E10" s="17" t="s">
        <v>2088</v>
      </c>
      <c r="F10" s="53">
        <v>86</v>
      </c>
      <c r="G10" s="17" t="s">
        <v>464</v>
      </c>
      <c r="H10" s="18">
        <v>0.6399999999999999</v>
      </c>
      <c r="I10" s="19">
        <v>1.14178</v>
      </c>
      <c r="J10" s="19">
        <v>0.3392005916684866</v>
      </c>
      <c r="K10" s="20">
        <f t="shared" si="0"/>
        <v>0.29708051609634656</v>
      </c>
      <c r="L10" s="54">
        <v>0</v>
      </c>
      <c r="M10" s="19">
        <v>0</v>
      </c>
      <c r="N10" s="20" t="str">
        <f>IFERROR(M10/L10,".")</f>
        <v>.</v>
      </c>
    </row>
    <row r="11" spans="1:14" ht="38.25" x14ac:dyDescent="0.25">
      <c r="A11" s="15"/>
      <c r="B11" s="17">
        <v>5004412</v>
      </c>
      <c r="C11" s="79" t="s">
        <v>2092</v>
      </c>
      <c r="D11" s="17">
        <v>3000410</v>
      </c>
      <c r="E11" s="17" t="s">
        <v>2088</v>
      </c>
      <c r="F11" s="53">
        <v>86</v>
      </c>
      <c r="G11" s="17" t="s">
        <v>464</v>
      </c>
      <c r="H11" s="18">
        <v>1.0264850000000001</v>
      </c>
      <c r="I11" s="19">
        <v>0.69466600000000012</v>
      </c>
      <c r="J11" s="19">
        <v>4.6795709291473031E-2</v>
      </c>
      <c r="K11" s="20">
        <f t="shared" si="0"/>
        <v>6.7364329464048939E-2</v>
      </c>
      <c r="L11" s="54">
        <v>0</v>
      </c>
      <c r="M11" s="19">
        <v>0</v>
      </c>
      <c r="N11" s="20" t="str">
        <f>IFERROR(M11/L11,".")</f>
        <v>.</v>
      </c>
    </row>
    <row r="12" spans="1:14" ht="15.75" thickBot="1" x14ac:dyDescent="0.3">
      <c r="A12" s="33" t="s">
        <v>302</v>
      </c>
      <c r="B12" s="35"/>
      <c r="C12" s="35"/>
      <c r="D12" s="57"/>
      <c r="E12" s="35"/>
      <c r="F12" s="51"/>
      <c r="G12" s="35"/>
      <c r="H12" s="36">
        <f>H6-H7</f>
        <v>564.81580899999983</v>
      </c>
      <c r="I12" s="36">
        <f>I6-I7</f>
        <v>902.04176399999983</v>
      </c>
      <c r="J12" s="36">
        <f>J6-J7</f>
        <v>276.33458922432874</v>
      </c>
      <c r="K12" s="38">
        <f t="shared" si="0"/>
        <v>0.30634345354360865</v>
      </c>
      <c r="L12" s="52"/>
      <c r="M12" s="37"/>
      <c r="N12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3"/>
  <dimension ref="A1:P6"/>
  <sheetViews>
    <sheetView workbookViewId="0">
      <selection activeCell="L6" sqref="L6:P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39">
        <v>108</v>
      </c>
      <c r="B1" s="40" t="s">
        <v>228</v>
      </c>
      <c r="C1" s="40" t="s">
        <v>64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2093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14"/>
      <c r="J4" s="114" t="s">
        <v>234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102.75" thickBot="1" x14ac:dyDescent="0.3">
      <c r="A6" s="21"/>
      <c r="B6" s="23">
        <v>3000001</v>
      </c>
      <c r="C6" s="23" t="s">
        <v>271</v>
      </c>
      <c r="D6" s="23"/>
      <c r="E6" s="23" t="s">
        <v>334</v>
      </c>
      <c r="F6" s="23">
        <v>37</v>
      </c>
      <c r="G6" s="23" t="s">
        <v>119</v>
      </c>
      <c r="H6" s="23">
        <v>1</v>
      </c>
      <c r="I6" s="23" t="s">
        <v>2094</v>
      </c>
      <c r="J6" s="23">
        <v>3</v>
      </c>
      <c r="K6" s="23" t="s">
        <v>652</v>
      </c>
      <c r="L6" s="62">
        <v>300</v>
      </c>
      <c r="M6" s="63">
        <v>533.19063600000004</v>
      </c>
      <c r="N6" s="64">
        <v>0</v>
      </c>
      <c r="O6" s="63"/>
      <c r="P6" s="64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4"/>
  <dimension ref="A1:R6"/>
  <sheetViews>
    <sheetView workbookViewId="0">
      <selection activeCell="N6" sqref="N6:R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39">
        <v>108</v>
      </c>
      <c r="B1" s="40" t="s">
        <v>228</v>
      </c>
      <c r="C1" s="40" t="s">
        <v>64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.75" thickBot="1" x14ac:dyDescent="0.3">
      <c r="A2" s="2" t="s">
        <v>2095</v>
      </c>
    </row>
    <row r="3" spans="1:18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0" t="s">
        <v>2</v>
      </c>
      <c r="O3" s="101"/>
      <c r="P3" s="102"/>
      <c r="Q3" s="101" t="s">
        <v>235</v>
      </c>
      <c r="R3" s="102"/>
    </row>
    <row r="4" spans="1:18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14"/>
      <c r="L4" s="114" t="s">
        <v>234</v>
      </c>
      <c r="M4" s="129"/>
      <c r="N4" s="98" t="s">
        <v>3</v>
      </c>
      <c r="O4" s="96" t="s">
        <v>4</v>
      </c>
      <c r="P4" s="105" t="s">
        <v>5</v>
      </c>
      <c r="Q4" s="117" t="s">
        <v>236</v>
      </c>
      <c r="R4" s="105" t="s">
        <v>237</v>
      </c>
    </row>
    <row r="5" spans="1:18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30"/>
      <c r="N5" s="133"/>
      <c r="O5" s="134"/>
      <c r="P5" s="127"/>
      <c r="Q5" s="132"/>
      <c r="R5" s="127"/>
    </row>
    <row r="6" spans="1:18" ht="102.75" thickBot="1" x14ac:dyDescent="0.3">
      <c r="A6" s="21"/>
      <c r="B6" s="23">
        <v>5001253</v>
      </c>
      <c r="C6" s="23" t="s">
        <v>988</v>
      </c>
      <c r="D6" s="23">
        <v>3000001</v>
      </c>
      <c r="E6" s="23" t="s">
        <v>271</v>
      </c>
      <c r="F6" s="23">
        <v>177</v>
      </c>
      <c r="G6" s="23" t="s">
        <v>1000</v>
      </c>
      <c r="H6" s="23">
        <v>37</v>
      </c>
      <c r="I6" s="23" t="s">
        <v>119</v>
      </c>
      <c r="J6" s="23">
        <v>1</v>
      </c>
      <c r="K6" s="23" t="s">
        <v>2094</v>
      </c>
      <c r="L6" s="23">
        <v>3</v>
      </c>
      <c r="M6" s="23" t="s">
        <v>652</v>
      </c>
      <c r="N6" s="62">
        <v>300</v>
      </c>
      <c r="O6" s="63">
        <v>533.19063600000004</v>
      </c>
      <c r="P6" s="64">
        <v>0</v>
      </c>
      <c r="Q6" s="63">
        <v>36</v>
      </c>
      <c r="R6" s="64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5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109</v>
      </c>
      <c r="B1" s="41" t="s">
        <v>228</v>
      </c>
      <c r="C1" s="40" t="s">
        <v>65</v>
      </c>
      <c r="D1" s="40"/>
      <c r="E1" s="40"/>
      <c r="F1" s="40"/>
      <c r="G1" s="40"/>
    </row>
    <row r="2" spans="1:11" ht="15.75" thickBot="1" x14ac:dyDescent="0.3">
      <c r="A2" s="2" t="s">
        <v>2098</v>
      </c>
      <c r="I2" s="1" t="s">
        <v>2110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746.03897899999993</v>
      </c>
      <c r="E6" s="13">
        <f ca="1">SUM(E7:OFFSET(E7,50,0))</f>
        <v>701.84127000000024</v>
      </c>
      <c r="F6" s="13">
        <f ca="1">SUM(F7:OFFSET(F7,50,0))</f>
        <v>96.698204169117162</v>
      </c>
      <c r="G6" s="14">
        <f ca="1">IFERROR(F6/E6,0)</f>
        <v>0.13777788269577981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0</v>
      </c>
      <c r="E7" s="19">
        <v>3.3080550000000004</v>
      </c>
      <c r="F7" s="19">
        <v>0.7771007320843637</v>
      </c>
      <c r="G7" s="20">
        <f t="shared" ref="G7:G28" si="0">IFERROR(F7/E7,0)</f>
        <v>0.2349116722921365</v>
      </c>
      <c r="I7" t="s">
        <v>252</v>
      </c>
      <c r="J7" s="6">
        <v>7.2997539071366191E-2</v>
      </c>
      <c r="K7" s="65">
        <v>0.60940976316842144</v>
      </c>
    </row>
    <row r="8" spans="1:11" x14ac:dyDescent="0.25">
      <c r="A8" s="15"/>
      <c r="B8" s="44">
        <v>2</v>
      </c>
      <c r="C8" s="17" t="s">
        <v>241</v>
      </c>
      <c r="D8" s="18">
        <v>0.24839800000000001</v>
      </c>
      <c r="E8" s="19">
        <v>7.0242609999999992</v>
      </c>
      <c r="F8" s="19">
        <v>2.5042203262419207</v>
      </c>
      <c r="G8" s="20">
        <f t="shared" si="0"/>
        <v>0.3565101476499693</v>
      </c>
      <c r="I8" t="s">
        <v>247</v>
      </c>
      <c r="J8" s="6">
        <v>1.287588962341033</v>
      </c>
      <c r="K8" s="65">
        <v>0.46961909769373061</v>
      </c>
    </row>
    <row r="9" spans="1:11" x14ac:dyDescent="0.25">
      <c r="A9" s="15"/>
      <c r="B9" s="44">
        <v>3</v>
      </c>
      <c r="C9" s="17" t="s">
        <v>242</v>
      </c>
      <c r="D9" s="18">
        <v>97.6</v>
      </c>
      <c r="E9" s="19">
        <v>7</v>
      </c>
      <c r="F9" s="19">
        <v>0</v>
      </c>
      <c r="G9" s="20">
        <f t="shared" si="0"/>
        <v>0</v>
      </c>
      <c r="I9" t="s">
        <v>243</v>
      </c>
      <c r="J9" s="6">
        <v>1.7399999778717756E-2</v>
      </c>
      <c r="K9" s="65">
        <v>0.3843095630956303</v>
      </c>
    </row>
    <row r="10" spans="1:11" x14ac:dyDescent="0.25">
      <c r="A10" s="15"/>
      <c r="B10" s="44">
        <v>4</v>
      </c>
      <c r="C10" s="17" t="s">
        <v>243</v>
      </c>
      <c r="D10" s="18">
        <v>0</v>
      </c>
      <c r="E10" s="19">
        <v>4.5275999999999997E-2</v>
      </c>
      <c r="F10" s="19">
        <v>1.7399999778717756E-2</v>
      </c>
      <c r="G10" s="20">
        <f t="shared" si="0"/>
        <v>0.3843095630956303</v>
      </c>
      <c r="I10" t="s">
        <v>255</v>
      </c>
      <c r="J10" s="6">
        <v>0.33881125226616859</v>
      </c>
      <c r="K10" s="65">
        <v>0.35688009128808429</v>
      </c>
    </row>
    <row r="11" spans="1:11" x14ac:dyDescent="0.25">
      <c r="A11" s="15"/>
      <c r="B11" s="44">
        <v>5</v>
      </c>
      <c r="C11" s="17" t="s">
        <v>244</v>
      </c>
      <c r="D11" s="18">
        <v>0.04</v>
      </c>
      <c r="E11" s="19">
        <v>5.5E-2</v>
      </c>
      <c r="F11" s="19">
        <v>4.2849997989833355E-3</v>
      </c>
      <c r="G11" s="20">
        <f t="shared" si="0"/>
        <v>7.7909087254242462E-2</v>
      </c>
      <c r="I11" t="s">
        <v>241</v>
      </c>
      <c r="J11" s="6">
        <v>2.5042203262419207</v>
      </c>
      <c r="K11" s="65">
        <v>0.3565101476499693</v>
      </c>
    </row>
    <row r="12" spans="1:11" x14ac:dyDescent="0.25">
      <c r="A12" s="15"/>
      <c r="B12" s="44">
        <v>6</v>
      </c>
      <c r="C12" s="17" t="s">
        <v>245</v>
      </c>
      <c r="D12" s="18">
        <v>3.9073370000000001</v>
      </c>
      <c r="E12" s="19">
        <v>2.9965990000000002</v>
      </c>
      <c r="F12" s="19">
        <v>1.9000000320374966E-2</v>
      </c>
      <c r="G12" s="20">
        <f t="shared" si="0"/>
        <v>6.3405214779738515E-3</v>
      </c>
      <c r="I12" t="s">
        <v>250</v>
      </c>
      <c r="J12" s="6">
        <v>0.59727515556733124</v>
      </c>
      <c r="K12" s="65">
        <v>0.31208729170707367</v>
      </c>
    </row>
    <row r="13" spans="1:11" x14ac:dyDescent="0.25">
      <c r="A13" s="15"/>
      <c r="B13" s="44">
        <v>7</v>
      </c>
      <c r="C13" s="17" t="s">
        <v>246</v>
      </c>
      <c r="D13" s="18">
        <v>0.41162200000000004</v>
      </c>
      <c r="E13" s="19">
        <v>0.41162200000000004</v>
      </c>
      <c r="F13" s="19">
        <v>0</v>
      </c>
      <c r="G13" s="20">
        <f t="shared" si="0"/>
        <v>0</v>
      </c>
      <c r="I13" t="s">
        <v>251</v>
      </c>
      <c r="J13" s="6">
        <v>4.8884462291316595</v>
      </c>
      <c r="K13" s="65">
        <v>0.25208232444538903</v>
      </c>
    </row>
    <row r="14" spans="1:11" x14ac:dyDescent="0.25">
      <c r="A14" s="15"/>
      <c r="B14" s="44">
        <v>8</v>
      </c>
      <c r="C14" s="17" t="s">
        <v>247</v>
      </c>
      <c r="D14" s="18">
        <v>4.5654459999999997</v>
      </c>
      <c r="E14" s="19">
        <v>2.7417730000000002</v>
      </c>
      <c r="F14" s="19">
        <v>1.287588962341033</v>
      </c>
      <c r="G14" s="20">
        <f t="shared" si="0"/>
        <v>0.46961909769373061</v>
      </c>
      <c r="I14" t="s">
        <v>240</v>
      </c>
      <c r="J14" s="6">
        <v>0.7771007320843637</v>
      </c>
      <c r="K14" s="65">
        <v>0.2349116722921365</v>
      </c>
    </row>
    <row r="15" spans="1:11" x14ac:dyDescent="0.25">
      <c r="A15" s="15"/>
      <c r="B15" s="44">
        <v>9</v>
      </c>
      <c r="C15" s="17" t="s">
        <v>248</v>
      </c>
      <c r="D15" s="18">
        <v>0</v>
      </c>
      <c r="E15" s="19">
        <v>1.475068</v>
      </c>
      <c r="F15" s="19">
        <v>0.25563147570937872</v>
      </c>
      <c r="G15" s="20">
        <f t="shared" si="0"/>
        <v>0.17330148556499003</v>
      </c>
      <c r="I15" t="s">
        <v>258</v>
      </c>
      <c r="J15" s="6">
        <v>3.0780278851598268</v>
      </c>
      <c r="K15" s="65">
        <v>0.22325794989549674</v>
      </c>
    </row>
    <row r="16" spans="1:11" x14ac:dyDescent="0.25">
      <c r="A16" s="15"/>
      <c r="B16" s="44">
        <v>10</v>
      </c>
      <c r="C16" s="17" t="s">
        <v>249</v>
      </c>
      <c r="D16" s="18">
        <v>0</v>
      </c>
      <c r="E16" s="19">
        <v>23.915837999999972</v>
      </c>
      <c r="F16" s="19">
        <v>5.2483126790612005</v>
      </c>
      <c r="G16" s="20">
        <f t="shared" si="0"/>
        <v>0.21944924861345885</v>
      </c>
      <c r="I16" t="s">
        <v>249</v>
      </c>
      <c r="J16" s="6">
        <v>5.2483126790612005</v>
      </c>
      <c r="K16" s="65">
        <v>0.21944924861345885</v>
      </c>
    </row>
    <row r="17" spans="1:11" x14ac:dyDescent="0.25">
      <c r="A17" s="15"/>
      <c r="B17" s="44">
        <v>11</v>
      </c>
      <c r="C17" s="17" t="s">
        <v>250</v>
      </c>
      <c r="D17" s="18">
        <v>0</v>
      </c>
      <c r="E17" s="19">
        <v>1.913808</v>
      </c>
      <c r="F17" s="19">
        <v>0.59727515556733124</v>
      </c>
      <c r="G17" s="20">
        <f t="shared" si="0"/>
        <v>0.31208729170707367</v>
      </c>
      <c r="I17" t="s">
        <v>261</v>
      </c>
      <c r="J17" s="6">
        <v>1.0107571482658386</v>
      </c>
      <c r="K17" s="65">
        <v>0.21595455366912664</v>
      </c>
    </row>
    <row r="18" spans="1:11" x14ac:dyDescent="0.25">
      <c r="A18" s="15"/>
      <c r="B18" s="44">
        <v>12</v>
      </c>
      <c r="C18" s="17" t="s">
        <v>251</v>
      </c>
      <c r="D18" s="18">
        <v>4.0000000000000008E-2</v>
      </c>
      <c r="E18" s="19">
        <v>19.39226099999998</v>
      </c>
      <c r="F18" s="19">
        <v>4.8884462291316595</v>
      </c>
      <c r="G18" s="20">
        <f t="shared" si="0"/>
        <v>0.25208232444538903</v>
      </c>
      <c r="I18" t="s">
        <v>260</v>
      </c>
      <c r="J18" s="6">
        <v>0.15093850251287222</v>
      </c>
      <c r="K18" s="65">
        <v>0.20314737888677281</v>
      </c>
    </row>
    <row r="19" spans="1:11" x14ac:dyDescent="0.25">
      <c r="A19" s="15"/>
      <c r="B19" s="44">
        <v>13</v>
      </c>
      <c r="C19" s="17" t="s">
        <v>252</v>
      </c>
      <c r="D19" s="18">
        <v>0</v>
      </c>
      <c r="E19" s="19">
        <v>0.11978399999999999</v>
      </c>
      <c r="F19" s="19">
        <v>7.2997539071366191E-2</v>
      </c>
      <c r="G19" s="20">
        <f t="shared" si="0"/>
        <v>0.60940976316842144</v>
      </c>
      <c r="I19" t="s">
        <v>248</v>
      </c>
      <c r="J19" s="6">
        <v>0.25563147570937872</v>
      </c>
      <c r="K19" s="65">
        <v>0.17330148556499003</v>
      </c>
    </row>
    <row r="20" spans="1:11" x14ac:dyDescent="0.25">
      <c r="A20" s="15"/>
      <c r="B20" s="44">
        <v>14</v>
      </c>
      <c r="C20" s="17" t="s">
        <v>253</v>
      </c>
      <c r="D20" s="18">
        <v>140</v>
      </c>
      <c r="E20" s="19">
        <v>140</v>
      </c>
      <c r="F20" s="19">
        <v>0.29590851068496704</v>
      </c>
      <c r="G20" s="20">
        <f t="shared" si="0"/>
        <v>2.1136322191783359E-3</v>
      </c>
      <c r="I20" t="s">
        <v>254</v>
      </c>
      <c r="J20" s="6">
        <v>76.072307902206376</v>
      </c>
      <c r="K20" s="65">
        <v>0.16192232175909654</v>
      </c>
    </row>
    <row r="21" spans="1:11" x14ac:dyDescent="0.25">
      <c r="A21" s="15"/>
      <c r="B21" s="44">
        <v>15</v>
      </c>
      <c r="C21" s="17" t="s">
        <v>254</v>
      </c>
      <c r="D21" s="18">
        <v>496.75601899999998</v>
      </c>
      <c r="E21" s="19">
        <v>469.80741800000004</v>
      </c>
      <c r="F21" s="19">
        <v>76.072307902206376</v>
      </c>
      <c r="G21" s="20">
        <f t="shared" si="0"/>
        <v>0.16192232175909654</v>
      </c>
      <c r="I21" t="s">
        <v>263</v>
      </c>
      <c r="J21" s="6">
        <v>3.3563049975782633E-2</v>
      </c>
      <c r="K21" s="65">
        <v>0.13341753977430248</v>
      </c>
    </row>
    <row r="22" spans="1:11" x14ac:dyDescent="0.25">
      <c r="A22" s="15"/>
      <c r="B22" s="44">
        <v>16</v>
      </c>
      <c r="C22" s="17" t="s">
        <v>255</v>
      </c>
      <c r="D22" s="18">
        <v>0.48778199999999999</v>
      </c>
      <c r="E22" s="19">
        <v>0.94937000000000005</v>
      </c>
      <c r="F22" s="19">
        <v>0.33881125226616859</v>
      </c>
      <c r="G22" s="20">
        <f t="shared" si="0"/>
        <v>0.35688009128808429</v>
      </c>
      <c r="I22" t="s">
        <v>244</v>
      </c>
      <c r="J22" s="6">
        <v>4.2849997989833355E-3</v>
      </c>
      <c r="K22" s="65">
        <v>7.7909087254242462E-2</v>
      </c>
    </row>
    <row r="23" spans="1:11" x14ac:dyDescent="0.25">
      <c r="A23" s="15"/>
      <c r="B23" s="44">
        <v>17</v>
      </c>
      <c r="C23" s="17" t="s">
        <v>256</v>
      </c>
      <c r="D23" s="18">
        <v>0</v>
      </c>
      <c r="E23" s="19">
        <v>0.02</v>
      </c>
      <c r="F23" s="19">
        <v>0</v>
      </c>
      <c r="G23" s="20">
        <f t="shared" si="0"/>
        <v>0</v>
      </c>
      <c r="I23" t="s">
        <v>259</v>
      </c>
      <c r="J23" s="6">
        <v>4.5631818939000368E-2</v>
      </c>
      <c r="K23" s="65">
        <v>3.7922576321233199E-2</v>
      </c>
    </row>
    <row r="24" spans="1:11" x14ac:dyDescent="0.25">
      <c r="A24" s="15"/>
      <c r="B24" s="44">
        <v>19</v>
      </c>
      <c r="C24" s="17" t="s">
        <v>258</v>
      </c>
      <c r="D24" s="18">
        <v>6.0000000000000005E-2</v>
      </c>
      <c r="E24" s="19">
        <v>13.786867999999998</v>
      </c>
      <c r="F24" s="19">
        <v>3.0780278851598268</v>
      </c>
      <c r="G24" s="20">
        <f t="shared" si="0"/>
        <v>0.22325794989549674</v>
      </c>
      <c r="I24" t="s">
        <v>245</v>
      </c>
      <c r="J24" s="6">
        <v>1.9000000320374966E-2</v>
      </c>
      <c r="K24" s="65">
        <v>6.3405214779738515E-3</v>
      </c>
    </row>
    <row r="25" spans="1:11" x14ac:dyDescent="0.25">
      <c r="A25" s="15"/>
      <c r="B25" s="44">
        <v>20</v>
      </c>
      <c r="C25" s="17" t="s">
        <v>259</v>
      </c>
      <c r="D25" s="18">
        <v>0.75601200000000002</v>
      </c>
      <c r="E25" s="19">
        <v>1.2032889999999998</v>
      </c>
      <c r="F25" s="19">
        <v>4.5631818939000368E-2</v>
      </c>
      <c r="G25" s="20">
        <f t="shared" si="0"/>
        <v>3.7922576321233199E-2</v>
      </c>
      <c r="I25" t="s">
        <v>253</v>
      </c>
      <c r="J25" s="6">
        <v>0.29590851068496704</v>
      </c>
      <c r="K25" s="65">
        <v>2.1136322191783359E-3</v>
      </c>
    </row>
    <row r="26" spans="1:11" x14ac:dyDescent="0.25">
      <c r="A26" s="15"/>
      <c r="B26" s="44">
        <v>21</v>
      </c>
      <c r="C26" s="17" t="s">
        <v>260</v>
      </c>
      <c r="D26" s="18">
        <v>0.23200000000000004</v>
      </c>
      <c r="E26" s="19">
        <v>0.7430000000000001</v>
      </c>
      <c r="F26" s="19">
        <v>0.15093850251287222</v>
      </c>
      <c r="G26" s="20">
        <f t="shared" si="0"/>
        <v>0.20314737888677281</v>
      </c>
      <c r="I26" t="s">
        <v>242</v>
      </c>
      <c r="J26" s="6">
        <v>0</v>
      </c>
      <c r="K26" s="65">
        <v>0</v>
      </c>
    </row>
    <row r="27" spans="1:11" x14ac:dyDescent="0.25">
      <c r="A27" s="15"/>
      <c r="B27" s="44">
        <v>22</v>
      </c>
      <c r="C27" s="17" t="s">
        <v>261</v>
      </c>
      <c r="D27" s="18">
        <v>0.93436300000000005</v>
      </c>
      <c r="E27" s="19">
        <v>4.6804159999999984</v>
      </c>
      <c r="F27" s="19">
        <v>1.0107571482658386</v>
      </c>
      <c r="G27" s="20">
        <f t="shared" si="0"/>
        <v>0.21595455366912664</v>
      </c>
      <c r="I27" t="s">
        <v>246</v>
      </c>
      <c r="J27" s="6">
        <v>0</v>
      </c>
      <c r="K27" s="65">
        <v>0</v>
      </c>
    </row>
    <row r="28" spans="1:11" ht="15.75" thickBot="1" x14ac:dyDescent="0.3">
      <c r="A28" s="21"/>
      <c r="B28" s="45">
        <v>24</v>
      </c>
      <c r="C28" s="23" t="s">
        <v>263</v>
      </c>
      <c r="D28" s="24">
        <v>0</v>
      </c>
      <c r="E28" s="25">
        <v>0.25156400000000001</v>
      </c>
      <c r="F28" s="25">
        <v>3.3563049975782633E-2</v>
      </c>
      <c r="G28" s="26">
        <f t="shared" si="0"/>
        <v>0.13341753977430248</v>
      </c>
      <c r="I28" t="s">
        <v>256</v>
      </c>
      <c r="J28" s="6">
        <v>0</v>
      </c>
      <c r="K28" s="65">
        <v>0</v>
      </c>
    </row>
    <row r="29" spans="1:11" x14ac:dyDescent="0.25">
      <c r="J29" s="6"/>
      <c r="K29" s="65"/>
    </row>
    <row r="30" spans="1:11" x14ac:dyDescent="0.25">
      <c r="J30" s="6"/>
      <c r="K30" s="65"/>
    </row>
    <row r="31" spans="1:11" x14ac:dyDescent="0.25">
      <c r="J31" s="6"/>
      <c r="K31" s="65"/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6"/>
  <dimension ref="A1:G11"/>
  <sheetViews>
    <sheetView workbookViewId="0">
      <selection activeCell="A8" sqref="A8:G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109</v>
      </c>
      <c r="B1" s="46" t="s">
        <v>228</v>
      </c>
      <c r="C1" s="40" t="s">
        <v>65</v>
      </c>
      <c r="D1" s="40"/>
      <c r="E1" s="40"/>
      <c r="F1" s="40"/>
      <c r="G1" s="40"/>
    </row>
    <row r="2" spans="1:7" ht="15.75" thickBot="1" x14ac:dyDescent="0.3">
      <c r="A2" s="2" t="s">
        <v>2099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746.03897899999993</v>
      </c>
      <c r="E6" s="13">
        <v>701.84127000000024</v>
      </c>
      <c r="F6" s="13">
        <v>96.698204169117162</v>
      </c>
      <c r="G6" s="14">
        <v>0.13777788269577981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734.58851300000003</v>
      </c>
      <c r="E7" s="31">
        <f ca="1">SUM(E8:OFFSET(E6,MATCH("GOBIERNOS REGIONALES",$A$8:$A$50,0),0))</f>
        <v>681.6042510000002</v>
      </c>
      <c r="F7" s="31">
        <f ca="1">SUM(F8:OFFSET(F6,MATCH("GOBIERNOS REGIONALES",$A$8:$A$50,0),0))</f>
        <v>87.890752331622934</v>
      </c>
      <c r="G7" s="32">
        <f ca="1">IFERROR(F7/E7,0)</f>
        <v>0.12894689580159749</v>
      </c>
    </row>
    <row r="8" spans="1:7" ht="25.5" x14ac:dyDescent="0.25">
      <c r="A8" s="15"/>
      <c r="B8" s="16">
        <v>37</v>
      </c>
      <c r="C8" s="17" t="s">
        <v>119</v>
      </c>
      <c r="D8" s="18">
        <v>734.58851300000003</v>
      </c>
      <c r="E8" s="19">
        <v>681.6042510000002</v>
      </c>
      <c r="F8" s="19">
        <v>87.890752331622934</v>
      </c>
      <c r="G8" s="20">
        <f>IFERROR(F8/E8,0)</f>
        <v>0.12894689580159749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0</v>
      </c>
      <c r="E9" s="31">
        <f ca="1">SUM(E10:OFFSET(E8,(MATCH("GOBIERNOS LOCALES",$A$8:$A$50,0)-MATCH("GOBIERNOS REGIONALES",$A$8:$A$50,0)),0))</f>
        <v>0</v>
      </c>
      <c r="F9" s="31">
        <f ca="1">SUM(F10:OFFSET(F8,(MATCH("GOBIERNOS LOCALES",$A$8:$A$50,0)-MATCH("GOBIERNOS REGIONALES",$A$8:$A$50,0)),0))</f>
        <v>0</v>
      </c>
      <c r="G9" s="32">
        <f ca="1">IFERROR(F9/E9,0)</f>
        <v>0</v>
      </c>
    </row>
    <row r="10" spans="1:7" ht="15.75" thickBot="1" x14ac:dyDescent="0.3">
      <c r="A10" s="33" t="s">
        <v>227</v>
      </c>
      <c r="B10" s="34"/>
      <c r="C10" s="35"/>
      <c r="D10" s="36">
        <v>11.450465999999997</v>
      </c>
      <c r="E10" s="37">
        <v>20.237018999999997</v>
      </c>
      <c r="F10" s="37">
        <v>8.8074518374942272</v>
      </c>
      <c r="G10" s="38">
        <f>IFERROR(F10/E10,0)</f>
        <v>0.43521488206806686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7"/>
  <dimension ref="A1:L18"/>
  <sheetViews>
    <sheetView topLeftCell="A7" workbookViewId="0">
      <selection activeCell="C21" sqref="C2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109</v>
      </c>
      <c r="B1" s="40" t="s">
        <v>228</v>
      </c>
      <c r="C1" s="40" t="s">
        <v>65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2100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746.03897899999993</v>
      </c>
      <c r="G6" s="13">
        <v>701.84127000000024</v>
      </c>
      <c r="H6" s="13">
        <v>96.698204169117162</v>
      </c>
      <c r="I6" s="14">
        <v>0.13777788269577981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6.7104549999999996</v>
      </c>
      <c r="G7" s="31">
        <f ca="1">SUM(G8:OFFSET(G6,MATCH("PROYECTOS",$A$8:$A$50,0),0))</f>
        <v>13.613791000000001</v>
      </c>
      <c r="H7" s="31">
        <f ca="1">SUM(H8:OFFSET(H6,MATCH("PROYECTOS",$A$8:$A$50,0),0))</f>
        <v>2.6445529982956941</v>
      </c>
      <c r="I7" s="32">
        <f ca="1">IFERROR(H7/G7,0)</f>
        <v>0.19425544275622375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2.4079030000000001</v>
      </c>
      <c r="G8" s="19">
        <v>3.4996559999999994</v>
      </c>
      <c r="H8" s="19">
        <v>1.4009608299238607</v>
      </c>
      <c r="I8" s="20">
        <f>IFERROR(H8/G8,0)</f>
        <v>0.40031386796984075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3000585</v>
      </c>
      <c r="C9" s="17" t="s">
        <v>2101</v>
      </c>
      <c r="D9" s="53">
        <v>215</v>
      </c>
      <c r="E9" s="17" t="s">
        <v>293</v>
      </c>
      <c r="F9" s="18">
        <v>0.51118200000000003</v>
      </c>
      <c r="G9" s="19">
        <v>1.9117280000000001</v>
      </c>
      <c r="H9" s="19">
        <v>0.22191012164694257</v>
      </c>
      <c r="I9" s="20">
        <f>IFERROR(H9/G9,0)</f>
        <v>0.11607829233392122</v>
      </c>
      <c r="J9" s="54"/>
      <c r="K9" s="19"/>
      <c r="L9" s="20" t="str">
        <f>IFERROR(K9/J9,".")</f>
        <v>.</v>
      </c>
    </row>
    <row r="10" spans="1:12" ht="76.5" x14ac:dyDescent="0.25">
      <c r="A10" s="15"/>
      <c r="B10" s="17">
        <v>3000667</v>
      </c>
      <c r="C10" s="17" t="s">
        <v>2102</v>
      </c>
      <c r="D10" s="53">
        <v>223</v>
      </c>
      <c r="E10" s="17" t="s">
        <v>291</v>
      </c>
      <c r="F10" s="18">
        <v>3.7913700000000001</v>
      </c>
      <c r="G10" s="19">
        <v>8.2024070000000009</v>
      </c>
      <c r="H10" s="19">
        <v>1.0216820467248908</v>
      </c>
      <c r="I10" s="20">
        <f>IFERROR(H10/G10,0)</f>
        <v>0.12455880898434944</v>
      </c>
      <c r="J10" s="54"/>
      <c r="K10" s="19"/>
      <c r="L10" s="20" t="str">
        <f>IFERROR(K10/J10,".")</f>
        <v>.</v>
      </c>
    </row>
    <row r="11" spans="1:12" ht="15.75" thickBot="1" x14ac:dyDescent="0.3">
      <c r="A11" s="33" t="s">
        <v>302</v>
      </c>
      <c r="B11" s="35"/>
      <c r="C11" s="35"/>
      <c r="D11" s="51"/>
      <c r="E11" s="35"/>
      <c r="F11" s="36">
        <f ca="1">OFFSET(F11,-MATCH("PROYECTOS",$A$8:$A$50,0)-1,0)-(OFFSET(F11,-MATCH("PROYECTOS",$A$8:$A$50,0),0))</f>
        <v>739.3285239999999</v>
      </c>
      <c r="G11" s="37">
        <f ca="1">OFFSET(G11,-MATCH("PROYECTOS",$A$8:$A$50,0)-1,0)-(OFFSET(G11,-MATCH("PROYECTOS",$A$8:$A$50,0),0))</f>
        <v>688.22747900000024</v>
      </c>
      <c r="H11" s="37">
        <f ca="1">OFFSET(H11,-MATCH("PROYECTOS",$A$8:$A$50,0)-1,0)-(OFFSET(H11,-MATCH("PROYECTOS",$A$8:$A$50,0),0))</f>
        <v>94.053651170821468</v>
      </c>
      <c r="I11" s="38">
        <f ca="1">IFERROR(H11/G11,0)</f>
        <v>0.13666070309700817</v>
      </c>
      <c r="J11" s="52"/>
      <c r="K11" s="37"/>
      <c r="L11" s="38"/>
    </row>
    <row r="12" spans="1:12" ht="15.75" thickBot="1" x14ac:dyDescent="0.3"/>
    <row r="13" spans="1:12" ht="15.75" thickBot="1" x14ac:dyDescent="0.3">
      <c r="A13" s="108" t="s">
        <v>372</v>
      </c>
      <c r="B13" s="109"/>
      <c r="C13" s="109"/>
      <c r="D13" s="109"/>
      <c r="E13" s="109"/>
      <c r="F13" s="110"/>
    </row>
    <row r="14" spans="1:12" ht="15.75" thickBot="1" x14ac:dyDescent="0.3">
      <c r="A14" s="2" t="s">
        <v>2111</v>
      </c>
    </row>
    <row r="15" spans="1:12" ht="45" customHeight="1" x14ac:dyDescent="0.25">
      <c r="A15" s="100" t="s">
        <v>374</v>
      </c>
      <c r="B15" s="101"/>
      <c r="C15" s="101"/>
      <c r="D15" s="101"/>
      <c r="E15" s="101"/>
      <c r="F15" s="111" t="s">
        <v>375</v>
      </c>
    </row>
    <row r="16" spans="1:12" ht="15.75" thickBot="1" x14ac:dyDescent="0.3">
      <c r="A16" s="125"/>
      <c r="B16" s="126"/>
      <c r="C16" s="104"/>
      <c r="D16" s="104"/>
      <c r="E16" s="104"/>
      <c r="F16" s="112"/>
    </row>
    <row r="17" spans="1:6" ht="39" customHeight="1" x14ac:dyDescent="0.25">
      <c r="A17" s="15"/>
      <c r="B17" s="17">
        <v>3000585</v>
      </c>
      <c r="C17" s="148" t="s">
        <v>2101</v>
      </c>
      <c r="D17" s="142"/>
      <c r="E17" s="149"/>
      <c r="F17" s="69">
        <v>0.11607829233392122</v>
      </c>
    </row>
    <row r="18" spans="1:6" ht="39" customHeight="1" thickBot="1" x14ac:dyDescent="0.3">
      <c r="A18" s="21"/>
      <c r="B18" s="23">
        <v>3000667</v>
      </c>
      <c r="C18" s="146" t="s">
        <v>2102</v>
      </c>
      <c r="D18" s="121">
        <v>223</v>
      </c>
      <c r="E18" s="147" t="s">
        <v>291</v>
      </c>
      <c r="F18" s="70">
        <v>0.12455880898434944</v>
      </c>
    </row>
  </sheetData>
  <mergeCells count="17">
    <mergeCell ref="J3:L3"/>
    <mergeCell ref="I4:I5"/>
    <mergeCell ref="A13:F13"/>
    <mergeCell ref="A15:E16"/>
    <mergeCell ref="F15:F16"/>
    <mergeCell ref="L4:L5"/>
    <mergeCell ref="H4:H5"/>
    <mergeCell ref="A4:C5"/>
    <mergeCell ref="J4:J5"/>
    <mergeCell ref="F4:F5"/>
    <mergeCell ref="K4:K5"/>
    <mergeCell ref="G4:G5"/>
    <mergeCell ref="D4:E5"/>
    <mergeCell ref="C17:E17"/>
    <mergeCell ref="C18:E18"/>
    <mergeCell ref="A3:E3"/>
    <mergeCell ref="F3:I3"/>
  </mergeCells>
  <pageMargins left="0.7" right="0.7" top="0.75" bottom="0.75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8"/>
  <dimension ref="A1:N15"/>
  <sheetViews>
    <sheetView topLeftCell="A7" workbookViewId="0">
      <selection activeCell="C10" sqref="C1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109</v>
      </c>
      <c r="B1" s="40" t="s">
        <v>228</v>
      </c>
      <c r="C1" s="40" t="s">
        <v>65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2103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746.03897899999993</v>
      </c>
      <c r="I6" s="13">
        <v>701.84127000000024</v>
      </c>
      <c r="J6" s="13">
        <v>96.698204169117162</v>
      </c>
      <c r="K6" s="14">
        <v>0.13777788269577981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SUM(H8:H14)</f>
        <v>6.7104549999999996</v>
      </c>
      <c r="I7" s="30">
        <f>SUM(I8:I14)</f>
        <v>13.613790999999999</v>
      </c>
      <c r="J7" s="30">
        <f>SUM(J8:J14)</f>
        <v>2.6445529982956941</v>
      </c>
      <c r="K7" s="32">
        <f>IFERROR(J7/I7,0)</f>
        <v>0.19425544275622378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2.4079030000000001</v>
      </c>
      <c r="I8" s="19">
        <v>3.4996559999999994</v>
      </c>
      <c r="J8" s="19">
        <v>1.4009608299238607</v>
      </c>
      <c r="K8" s="20">
        <f t="shared" ref="K8:K15" si="0">IFERROR(J8/I8,0)</f>
        <v>0.40031386796984075</v>
      </c>
      <c r="L8" s="54">
        <v>0</v>
      </c>
      <c r="M8" s="19">
        <v>0</v>
      </c>
      <c r="N8" s="20" t="str">
        <f>IFERROR(M8/L8,".")</f>
        <v>.</v>
      </c>
    </row>
    <row r="9" spans="1:14" ht="38.25" x14ac:dyDescent="0.25">
      <c r="A9" s="15"/>
      <c r="B9" s="17">
        <v>5004346</v>
      </c>
      <c r="C9" s="79" t="s">
        <v>2104</v>
      </c>
      <c r="D9" s="17">
        <v>3000585</v>
      </c>
      <c r="E9" s="17" t="s">
        <v>2101</v>
      </c>
      <c r="F9" s="53">
        <v>215</v>
      </c>
      <c r="G9" s="17" t="s">
        <v>293</v>
      </c>
      <c r="H9" s="18">
        <v>0.14877099999999999</v>
      </c>
      <c r="I9" s="19">
        <v>0.33799899999999999</v>
      </c>
      <c r="J9" s="19">
        <v>9.9334374011959881E-2</v>
      </c>
      <c r="K9" s="20">
        <f t="shared" si="0"/>
        <v>0.29388955000446715</v>
      </c>
      <c r="L9" s="54">
        <v>0</v>
      </c>
      <c r="M9" s="19">
        <v>0</v>
      </c>
      <c r="N9" s="20" t="str">
        <f t="shared" ref="N9:N14" si="1">IFERROR(M9/L9,".")</f>
        <v>.</v>
      </c>
    </row>
    <row r="10" spans="1:14" ht="38.25" x14ac:dyDescent="0.25">
      <c r="A10" s="15"/>
      <c r="B10" s="17">
        <v>5004347</v>
      </c>
      <c r="C10" s="79" t="s">
        <v>2105</v>
      </c>
      <c r="D10" s="17">
        <v>3000585</v>
      </c>
      <c r="E10" s="17" t="s">
        <v>2101</v>
      </c>
      <c r="F10" s="53">
        <v>215</v>
      </c>
      <c r="G10" s="17" t="s">
        <v>293</v>
      </c>
      <c r="H10" s="18">
        <v>0.36241100000000004</v>
      </c>
      <c r="I10" s="19">
        <v>1.5737289999999999</v>
      </c>
      <c r="J10" s="19">
        <v>0.12257574763498269</v>
      </c>
      <c r="K10" s="20">
        <f t="shared" si="0"/>
        <v>7.7888726480215276E-2</v>
      </c>
      <c r="L10" s="54">
        <v>0</v>
      </c>
      <c r="M10" s="19">
        <v>0</v>
      </c>
      <c r="N10" s="20" t="str">
        <f t="shared" si="1"/>
        <v>.</v>
      </c>
    </row>
    <row r="11" spans="1:14" ht="76.5" x14ac:dyDescent="0.25">
      <c r="A11" s="15"/>
      <c r="B11" s="17">
        <v>5004348</v>
      </c>
      <c r="C11" s="79" t="s">
        <v>2106</v>
      </c>
      <c r="D11" s="17">
        <v>3000667</v>
      </c>
      <c r="E11" s="17" t="s">
        <v>2102</v>
      </c>
      <c r="F11" s="53">
        <v>60</v>
      </c>
      <c r="G11" s="17" t="s">
        <v>318</v>
      </c>
      <c r="H11" s="18">
        <v>0.47934299999999996</v>
      </c>
      <c r="I11" s="19">
        <v>3.2506710000000001</v>
      </c>
      <c r="J11" s="19">
        <v>0.86742672137916088</v>
      </c>
      <c r="K11" s="20">
        <f t="shared" si="0"/>
        <v>0.26684543633580909</v>
      </c>
      <c r="L11" s="54">
        <v>0</v>
      </c>
      <c r="M11" s="19">
        <v>0</v>
      </c>
      <c r="N11" s="20" t="str">
        <f t="shared" si="1"/>
        <v>.</v>
      </c>
    </row>
    <row r="12" spans="1:14" ht="76.5" x14ac:dyDescent="0.25">
      <c r="A12" s="15"/>
      <c r="B12" s="17">
        <v>5004350</v>
      </c>
      <c r="C12" s="79" t="s">
        <v>2107</v>
      </c>
      <c r="D12" s="17">
        <v>3000667</v>
      </c>
      <c r="E12" s="17" t="s">
        <v>2102</v>
      </c>
      <c r="F12" s="53">
        <v>215</v>
      </c>
      <c r="G12" s="17" t="s">
        <v>293</v>
      </c>
      <c r="H12" s="18">
        <v>0.177257</v>
      </c>
      <c r="I12" s="19">
        <v>0.38553600000000005</v>
      </c>
      <c r="J12" s="19">
        <v>4.2223373369779438E-2</v>
      </c>
      <c r="K12" s="20">
        <f t="shared" si="0"/>
        <v>0.10951862697589702</v>
      </c>
      <c r="L12" s="54">
        <v>0</v>
      </c>
      <c r="M12" s="19">
        <v>0</v>
      </c>
      <c r="N12" s="20" t="str">
        <f t="shared" si="1"/>
        <v>.</v>
      </c>
    </row>
    <row r="13" spans="1:14" ht="76.5" x14ac:dyDescent="0.25">
      <c r="A13" s="15"/>
      <c r="B13" s="17">
        <v>5005063</v>
      </c>
      <c r="C13" s="79" t="s">
        <v>2108</v>
      </c>
      <c r="D13" s="17">
        <v>3000667</v>
      </c>
      <c r="E13" s="17" t="s">
        <v>2102</v>
      </c>
      <c r="F13" s="53">
        <v>36</v>
      </c>
      <c r="G13" s="17" t="s">
        <v>645</v>
      </c>
      <c r="H13" s="18">
        <v>3.1347700000000001</v>
      </c>
      <c r="I13" s="19">
        <v>4.4611999999999998</v>
      </c>
      <c r="J13" s="19">
        <v>3.0031949710974004E-2</v>
      </c>
      <c r="K13" s="20">
        <f t="shared" si="0"/>
        <v>6.7318097621657863E-3</v>
      </c>
      <c r="L13" s="54">
        <v>0</v>
      </c>
      <c r="M13" s="19">
        <v>0</v>
      </c>
      <c r="N13" s="20" t="str">
        <f t="shared" si="1"/>
        <v>.</v>
      </c>
    </row>
    <row r="14" spans="1:14" ht="76.5" x14ac:dyDescent="0.25">
      <c r="A14" s="15"/>
      <c r="B14" s="17">
        <v>5005457</v>
      </c>
      <c r="C14" s="79" t="s">
        <v>2109</v>
      </c>
      <c r="D14" s="17">
        <v>3000667</v>
      </c>
      <c r="E14" s="17" t="s">
        <v>2102</v>
      </c>
      <c r="F14" s="53">
        <v>455</v>
      </c>
      <c r="G14" s="17" t="s">
        <v>1927</v>
      </c>
      <c r="H14" s="18">
        <v>0</v>
      </c>
      <c r="I14" s="19">
        <v>0.105</v>
      </c>
      <c r="J14" s="19">
        <v>8.2000002264976501E-2</v>
      </c>
      <c r="K14" s="20">
        <f t="shared" si="0"/>
        <v>0.78095240252358578</v>
      </c>
      <c r="L14" s="54">
        <v>1</v>
      </c>
      <c r="M14" s="19">
        <v>0</v>
      </c>
      <c r="N14" s="20">
        <f t="shared" si="1"/>
        <v>0</v>
      </c>
    </row>
    <row r="15" spans="1:14" ht="15.75" thickBot="1" x14ac:dyDescent="0.3">
      <c r="A15" s="33" t="s">
        <v>302</v>
      </c>
      <c r="B15" s="35"/>
      <c r="C15" s="35"/>
      <c r="D15" s="57"/>
      <c r="E15" s="35"/>
      <c r="F15" s="51"/>
      <c r="G15" s="35"/>
      <c r="H15" s="36">
        <f>H6-H7</f>
        <v>739.3285239999999</v>
      </c>
      <c r="I15" s="36">
        <f>I6-I7</f>
        <v>688.22747900000024</v>
      </c>
      <c r="J15" s="36">
        <f>J6-J7</f>
        <v>94.053651170821468</v>
      </c>
      <c r="K15" s="38">
        <f t="shared" si="0"/>
        <v>0.13666070309700817</v>
      </c>
      <c r="L15" s="52"/>
      <c r="M15" s="37"/>
      <c r="N15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9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110</v>
      </c>
      <c r="B1" s="41" t="s">
        <v>228</v>
      </c>
      <c r="C1" s="40" t="s">
        <v>66</v>
      </c>
      <c r="D1" s="40"/>
      <c r="E1" s="40"/>
      <c r="F1" s="40"/>
      <c r="G1" s="40"/>
    </row>
    <row r="2" spans="1:11" ht="15.75" thickBot="1" x14ac:dyDescent="0.3">
      <c r="A2" s="2" t="s">
        <v>2112</v>
      </c>
      <c r="I2" s="1" t="s">
        <v>2129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18.745369999999998</v>
      </c>
      <c r="E6" s="13">
        <f ca="1">SUM(E7:OFFSET(E7,50,0))</f>
        <v>20.012685999999999</v>
      </c>
      <c r="F6" s="13">
        <f ca="1">SUM(F7:OFFSET(F7,50,0))</f>
        <v>3.2936035626626108</v>
      </c>
      <c r="G6" s="14">
        <f ca="1">IFERROR(F6/E6,0)</f>
        <v>0.16457578771098547</v>
      </c>
      <c r="J6" s="6" t="s">
        <v>369</v>
      </c>
      <c r="K6" s="65" t="s">
        <v>370</v>
      </c>
    </row>
    <row r="7" spans="1:11" ht="15.75" thickBot="1" x14ac:dyDescent="0.3">
      <c r="A7" s="21"/>
      <c r="B7" s="45">
        <v>15</v>
      </c>
      <c r="C7" s="23" t="s">
        <v>254</v>
      </c>
      <c r="D7" s="24">
        <v>18.745369999999998</v>
      </c>
      <c r="E7" s="25">
        <v>20.012685999999999</v>
      </c>
      <c r="F7" s="25">
        <v>3.2936035626626108</v>
      </c>
      <c r="G7" s="26">
        <f>IFERROR(F7/E7,0)</f>
        <v>0.16457578771098547</v>
      </c>
      <c r="I7" t="s">
        <v>254</v>
      </c>
      <c r="J7" s="6">
        <v>3.2936035626626108</v>
      </c>
      <c r="K7" s="65">
        <v>0.16457578771098547</v>
      </c>
    </row>
    <row r="8" spans="1:11" x14ac:dyDescent="0.25">
      <c r="J8" s="6"/>
      <c r="K8" s="65"/>
    </row>
    <row r="9" spans="1:11" x14ac:dyDescent="0.25">
      <c r="J9" s="6"/>
      <c r="K9" s="65"/>
    </row>
    <row r="10" spans="1:11" x14ac:dyDescent="0.25">
      <c r="J10" s="6"/>
      <c r="K10" s="65"/>
    </row>
    <row r="11" spans="1:11" x14ac:dyDescent="0.25">
      <c r="J11" s="6"/>
      <c r="K11" s="65"/>
    </row>
    <row r="12" spans="1:11" x14ac:dyDescent="0.25">
      <c r="J12" s="6"/>
      <c r="K12" s="65"/>
    </row>
    <row r="13" spans="1:11" x14ac:dyDescent="0.25">
      <c r="J13" s="6"/>
      <c r="K13" s="65"/>
    </row>
    <row r="14" spans="1:11" x14ac:dyDescent="0.25">
      <c r="J14" s="6"/>
      <c r="K14" s="65"/>
    </row>
    <row r="15" spans="1:11" x14ac:dyDescent="0.25">
      <c r="J15" s="6"/>
      <c r="K15" s="65"/>
    </row>
    <row r="16" spans="1:11" x14ac:dyDescent="0.25">
      <c r="J16" s="6"/>
      <c r="K16" s="65"/>
    </row>
    <row r="17" spans="10:11" x14ac:dyDescent="0.25">
      <c r="J17" s="6"/>
      <c r="K17" s="65"/>
    </row>
    <row r="18" spans="10:11" x14ac:dyDescent="0.25">
      <c r="J18" s="6"/>
      <c r="K18" s="65"/>
    </row>
    <row r="19" spans="10:11" x14ac:dyDescent="0.25">
      <c r="J19" s="6"/>
      <c r="K19" s="65"/>
    </row>
    <row r="20" spans="10:11" x14ac:dyDescent="0.25">
      <c r="J20" s="6"/>
      <c r="K20" s="65"/>
    </row>
    <row r="21" spans="10:11" x14ac:dyDescent="0.25">
      <c r="J21" s="6"/>
      <c r="K21" s="65"/>
    </row>
    <row r="22" spans="10:11" x14ac:dyDescent="0.25">
      <c r="J22" s="6"/>
      <c r="K22" s="65"/>
    </row>
    <row r="23" spans="10:11" x14ac:dyDescent="0.25">
      <c r="J23" s="6"/>
      <c r="K23" s="65"/>
    </row>
    <row r="24" spans="10:11" x14ac:dyDescent="0.25">
      <c r="J24" s="6"/>
      <c r="K24" s="65"/>
    </row>
    <row r="25" spans="10:11" x14ac:dyDescent="0.25">
      <c r="J25" s="6"/>
      <c r="K25" s="65"/>
    </row>
    <row r="26" spans="10:11" x14ac:dyDescent="0.25">
      <c r="J26" s="6"/>
      <c r="K26" s="65"/>
    </row>
    <row r="27" spans="10:11" x14ac:dyDescent="0.25">
      <c r="J27" s="6"/>
      <c r="K27" s="65"/>
    </row>
    <row r="28" spans="10:11" x14ac:dyDescent="0.25">
      <c r="J28" s="6"/>
      <c r="K28" s="65"/>
    </row>
    <row r="29" spans="10:11" x14ac:dyDescent="0.25">
      <c r="J29" s="6"/>
      <c r="K29" s="65"/>
    </row>
    <row r="30" spans="10:11" x14ac:dyDescent="0.25">
      <c r="J30" s="6"/>
      <c r="K30" s="65"/>
    </row>
    <row r="31" spans="10:11" x14ac:dyDescent="0.25">
      <c r="J31" s="6"/>
      <c r="K31" s="65"/>
    </row>
    <row r="32" spans="10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K100"/>
  <sheetViews>
    <sheetView workbookViewId="0">
      <selection activeCell="A2" sqref="A2:K31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</v>
      </c>
      <c r="B1" s="41" t="s">
        <v>228</v>
      </c>
      <c r="C1" s="40" t="s">
        <v>8</v>
      </c>
      <c r="D1" s="40"/>
      <c r="E1" s="40"/>
      <c r="F1" s="40"/>
      <c r="G1" s="40"/>
    </row>
    <row r="2" spans="1:11" ht="15.75" thickBot="1" x14ac:dyDescent="0.3">
      <c r="A2" s="2" t="s">
        <v>229</v>
      </c>
      <c r="I2" s="1" t="s">
        <v>371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1626.8864379999995</v>
      </c>
      <c r="E6" s="13">
        <f ca="1">SUM(E7:OFFSET(E7,50,0))</f>
        <v>1988.001849</v>
      </c>
      <c r="F6" s="13">
        <f ca="1">SUM(F7:OFFSET(F7,50,0))</f>
        <v>1061.2418880781756</v>
      </c>
      <c r="G6" s="14">
        <f ca="1">IFERROR(F6/E6,0)</f>
        <v>0.53382339086455022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109.10121900000001</v>
      </c>
      <c r="E7" s="19">
        <v>90.98914299999997</v>
      </c>
      <c r="F7" s="19">
        <v>54.487893906734826</v>
      </c>
      <c r="G7" s="20">
        <f t="shared" ref="G7:G31" si="0">IFERROR(F7/E7,0)</f>
        <v>0.59883951106930244</v>
      </c>
      <c r="I7" t="s">
        <v>246</v>
      </c>
      <c r="J7" s="6">
        <v>53.56819654447645</v>
      </c>
      <c r="K7" s="65">
        <v>0.7113857334281446</v>
      </c>
    </row>
    <row r="8" spans="1:11" x14ac:dyDescent="0.25">
      <c r="A8" s="15"/>
      <c r="B8" s="44">
        <v>2</v>
      </c>
      <c r="C8" s="17" t="s">
        <v>241</v>
      </c>
      <c r="D8" s="18">
        <v>49.973643000000017</v>
      </c>
      <c r="E8" s="19">
        <v>77.065039000000041</v>
      </c>
      <c r="F8" s="19">
        <v>42.196604651425901</v>
      </c>
      <c r="G8" s="20">
        <f t="shared" si="0"/>
        <v>0.54754536167075551</v>
      </c>
      <c r="I8" t="s">
        <v>242</v>
      </c>
      <c r="J8" s="6">
        <v>45.415401850549721</v>
      </c>
      <c r="K8" s="65">
        <v>0.63434607188633685</v>
      </c>
    </row>
    <row r="9" spans="1:11" x14ac:dyDescent="0.25">
      <c r="A9" s="15"/>
      <c r="B9" s="44">
        <v>3</v>
      </c>
      <c r="C9" s="17" t="s">
        <v>242</v>
      </c>
      <c r="D9" s="18">
        <v>48.306997999999943</v>
      </c>
      <c r="E9" s="19">
        <v>71.59404600000002</v>
      </c>
      <c r="F9" s="19">
        <v>45.415401850549721</v>
      </c>
      <c r="G9" s="20">
        <f t="shared" si="0"/>
        <v>0.63434607188633685</v>
      </c>
      <c r="I9" t="s">
        <v>255</v>
      </c>
      <c r="J9" s="6">
        <v>44.545961482832354</v>
      </c>
      <c r="K9" s="65">
        <v>0.62292394373750359</v>
      </c>
    </row>
    <row r="10" spans="1:11" x14ac:dyDescent="0.25">
      <c r="A10" s="15"/>
      <c r="B10" s="44">
        <v>4</v>
      </c>
      <c r="C10" s="17" t="s">
        <v>243</v>
      </c>
      <c r="D10" s="18">
        <v>36.566259000000016</v>
      </c>
      <c r="E10" s="19">
        <v>45.717580999999996</v>
      </c>
      <c r="F10" s="19">
        <v>27.385787801718834</v>
      </c>
      <c r="G10" s="20">
        <f t="shared" si="0"/>
        <v>0.59902092811338459</v>
      </c>
      <c r="I10" t="s">
        <v>261</v>
      </c>
      <c r="J10" s="6">
        <v>40.147849733114185</v>
      </c>
      <c r="K10" s="65">
        <v>0.60399558283496413</v>
      </c>
    </row>
    <row r="11" spans="1:11" x14ac:dyDescent="0.25">
      <c r="A11" s="15"/>
      <c r="B11" s="44">
        <v>5</v>
      </c>
      <c r="C11" s="17" t="s">
        <v>244</v>
      </c>
      <c r="D11" s="18">
        <v>70.465863000000013</v>
      </c>
      <c r="E11" s="19">
        <v>106.3900289999999</v>
      </c>
      <c r="F11" s="19">
        <v>54.279891011494328</v>
      </c>
      <c r="G11" s="20">
        <f t="shared" si="0"/>
        <v>0.51019716341551502</v>
      </c>
      <c r="I11" t="s">
        <v>264</v>
      </c>
      <c r="J11" s="6">
        <v>25.199744301682586</v>
      </c>
      <c r="K11" s="65">
        <v>0.60304474402124342</v>
      </c>
    </row>
    <row r="12" spans="1:11" x14ac:dyDescent="0.25">
      <c r="A12" s="15"/>
      <c r="B12" s="44">
        <v>6</v>
      </c>
      <c r="C12" s="17" t="s">
        <v>245</v>
      </c>
      <c r="D12" s="18">
        <v>89.639369000000002</v>
      </c>
      <c r="E12" s="19">
        <v>123.98185600000006</v>
      </c>
      <c r="F12" s="19">
        <v>63.352062280598602</v>
      </c>
      <c r="G12" s="20">
        <f t="shared" si="0"/>
        <v>0.51097849576149734</v>
      </c>
      <c r="I12" t="s">
        <v>243</v>
      </c>
      <c r="J12" s="6">
        <v>27.385787801718834</v>
      </c>
      <c r="K12" s="65">
        <v>0.59902092811338459</v>
      </c>
    </row>
    <row r="13" spans="1:11" x14ac:dyDescent="0.25">
      <c r="A13" s="15"/>
      <c r="B13" s="44">
        <v>7</v>
      </c>
      <c r="C13" s="17" t="s">
        <v>246</v>
      </c>
      <c r="D13" s="18">
        <v>71.329881</v>
      </c>
      <c r="E13" s="19">
        <v>75.301195999999976</v>
      </c>
      <c r="F13" s="19">
        <v>53.56819654447645</v>
      </c>
      <c r="G13" s="20">
        <f t="shared" si="0"/>
        <v>0.7113857334281446</v>
      </c>
      <c r="I13" t="s">
        <v>240</v>
      </c>
      <c r="J13" s="6">
        <v>54.487893906734826</v>
      </c>
      <c r="K13" s="65">
        <v>0.59883951106930244</v>
      </c>
    </row>
    <row r="14" spans="1:11" x14ac:dyDescent="0.25">
      <c r="A14" s="15"/>
      <c r="B14" s="44">
        <v>8</v>
      </c>
      <c r="C14" s="17" t="s">
        <v>247</v>
      </c>
      <c r="D14" s="18">
        <v>86.118877000000012</v>
      </c>
      <c r="E14" s="19">
        <v>91.134699000000026</v>
      </c>
      <c r="F14" s="19">
        <v>43.179592126307398</v>
      </c>
      <c r="G14" s="20">
        <f t="shared" si="0"/>
        <v>0.47379968991072641</v>
      </c>
      <c r="I14" t="s">
        <v>253</v>
      </c>
      <c r="J14" s="6">
        <v>25.700305279043278</v>
      </c>
      <c r="K14" s="65">
        <v>0.59676201887169622</v>
      </c>
    </row>
    <row r="15" spans="1:11" x14ac:dyDescent="0.25">
      <c r="A15" s="15"/>
      <c r="B15" s="44">
        <v>9</v>
      </c>
      <c r="C15" s="17" t="s">
        <v>248</v>
      </c>
      <c r="D15" s="18">
        <v>74.061568000000008</v>
      </c>
      <c r="E15" s="19">
        <v>82.509128999999973</v>
      </c>
      <c r="F15" s="19">
        <v>43.22610806572925</v>
      </c>
      <c r="G15" s="20">
        <f t="shared" si="0"/>
        <v>0.52389485369224131</v>
      </c>
      <c r="I15" t="s">
        <v>263</v>
      </c>
      <c r="J15" s="6">
        <v>12.948594613859314</v>
      </c>
      <c r="K15" s="65">
        <v>0.59196151594159951</v>
      </c>
    </row>
    <row r="16" spans="1:11" x14ac:dyDescent="0.25">
      <c r="A16" s="15"/>
      <c r="B16" s="44">
        <v>10</v>
      </c>
      <c r="C16" s="17" t="s">
        <v>249</v>
      </c>
      <c r="D16" s="18">
        <v>59.264476999999985</v>
      </c>
      <c r="E16" s="19">
        <v>74.169623000000058</v>
      </c>
      <c r="F16" s="19">
        <v>36.146883332570724</v>
      </c>
      <c r="G16" s="20">
        <f t="shared" si="0"/>
        <v>0.48735428158466837</v>
      </c>
      <c r="I16" t="s">
        <v>259</v>
      </c>
      <c r="J16" s="6">
        <v>56.858454330165841</v>
      </c>
      <c r="K16" s="65">
        <v>0.56738239051410888</v>
      </c>
    </row>
    <row r="17" spans="1:11" x14ac:dyDescent="0.25">
      <c r="A17" s="15"/>
      <c r="B17" s="44">
        <v>11</v>
      </c>
      <c r="C17" s="17" t="s">
        <v>250</v>
      </c>
      <c r="D17" s="18">
        <v>33.926717000000018</v>
      </c>
      <c r="E17" s="19">
        <v>39.584916000000014</v>
      </c>
      <c r="F17" s="19">
        <v>21.191075119378183</v>
      </c>
      <c r="G17" s="20">
        <f t="shared" si="0"/>
        <v>0.53533207243330205</v>
      </c>
      <c r="I17" t="s">
        <v>262</v>
      </c>
      <c r="J17" s="6">
        <v>13.433100339736939</v>
      </c>
      <c r="K17" s="65">
        <v>0.56311320170691392</v>
      </c>
    </row>
    <row r="18" spans="1:11" x14ac:dyDescent="0.25">
      <c r="A18" s="15"/>
      <c r="B18" s="44">
        <v>12</v>
      </c>
      <c r="C18" s="17" t="s">
        <v>251</v>
      </c>
      <c r="D18" s="18">
        <v>54.537197999999975</v>
      </c>
      <c r="E18" s="19">
        <v>74.626148999999955</v>
      </c>
      <c r="F18" s="19">
        <v>38.67676443034361</v>
      </c>
      <c r="G18" s="20">
        <f t="shared" si="0"/>
        <v>0.51827362055549231</v>
      </c>
      <c r="I18" t="s">
        <v>241</v>
      </c>
      <c r="J18" s="6">
        <v>42.196604651425901</v>
      </c>
      <c r="K18" s="65">
        <v>0.54754536167075551</v>
      </c>
    </row>
    <row r="19" spans="1:11" x14ac:dyDescent="0.25">
      <c r="A19" s="15"/>
      <c r="B19" s="44">
        <v>13</v>
      </c>
      <c r="C19" s="17" t="s">
        <v>252</v>
      </c>
      <c r="D19" s="18">
        <v>83.009994999999989</v>
      </c>
      <c r="E19" s="19">
        <v>100.74901700000002</v>
      </c>
      <c r="F19" s="19">
        <v>50.002423816573469</v>
      </c>
      <c r="G19" s="20">
        <f t="shared" si="0"/>
        <v>0.49630681574365593</v>
      </c>
      <c r="I19" t="s">
        <v>250</v>
      </c>
      <c r="J19" s="6">
        <v>21.191075119378183</v>
      </c>
      <c r="K19" s="65">
        <v>0.53533207243330205</v>
      </c>
    </row>
    <row r="20" spans="1:11" x14ac:dyDescent="0.25">
      <c r="A20" s="15"/>
      <c r="B20" s="44">
        <v>14</v>
      </c>
      <c r="C20" s="17" t="s">
        <v>253</v>
      </c>
      <c r="D20" s="18">
        <v>36.319654</v>
      </c>
      <c r="E20" s="19">
        <v>43.066254999999991</v>
      </c>
      <c r="F20" s="19">
        <v>25.700305279043278</v>
      </c>
      <c r="G20" s="20">
        <f t="shared" si="0"/>
        <v>0.59676201887169622</v>
      </c>
      <c r="I20" t="s">
        <v>256</v>
      </c>
      <c r="J20" s="6">
        <v>6.1527658287232043</v>
      </c>
      <c r="K20" s="65">
        <v>0.53420601260534595</v>
      </c>
    </row>
    <row r="21" spans="1:11" x14ac:dyDescent="0.25">
      <c r="A21" s="15"/>
      <c r="B21" s="44">
        <v>15</v>
      </c>
      <c r="C21" s="17" t="s">
        <v>254</v>
      </c>
      <c r="D21" s="18">
        <v>357.16294099999942</v>
      </c>
      <c r="E21" s="19">
        <v>393.25215299999991</v>
      </c>
      <c r="F21" s="19">
        <v>186.01158957727299</v>
      </c>
      <c r="G21" s="20">
        <f t="shared" si="0"/>
        <v>0.47300844549291771</v>
      </c>
      <c r="I21" t="s">
        <v>248</v>
      </c>
      <c r="J21" s="6">
        <v>43.22610806572925</v>
      </c>
      <c r="K21" s="65">
        <v>0.52389485369224131</v>
      </c>
    </row>
    <row r="22" spans="1:11" x14ac:dyDescent="0.25">
      <c r="A22" s="15"/>
      <c r="B22" s="44">
        <v>16</v>
      </c>
      <c r="C22" s="17" t="s">
        <v>255</v>
      </c>
      <c r="D22" s="18">
        <v>46.284756000000009</v>
      </c>
      <c r="E22" s="19">
        <v>71.511076000000017</v>
      </c>
      <c r="F22" s="19">
        <v>44.545961482832354</v>
      </c>
      <c r="G22" s="20">
        <f t="shared" si="0"/>
        <v>0.62292394373750359</v>
      </c>
      <c r="I22" t="s">
        <v>251</v>
      </c>
      <c r="J22" s="6">
        <v>38.67676443034361</v>
      </c>
      <c r="K22" s="65">
        <v>0.51827362055549231</v>
      </c>
    </row>
    <row r="23" spans="1:11" x14ac:dyDescent="0.25">
      <c r="A23" s="15"/>
      <c r="B23" s="44">
        <v>17</v>
      </c>
      <c r="C23" s="17" t="s">
        <v>256</v>
      </c>
      <c r="D23" s="18">
        <v>7.9781540000000017</v>
      </c>
      <c r="E23" s="19">
        <v>11.517589999999997</v>
      </c>
      <c r="F23" s="19">
        <v>6.1527658287232043</v>
      </c>
      <c r="G23" s="20">
        <f t="shared" si="0"/>
        <v>0.53420601260534595</v>
      </c>
      <c r="I23" t="s">
        <v>257</v>
      </c>
      <c r="J23" s="6">
        <v>13.334777704067164</v>
      </c>
      <c r="K23" s="65">
        <v>0.51375733721344419</v>
      </c>
    </row>
    <row r="24" spans="1:11" x14ac:dyDescent="0.25">
      <c r="A24" s="15"/>
      <c r="B24" s="44">
        <v>18</v>
      </c>
      <c r="C24" s="17" t="s">
        <v>257</v>
      </c>
      <c r="D24" s="18">
        <v>20.342214000000002</v>
      </c>
      <c r="E24" s="19">
        <v>25.955400999999995</v>
      </c>
      <c r="F24" s="19">
        <v>13.334777704067164</v>
      </c>
      <c r="G24" s="20">
        <f t="shared" si="0"/>
        <v>0.51375733721344419</v>
      </c>
      <c r="I24" t="s">
        <v>245</v>
      </c>
      <c r="J24" s="6">
        <v>63.352062280598602</v>
      </c>
      <c r="K24" s="65">
        <v>0.51097849576149734</v>
      </c>
    </row>
    <row r="25" spans="1:11" x14ac:dyDescent="0.25">
      <c r="A25" s="15"/>
      <c r="B25" s="44">
        <v>19</v>
      </c>
      <c r="C25" s="17" t="s">
        <v>258</v>
      </c>
      <c r="D25" s="18">
        <v>18.348524000000001</v>
      </c>
      <c r="E25" s="19">
        <v>23.187439000000001</v>
      </c>
      <c r="F25" s="19">
        <v>11.190149372306223</v>
      </c>
      <c r="G25" s="20">
        <f t="shared" si="0"/>
        <v>0.48259531258739796</v>
      </c>
      <c r="I25" t="s">
        <v>244</v>
      </c>
      <c r="J25" s="6">
        <v>54.279891011494328</v>
      </c>
      <c r="K25" s="65">
        <v>0.51019716341551502</v>
      </c>
    </row>
    <row r="26" spans="1:11" x14ac:dyDescent="0.25">
      <c r="A26" s="15"/>
      <c r="B26" s="44">
        <v>20</v>
      </c>
      <c r="C26" s="17" t="s">
        <v>259</v>
      </c>
      <c r="D26" s="18">
        <v>84.084324999999978</v>
      </c>
      <c r="E26" s="19">
        <v>100.211877</v>
      </c>
      <c r="F26" s="19">
        <v>56.858454330165841</v>
      </c>
      <c r="G26" s="20">
        <f t="shared" si="0"/>
        <v>0.56738239051410888</v>
      </c>
      <c r="I26" t="s">
        <v>252</v>
      </c>
      <c r="J26" s="6">
        <v>50.002423816573469</v>
      </c>
      <c r="K26" s="65">
        <v>0.49630681574365593</v>
      </c>
    </row>
    <row r="27" spans="1:11" x14ac:dyDescent="0.25">
      <c r="A27" s="15"/>
      <c r="B27" s="44">
        <v>21</v>
      </c>
      <c r="C27" s="17" t="s">
        <v>260</v>
      </c>
      <c r="D27" s="18">
        <v>79.466564999999974</v>
      </c>
      <c r="E27" s="19">
        <v>111.50056900000004</v>
      </c>
      <c r="F27" s="19">
        <v>52.609910577470373</v>
      </c>
      <c r="G27" s="20">
        <f t="shared" si="0"/>
        <v>0.47183535518523095</v>
      </c>
      <c r="I27" t="s">
        <v>249</v>
      </c>
      <c r="J27" s="6">
        <v>36.146883332570724</v>
      </c>
      <c r="K27" s="65">
        <v>0.48735428158466837</v>
      </c>
    </row>
    <row r="28" spans="1:11" x14ac:dyDescent="0.25">
      <c r="A28" s="15"/>
      <c r="B28" s="44">
        <v>22</v>
      </c>
      <c r="C28" s="17" t="s">
        <v>261</v>
      </c>
      <c r="D28" s="18">
        <v>43.75699800000001</v>
      </c>
      <c r="E28" s="19">
        <v>66.470436000000007</v>
      </c>
      <c r="F28" s="19">
        <v>40.147849733114185</v>
      </c>
      <c r="G28" s="20">
        <f t="shared" si="0"/>
        <v>0.60399558283496413</v>
      </c>
      <c r="I28" t="s">
        <v>258</v>
      </c>
      <c r="J28" s="6">
        <v>11.190149372306223</v>
      </c>
      <c r="K28" s="65">
        <v>0.48259531258739796</v>
      </c>
    </row>
    <row r="29" spans="1:11" x14ac:dyDescent="0.25">
      <c r="A29" s="15"/>
      <c r="B29" s="44">
        <v>23</v>
      </c>
      <c r="C29" s="17" t="s">
        <v>262</v>
      </c>
      <c r="D29" s="18">
        <v>18.474926999999997</v>
      </c>
      <c r="E29" s="19">
        <v>23.855062</v>
      </c>
      <c r="F29" s="19">
        <v>13.433100339736939</v>
      </c>
      <c r="G29" s="20">
        <f t="shared" si="0"/>
        <v>0.56311320170691392</v>
      </c>
      <c r="I29" t="s">
        <v>247</v>
      </c>
      <c r="J29" s="6">
        <v>43.179592126307398</v>
      </c>
      <c r="K29" s="65">
        <v>0.47379968991072641</v>
      </c>
    </row>
    <row r="30" spans="1:11" x14ac:dyDescent="0.25">
      <c r="A30" s="15"/>
      <c r="B30" s="44">
        <v>24</v>
      </c>
      <c r="C30" s="17" t="s">
        <v>263</v>
      </c>
      <c r="D30" s="18">
        <v>17.432289000000001</v>
      </c>
      <c r="E30" s="19">
        <v>21.874048000000002</v>
      </c>
      <c r="F30" s="19">
        <v>12.948594613859314</v>
      </c>
      <c r="G30" s="20">
        <f t="shared" si="0"/>
        <v>0.59196151594159951</v>
      </c>
      <c r="I30" t="s">
        <v>254</v>
      </c>
      <c r="J30" s="6">
        <v>186.01158957727299</v>
      </c>
      <c r="K30" s="65">
        <v>0.47300844549291771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30.933027000000003</v>
      </c>
      <c r="E31" s="25">
        <v>41.787519999999994</v>
      </c>
      <c r="F31" s="25">
        <v>25.199744301682586</v>
      </c>
      <c r="G31" s="26">
        <f t="shared" si="0"/>
        <v>0.60304474402124342</v>
      </c>
      <c r="I31" t="s">
        <v>260</v>
      </c>
      <c r="J31" s="6">
        <v>52.609910577470373</v>
      </c>
      <c r="K31" s="65">
        <v>0.47183535518523095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N16"/>
  <sheetViews>
    <sheetView workbookViewId="0">
      <selection activeCell="A2" sqref="A2:N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17</v>
      </c>
      <c r="B1" s="40" t="s">
        <v>228</v>
      </c>
      <c r="C1" s="40" t="s">
        <v>11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503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265.01292899999999</v>
      </c>
      <c r="I6" s="13">
        <v>272.082807</v>
      </c>
      <c r="J6" s="13">
        <v>109.70116334087172</v>
      </c>
      <c r="K6" s="14">
        <v>0.40319035425443739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 ca="1">SUM(H8:OFFSET(H6,MATCH("PROYECTOS",$A$8:$A$50,0),0))</f>
        <v>260.268012</v>
      </c>
      <c r="I7" s="31">
        <f ca="1">SUM(I8:OFFSET(I6,MATCH("PROYECTOS",$A$8:$A$50,0),0))</f>
        <v>267.15850799999998</v>
      </c>
      <c r="J7" s="31">
        <f ca="1">SUM(J8:OFFSET(J6,MATCH("PROYECTOS",$A$8:$A$50,0),0))</f>
        <v>108.96138928779939</v>
      </c>
      <c r="K7" s="32">
        <f ca="1">IFERROR(J7/I7,0)</f>
        <v>0.40785296378358049</v>
      </c>
      <c r="L7" s="50"/>
      <c r="M7" s="31"/>
      <c r="N7" s="32"/>
    </row>
    <row r="8" spans="1:14" ht="25.5" x14ac:dyDescent="0.25">
      <c r="A8" s="15"/>
      <c r="B8" s="17">
        <v>5000085</v>
      </c>
      <c r="C8" s="79" t="s">
        <v>504</v>
      </c>
      <c r="D8" s="17">
        <v>3000001</v>
      </c>
      <c r="E8" s="17" t="s">
        <v>271</v>
      </c>
      <c r="F8" s="53">
        <v>60</v>
      </c>
      <c r="G8" s="17" t="s">
        <v>318</v>
      </c>
      <c r="H8" s="18">
        <v>12.406469000000001</v>
      </c>
      <c r="I8" s="19">
        <v>13.718622000000002</v>
      </c>
      <c r="J8" s="19">
        <v>5.8062566138796683</v>
      </c>
      <c r="K8" s="20">
        <f t="shared" ref="K8:K16" si="0">IFERROR(J8/I8,0)</f>
        <v>0.42323905519662747</v>
      </c>
      <c r="L8" s="54">
        <v>366</v>
      </c>
      <c r="M8" s="19">
        <v>0</v>
      </c>
      <c r="N8" s="20">
        <f>IFERROR(M8/L8,".")</f>
        <v>0</v>
      </c>
    </row>
    <row r="9" spans="1:14" ht="25.5" x14ac:dyDescent="0.25">
      <c r="A9" s="15"/>
      <c r="B9" s="17">
        <v>5004451</v>
      </c>
      <c r="C9" s="79" t="s">
        <v>505</v>
      </c>
      <c r="D9" s="17">
        <v>3000001</v>
      </c>
      <c r="E9" s="17" t="s">
        <v>271</v>
      </c>
      <c r="F9" s="53">
        <v>80</v>
      </c>
      <c r="G9" s="17" t="s">
        <v>319</v>
      </c>
      <c r="H9" s="18">
        <v>7.1803359999999987</v>
      </c>
      <c r="I9" s="19">
        <v>7.5973549999999985</v>
      </c>
      <c r="J9" s="19">
        <v>2.5317814765202229</v>
      </c>
      <c r="K9" s="20">
        <f t="shared" si="0"/>
        <v>0.33324511971866833</v>
      </c>
      <c r="L9" s="54">
        <v>19</v>
      </c>
      <c r="M9" s="19">
        <v>0</v>
      </c>
      <c r="N9" s="20">
        <f t="shared" ref="N9:N15" si="1">IFERROR(M9/L9,".")</f>
        <v>0</v>
      </c>
    </row>
    <row r="10" spans="1:14" ht="51" x14ac:dyDescent="0.25">
      <c r="A10" s="15"/>
      <c r="B10" s="17">
        <v>5000087</v>
      </c>
      <c r="C10" s="79" t="s">
        <v>506</v>
      </c>
      <c r="D10" s="17">
        <v>3043977</v>
      </c>
      <c r="E10" s="17" t="s">
        <v>493</v>
      </c>
      <c r="F10" s="53">
        <v>56</v>
      </c>
      <c r="G10" s="17" t="s">
        <v>296</v>
      </c>
      <c r="H10" s="18">
        <v>19.526167999999998</v>
      </c>
      <c r="I10" s="19">
        <v>20.742927000000002</v>
      </c>
      <c r="J10" s="19">
        <v>8.0919122746373411</v>
      </c>
      <c r="K10" s="20">
        <f t="shared" si="0"/>
        <v>0.3901046498711267</v>
      </c>
      <c r="L10" s="54">
        <v>90203</v>
      </c>
      <c r="M10" s="19">
        <v>0</v>
      </c>
      <c r="N10" s="20">
        <f t="shared" si="1"/>
        <v>0</v>
      </c>
    </row>
    <row r="11" spans="1:14" ht="63.75" x14ac:dyDescent="0.25">
      <c r="A11" s="15"/>
      <c r="B11" s="17">
        <v>5000091</v>
      </c>
      <c r="C11" s="79" t="s">
        <v>507</v>
      </c>
      <c r="D11" s="17">
        <v>3043981</v>
      </c>
      <c r="E11" s="17" t="s">
        <v>497</v>
      </c>
      <c r="F11" s="53">
        <v>255</v>
      </c>
      <c r="G11" s="17" t="s">
        <v>467</v>
      </c>
      <c r="H11" s="18">
        <v>51.133941999999998</v>
      </c>
      <c r="I11" s="19">
        <v>56.770101999999994</v>
      </c>
      <c r="J11" s="19">
        <v>22.710915712577062</v>
      </c>
      <c r="K11" s="20">
        <f t="shared" si="0"/>
        <v>0.40005064131427953</v>
      </c>
      <c r="L11" s="54">
        <v>659012</v>
      </c>
      <c r="M11" s="19">
        <v>0</v>
      </c>
      <c r="N11" s="20">
        <f t="shared" si="1"/>
        <v>0</v>
      </c>
    </row>
    <row r="12" spans="1:14" ht="25.5" x14ac:dyDescent="0.25">
      <c r="A12" s="15"/>
      <c r="B12" s="17">
        <v>5000092</v>
      </c>
      <c r="C12" s="79" t="s">
        <v>508</v>
      </c>
      <c r="D12" s="17">
        <v>3043982</v>
      </c>
      <c r="E12" s="17" t="s">
        <v>498</v>
      </c>
      <c r="F12" s="53">
        <v>334</v>
      </c>
      <c r="G12" s="17" t="s">
        <v>502</v>
      </c>
      <c r="H12" s="18">
        <v>16.600026000000014</v>
      </c>
      <c r="I12" s="19">
        <v>18.044731000000006</v>
      </c>
      <c r="J12" s="19">
        <v>7.1382198994797363</v>
      </c>
      <c r="K12" s="20">
        <f t="shared" si="0"/>
        <v>0.39558472218176788</v>
      </c>
      <c r="L12" s="54">
        <v>172704</v>
      </c>
      <c r="M12" s="19">
        <v>0</v>
      </c>
      <c r="N12" s="20">
        <f t="shared" si="1"/>
        <v>0</v>
      </c>
    </row>
    <row r="13" spans="1:14" ht="25.5" x14ac:dyDescent="0.25">
      <c r="A13" s="15"/>
      <c r="B13" s="17">
        <v>5000093</v>
      </c>
      <c r="C13" s="79" t="s">
        <v>509</v>
      </c>
      <c r="D13" s="17">
        <v>3043983</v>
      </c>
      <c r="E13" s="17" t="s">
        <v>499</v>
      </c>
      <c r="F13" s="53">
        <v>394</v>
      </c>
      <c r="G13" s="17" t="s">
        <v>462</v>
      </c>
      <c r="H13" s="18">
        <v>93.418068999999974</v>
      </c>
      <c r="I13" s="19">
        <v>80.996253999999979</v>
      </c>
      <c r="J13" s="19">
        <v>30.433251966807571</v>
      </c>
      <c r="K13" s="20">
        <f t="shared" si="0"/>
        <v>0.37573653673918772</v>
      </c>
      <c r="L13" s="54">
        <v>155172</v>
      </c>
      <c r="M13" s="19">
        <v>0</v>
      </c>
      <c r="N13" s="20">
        <f t="shared" si="1"/>
        <v>0</v>
      </c>
    </row>
    <row r="14" spans="1:14" ht="25.5" x14ac:dyDescent="0.25">
      <c r="A14" s="15"/>
      <c r="B14" s="17">
        <v>5000094</v>
      </c>
      <c r="C14" s="79" t="s">
        <v>510</v>
      </c>
      <c r="D14" s="17">
        <v>3043984</v>
      </c>
      <c r="E14" s="17" t="s">
        <v>500</v>
      </c>
      <c r="F14" s="53">
        <v>394</v>
      </c>
      <c r="G14" s="17" t="s">
        <v>462</v>
      </c>
      <c r="H14" s="18">
        <v>35.691112000000004</v>
      </c>
      <c r="I14" s="19">
        <v>41.447589999999984</v>
      </c>
      <c r="J14" s="19">
        <v>19.540745418493337</v>
      </c>
      <c r="K14" s="20">
        <f t="shared" si="0"/>
        <v>0.47145673411875927</v>
      </c>
      <c r="L14" s="54">
        <v>25556</v>
      </c>
      <c r="M14" s="19">
        <v>0</v>
      </c>
      <c r="N14" s="20">
        <f t="shared" si="1"/>
        <v>0</v>
      </c>
    </row>
    <row r="15" spans="1:14" x14ac:dyDescent="0.25">
      <c r="A15" s="15"/>
      <c r="B15" s="17">
        <v>9000000</v>
      </c>
      <c r="C15" s="79" t="s">
        <v>317</v>
      </c>
      <c r="D15" s="17">
        <v>9000000</v>
      </c>
      <c r="E15" s="17" t="s">
        <v>308</v>
      </c>
      <c r="F15" s="53"/>
      <c r="G15" s="17" t="s">
        <v>289</v>
      </c>
      <c r="H15" s="18">
        <v>24.311890000000005</v>
      </c>
      <c r="I15" s="19">
        <v>27.840927000000004</v>
      </c>
      <c r="J15" s="19">
        <v>12.708305925404453</v>
      </c>
      <c r="K15" s="20">
        <f t="shared" si="0"/>
        <v>0.45646130696023346</v>
      </c>
      <c r="L15" s="54"/>
      <c r="M15" s="19"/>
      <c r="N15" s="20" t="str">
        <f t="shared" si="1"/>
        <v>.</v>
      </c>
    </row>
    <row r="16" spans="1:14" ht="15.75" thickBot="1" x14ac:dyDescent="0.3">
      <c r="A16" s="33" t="s">
        <v>302</v>
      </c>
      <c r="B16" s="35"/>
      <c r="C16" s="35"/>
      <c r="D16" s="57"/>
      <c r="E16" s="35"/>
      <c r="F16" s="51"/>
      <c r="G16" s="35"/>
      <c r="H16" s="36">
        <f ca="1">OFFSET(H16,-MATCH("PROYECTOS",$A$8:$A$50,0)-1,0)-(OFFSET(H16,-MATCH("PROYECTOS",$A$8:$A$50,0),0))</f>
        <v>4.7449169999999867</v>
      </c>
      <c r="I16" s="37">
        <f ca="1">OFFSET(I16,-MATCH("PROYECTOS",$A$8:$A$50,0)-1,0)-(OFFSET(I16,-MATCH("PROYECTOS",$A$8:$A$50,0),0))</f>
        <v>4.9242990000000191</v>
      </c>
      <c r="J16" s="37">
        <f ca="1">OFFSET(J16,-MATCH("PROYECTOS",$A$8:$A$50,0)-1,0)-(OFFSET(J16,-MATCH("PROYECTOS",$A$8:$A$50,0),0))</f>
        <v>0.73977405307232402</v>
      </c>
      <c r="K16" s="38">
        <f t="shared" ca="1" si="0"/>
        <v>0.15022931245083232</v>
      </c>
      <c r="L16" s="52"/>
      <c r="M16" s="37"/>
      <c r="N16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0"/>
  <dimension ref="A1:G11"/>
  <sheetViews>
    <sheetView workbookViewId="0">
      <selection activeCell="A8" sqref="A8:G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110</v>
      </c>
      <c r="B1" s="46" t="s">
        <v>228</v>
      </c>
      <c r="C1" s="40" t="s">
        <v>66</v>
      </c>
      <c r="D1" s="40"/>
      <c r="E1" s="40"/>
      <c r="F1" s="40"/>
      <c r="G1" s="40"/>
    </row>
    <row r="2" spans="1:7" ht="15.75" thickBot="1" x14ac:dyDescent="0.3">
      <c r="A2" s="2" t="s">
        <v>2113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18.745369999999998</v>
      </c>
      <c r="E6" s="13">
        <v>20.012685999999999</v>
      </c>
      <c r="F6" s="13">
        <v>3.2936035626626108</v>
      </c>
      <c r="G6" s="14">
        <v>0.16457578771098547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18.745369999999994</v>
      </c>
      <c r="E7" s="31">
        <f ca="1">SUM(E8:OFFSET(E6,MATCH("GOBIERNOS REGIONALES",$A$8:$A$50,0),0))</f>
        <v>20.012685999999999</v>
      </c>
      <c r="F7" s="31">
        <f ca="1">SUM(F8:OFFSET(F6,MATCH("GOBIERNOS REGIONALES",$A$8:$A$50,0),0))</f>
        <v>3.2936035626626108</v>
      </c>
      <c r="G7" s="32">
        <f ca="1">IFERROR(F7/E7,0)</f>
        <v>0.16457578771098547</v>
      </c>
    </row>
    <row r="8" spans="1:7" ht="38.25" x14ac:dyDescent="0.25">
      <c r="A8" s="15"/>
      <c r="B8" s="16">
        <v>57</v>
      </c>
      <c r="C8" s="17" t="s">
        <v>127</v>
      </c>
      <c r="D8" s="18">
        <v>18.745369999999994</v>
      </c>
      <c r="E8" s="19">
        <v>20.012685999999999</v>
      </c>
      <c r="F8" s="19">
        <v>3.2936035626626108</v>
      </c>
      <c r="G8" s="20">
        <f>IFERROR(F8/E8,0)</f>
        <v>0.16457578771098547</v>
      </c>
    </row>
    <row r="9" spans="1:7" ht="15.75" thickBot="1" x14ac:dyDescent="0.3">
      <c r="A9" s="33" t="s">
        <v>200</v>
      </c>
      <c r="B9" s="34"/>
      <c r="C9" s="35"/>
      <c r="D9" s="36">
        <f ca="1">SUM(D10:OFFSET(D8,(MATCH("GOBIERNOS LOCALES",$A$8:$A$50,0)-MATCH("GOBIERNOS REGIONALES",$A$8:$A$50,0)),0))</f>
        <v>0</v>
      </c>
      <c r="E9" s="37">
        <f ca="1">SUM(E10:OFFSET(E8,(MATCH("GOBIERNOS LOCALES",$A$8:$A$50,0)-MATCH("GOBIERNOS REGIONALES",$A$8:$A$50,0)),0))</f>
        <v>0</v>
      </c>
      <c r="F9" s="37">
        <f ca="1">SUM(F10:OFFSET(F8,(MATCH("GOBIERNOS LOCALES",$A$8:$A$50,0)-MATCH("GOBIERNOS REGIONALES",$A$8:$A$50,0)),0))</f>
        <v>0</v>
      </c>
      <c r="G9" s="38">
        <f ca="1">IFERROR(F9/E9,0)</f>
        <v>0</v>
      </c>
    </row>
    <row r="10" spans="1:7" x14ac:dyDescent="0.25">
      <c r="A10" t="s">
        <v>227</v>
      </c>
      <c r="D10" s="6"/>
      <c r="E10" s="6"/>
      <c r="F10" s="6"/>
      <c r="G10" s="5">
        <f>IFERROR(F10/E10,0)</f>
        <v>0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1"/>
  <dimension ref="A1:L21"/>
  <sheetViews>
    <sheetView topLeftCell="A10" workbookViewId="0">
      <selection activeCell="C24" sqref="C24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110</v>
      </c>
      <c r="B1" s="40" t="s">
        <v>228</v>
      </c>
      <c r="C1" s="40" t="s">
        <v>66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2114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18.745369999999998</v>
      </c>
      <c r="G6" s="13">
        <v>20.012685999999999</v>
      </c>
      <c r="H6" s="13">
        <v>3.2936035626626108</v>
      </c>
      <c r="I6" s="14">
        <v>0.16457578771098547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18.745369999999998</v>
      </c>
      <c r="G7" s="31">
        <f ca="1">SUM(G8:OFFSET(G6,MATCH("PROYECTOS",$A$8:$A$50,0),0))</f>
        <v>20.012685999999999</v>
      </c>
      <c r="H7" s="31">
        <f ca="1">SUM(H8:OFFSET(H6,MATCH("PROYECTOS",$A$8:$A$50,0),0))</f>
        <v>3.2936035626626108</v>
      </c>
      <c r="I7" s="32">
        <f t="shared" ref="I7:I12" ca="1" si="0">IFERROR(H7/G7,0)</f>
        <v>0.16457578771098547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3.7767769999999987</v>
      </c>
      <c r="G8" s="19">
        <v>3.7945869999999986</v>
      </c>
      <c r="H8" s="19">
        <v>0.32118668337352574</v>
      </c>
      <c r="I8" s="20">
        <f t="shared" si="0"/>
        <v>8.4643383686689971E-2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3000547</v>
      </c>
      <c r="C9" s="17" t="s">
        <v>2115</v>
      </c>
      <c r="D9" s="53">
        <v>592</v>
      </c>
      <c r="E9" s="17" t="s">
        <v>2118</v>
      </c>
      <c r="F9" s="18">
        <v>0.5872989999999999</v>
      </c>
      <c r="G9" s="19">
        <v>0.6125830000000001</v>
      </c>
      <c r="H9" s="19">
        <v>8.9792216458590701E-2</v>
      </c>
      <c r="I9" s="20">
        <f t="shared" si="0"/>
        <v>0.14657967403370759</v>
      </c>
      <c r="J9" s="54"/>
      <c r="K9" s="19"/>
      <c r="L9" s="20" t="str">
        <f>IFERROR(K9/J9,".")</f>
        <v>.</v>
      </c>
    </row>
    <row r="10" spans="1:12" ht="25.5" x14ac:dyDescent="0.25">
      <c r="A10" s="15"/>
      <c r="B10" s="17">
        <v>3000548</v>
      </c>
      <c r="C10" s="17" t="s">
        <v>2116</v>
      </c>
      <c r="D10" s="53">
        <v>152</v>
      </c>
      <c r="E10" s="17" t="s">
        <v>1407</v>
      </c>
      <c r="F10" s="18">
        <v>11.321803999999998</v>
      </c>
      <c r="G10" s="19">
        <v>12.519657</v>
      </c>
      <c r="H10" s="19">
        <v>2.2285368150915019</v>
      </c>
      <c r="I10" s="20">
        <f t="shared" si="0"/>
        <v>0.17800302477068675</v>
      </c>
      <c r="J10" s="54"/>
      <c r="K10" s="19"/>
      <c r="L10" s="20" t="str">
        <f>IFERROR(K10/J10,".")</f>
        <v>.</v>
      </c>
    </row>
    <row r="11" spans="1:12" x14ac:dyDescent="0.25">
      <c r="A11" s="15"/>
      <c r="B11" s="17">
        <v>3000549</v>
      </c>
      <c r="C11" s="17" t="s">
        <v>2117</v>
      </c>
      <c r="D11" s="53">
        <v>152</v>
      </c>
      <c r="E11" s="17" t="s">
        <v>1407</v>
      </c>
      <c r="F11" s="18">
        <v>3.0594899999999994</v>
      </c>
      <c r="G11" s="19">
        <v>3.0858589999999997</v>
      </c>
      <c r="H11" s="19">
        <v>0.65408784773899242</v>
      </c>
      <c r="I11" s="20">
        <f t="shared" si="0"/>
        <v>0.21196297294821068</v>
      </c>
      <c r="J11" s="54"/>
      <c r="K11" s="19"/>
      <c r="L11" s="20" t="str">
        <f>IFERROR(K11/J11,".")</f>
        <v>.</v>
      </c>
    </row>
    <row r="12" spans="1:12" ht="15.75" thickBot="1" x14ac:dyDescent="0.3">
      <c r="A12" s="33" t="s">
        <v>302</v>
      </c>
      <c r="B12" s="35"/>
      <c r="C12" s="35"/>
      <c r="D12" s="51"/>
      <c r="E12" s="35"/>
      <c r="F12" s="36">
        <f ca="1">OFFSET(F12,-MATCH("PROYECTOS",$A$8:$A$50,0)-1,0)-(OFFSET(F12,-MATCH("PROYECTOS",$A$8:$A$50,0),0))</f>
        <v>0</v>
      </c>
      <c r="G12" s="37">
        <f ca="1">OFFSET(G12,-MATCH("PROYECTOS",$A$8:$A$50,0)-1,0)-(OFFSET(G12,-MATCH("PROYECTOS",$A$8:$A$50,0),0))</f>
        <v>0</v>
      </c>
      <c r="H12" s="37">
        <f ca="1">OFFSET(H12,-MATCH("PROYECTOS",$A$8:$A$50,0)-1,0)-(OFFSET(H12,-MATCH("PROYECTOS",$A$8:$A$50,0),0))</f>
        <v>0</v>
      </c>
      <c r="I12" s="38">
        <f t="shared" ca="1" si="0"/>
        <v>0</v>
      </c>
      <c r="J12" s="52"/>
      <c r="K12" s="37"/>
      <c r="L12" s="38"/>
    </row>
    <row r="13" spans="1:12" ht="15.75" thickBot="1" x14ac:dyDescent="0.3"/>
    <row r="14" spans="1:12" ht="15.75" thickBot="1" x14ac:dyDescent="0.3">
      <c r="A14" s="108" t="s">
        <v>372</v>
      </c>
      <c r="B14" s="109"/>
      <c r="C14" s="109"/>
      <c r="D14" s="109"/>
      <c r="E14" s="109"/>
      <c r="F14" s="110"/>
    </row>
    <row r="15" spans="1:12" ht="15.75" thickBot="1" x14ac:dyDescent="0.3">
      <c r="A15" s="2" t="s">
        <v>2130</v>
      </c>
    </row>
    <row r="16" spans="1:12" ht="45" customHeight="1" x14ac:dyDescent="0.25">
      <c r="A16" s="100" t="s">
        <v>374</v>
      </c>
      <c r="B16" s="101"/>
      <c r="C16" s="101"/>
      <c r="D16" s="101"/>
      <c r="E16" s="101"/>
      <c r="F16" s="111" t="s">
        <v>375</v>
      </c>
    </row>
    <row r="17" spans="1:6" ht="15.75" thickBot="1" x14ac:dyDescent="0.3">
      <c r="A17" s="125"/>
      <c r="B17" s="126"/>
      <c r="C17" s="104"/>
      <c r="D17" s="104"/>
      <c r="E17" s="104"/>
      <c r="F17" s="112"/>
    </row>
    <row r="18" spans="1:6" ht="27" customHeight="1" x14ac:dyDescent="0.25">
      <c r="A18" s="15"/>
      <c r="B18" s="17">
        <v>3000001</v>
      </c>
      <c r="C18" s="148" t="s">
        <v>271</v>
      </c>
      <c r="D18" s="142"/>
      <c r="E18" s="149"/>
      <c r="F18" s="69">
        <v>8.4643383686689971E-2</v>
      </c>
    </row>
    <row r="19" spans="1:6" ht="27" customHeight="1" x14ac:dyDescent="0.25">
      <c r="A19" s="15"/>
      <c r="B19" s="17">
        <v>3000547</v>
      </c>
      <c r="C19" s="144" t="s">
        <v>2115</v>
      </c>
      <c r="D19" s="119">
        <v>592</v>
      </c>
      <c r="E19" s="145" t="s">
        <v>2118</v>
      </c>
      <c r="F19" s="69">
        <v>0.14657967403370759</v>
      </c>
    </row>
    <row r="20" spans="1:6" ht="27" customHeight="1" x14ac:dyDescent="0.25">
      <c r="A20" s="15"/>
      <c r="B20" s="17">
        <v>3000548</v>
      </c>
      <c r="C20" s="144" t="s">
        <v>2116</v>
      </c>
      <c r="D20" s="119">
        <v>152</v>
      </c>
      <c r="E20" s="145" t="s">
        <v>1407</v>
      </c>
      <c r="F20" s="69">
        <v>0.17800302477068675</v>
      </c>
    </row>
    <row r="21" spans="1:6" ht="27" customHeight="1" thickBot="1" x14ac:dyDescent="0.3">
      <c r="A21" s="21"/>
      <c r="B21" s="23">
        <v>3000549</v>
      </c>
      <c r="C21" s="146" t="s">
        <v>2117</v>
      </c>
      <c r="D21" s="121">
        <v>152</v>
      </c>
      <c r="E21" s="147" t="s">
        <v>1407</v>
      </c>
      <c r="F21" s="70">
        <v>0.21196297294821068</v>
      </c>
    </row>
  </sheetData>
  <mergeCells count="19">
    <mergeCell ref="F3:I3"/>
    <mergeCell ref="J3:L3"/>
    <mergeCell ref="I4:I5"/>
    <mergeCell ref="A14:F14"/>
    <mergeCell ref="A16:E17"/>
    <mergeCell ref="F16:F17"/>
    <mergeCell ref="L4:L5"/>
    <mergeCell ref="H4:H5"/>
    <mergeCell ref="A4:C5"/>
    <mergeCell ref="J4:J5"/>
    <mergeCell ref="F4:F5"/>
    <mergeCell ref="K4:K5"/>
    <mergeCell ref="G4:G5"/>
    <mergeCell ref="D4:E5"/>
    <mergeCell ref="C18:E18"/>
    <mergeCell ref="C19:E19"/>
    <mergeCell ref="C20:E20"/>
    <mergeCell ref="C21:E21"/>
    <mergeCell ref="A3:E3"/>
  </mergeCells>
  <pageMargins left="0.7" right="0.7" top="0.75" bottom="0.75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2"/>
  <dimension ref="A1:N16"/>
  <sheetViews>
    <sheetView workbookViewId="0">
      <selection activeCell="A3" sqref="A3:N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110</v>
      </c>
      <c r="B1" s="40" t="s">
        <v>228</v>
      </c>
      <c r="C1" s="40" t="s">
        <v>66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2119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18.745369999999998</v>
      </c>
      <c r="I6" s="13">
        <v>20.012685999999999</v>
      </c>
      <c r="J6" s="13">
        <v>3.2936035626626108</v>
      </c>
      <c r="K6" s="14">
        <v>0.16457578771098547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SUM(H8:H15)</f>
        <v>18.745369999999998</v>
      </c>
      <c r="I7" s="30">
        <f>SUM(I8:I15)</f>
        <v>20.012686000000002</v>
      </c>
      <c r="J7" s="30">
        <f>SUM(J8:J15)</f>
        <v>3.2936035626626108</v>
      </c>
      <c r="K7" s="32">
        <f>IFERROR(J7/I7,0)</f>
        <v>0.16457578771098544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60</v>
      </c>
      <c r="G8" s="17" t="s">
        <v>318</v>
      </c>
      <c r="H8" s="18">
        <v>3.7767769999999987</v>
      </c>
      <c r="I8" s="19">
        <v>3.7945869999999986</v>
      </c>
      <c r="J8" s="19">
        <v>0.32118668337352574</v>
      </c>
      <c r="K8" s="20">
        <f t="shared" ref="K8:K16" si="0">IFERROR(J8/I8,0)</f>
        <v>8.4643383686689971E-2</v>
      </c>
      <c r="L8" s="54">
        <v>0</v>
      </c>
      <c r="M8" s="19">
        <v>0</v>
      </c>
      <c r="N8" s="20" t="str">
        <f>IFERROR(M8/L8,".")</f>
        <v>.</v>
      </c>
    </row>
    <row r="9" spans="1:14" ht="38.25" x14ac:dyDescent="0.25">
      <c r="A9" s="15"/>
      <c r="B9" s="17">
        <v>5004216</v>
      </c>
      <c r="C9" s="79" t="s">
        <v>2120</v>
      </c>
      <c r="D9" s="17">
        <v>3000547</v>
      </c>
      <c r="E9" s="17" t="s">
        <v>2115</v>
      </c>
      <c r="F9" s="53">
        <v>592</v>
      </c>
      <c r="G9" s="17" t="s">
        <v>2118</v>
      </c>
      <c r="H9" s="18">
        <v>0.57866399999999996</v>
      </c>
      <c r="I9" s="19">
        <v>0.58699200000000007</v>
      </c>
      <c r="J9" s="19">
        <v>8.9792216458590701E-2</v>
      </c>
      <c r="K9" s="20">
        <f t="shared" si="0"/>
        <v>0.15297008555242778</v>
      </c>
      <c r="L9" s="54">
        <v>0</v>
      </c>
      <c r="M9" s="19">
        <v>0</v>
      </c>
      <c r="N9" s="20" t="str">
        <f t="shared" ref="N9:N15" si="1">IFERROR(M9/L9,".")</f>
        <v>.</v>
      </c>
    </row>
    <row r="10" spans="1:14" ht="38.25" x14ac:dyDescent="0.25">
      <c r="A10" s="15"/>
      <c r="B10" s="17">
        <v>5004217</v>
      </c>
      <c r="C10" s="79" t="s">
        <v>2121</v>
      </c>
      <c r="D10" s="17">
        <v>3000547</v>
      </c>
      <c r="E10" s="17" t="s">
        <v>2115</v>
      </c>
      <c r="F10" s="53">
        <v>592</v>
      </c>
      <c r="G10" s="17" t="s">
        <v>2118</v>
      </c>
      <c r="H10" s="18">
        <v>8.6349999999999986E-3</v>
      </c>
      <c r="I10" s="19">
        <v>2.5590999999999999E-2</v>
      </c>
      <c r="J10" s="19">
        <v>0</v>
      </c>
      <c r="K10" s="20">
        <f t="shared" si="0"/>
        <v>0</v>
      </c>
      <c r="L10" s="54">
        <v>0</v>
      </c>
      <c r="M10" s="19">
        <v>0</v>
      </c>
      <c r="N10" s="20" t="str">
        <f t="shared" si="1"/>
        <v>.</v>
      </c>
    </row>
    <row r="11" spans="1:14" ht="25.5" x14ac:dyDescent="0.25">
      <c r="A11" s="15"/>
      <c r="B11" s="17">
        <v>5003210</v>
      </c>
      <c r="C11" s="79" t="s">
        <v>2122</v>
      </c>
      <c r="D11" s="17">
        <v>3000548</v>
      </c>
      <c r="E11" s="17" t="s">
        <v>2116</v>
      </c>
      <c r="F11" s="53">
        <v>585</v>
      </c>
      <c r="G11" s="17" t="s">
        <v>2127</v>
      </c>
      <c r="H11" s="18">
        <v>0.88959100000000002</v>
      </c>
      <c r="I11" s="19">
        <v>1.2603580000000001</v>
      </c>
      <c r="J11" s="19">
        <v>1.0473862736835144</v>
      </c>
      <c r="K11" s="20">
        <f t="shared" si="0"/>
        <v>0.83102283135705435</v>
      </c>
      <c r="L11" s="54">
        <v>0</v>
      </c>
      <c r="M11" s="19">
        <v>0</v>
      </c>
      <c r="N11" s="20" t="str">
        <f t="shared" si="1"/>
        <v>.</v>
      </c>
    </row>
    <row r="12" spans="1:14" ht="25.5" x14ac:dyDescent="0.25">
      <c r="A12" s="15"/>
      <c r="B12" s="17">
        <v>5004218</v>
      </c>
      <c r="C12" s="79" t="s">
        <v>2123</v>
      </c>
      <c r="D12" s="17">
        <v>3000548</v>
      </c>
      <c r="E12" s="17" t="s">
        <v>2116</v>
      </c>
      <c r="F12" s="53">
        <v>585</v>
      </c>
      <c r="G12" s="17" t="s">
        <v>2127</v>
      </c>
      <c r="H12" s="18">
        <v>8.0495789999999996</v>
      </c>
      <c r="I12" s="19">
        <v>8.8766650000000009</v>
      </c>
      <c r="J12" s="19">
        <v>0.57723435643129051</v>
      </c>
      <c r="K12" s="20">
        <f t="shared" si="0"/>
        <v>6.5028291191713383E-2</v>
      </c>
      <c r="L12" s="54">
        <v>0</v>
      </c>
      <c r="M12" s="19">
        <v>0</v>
      </c>
      <c r="N12" s="20" t="str">
        <f t="shared" si="1"/>
        <v>.</v>
      </c>
    </row>
    <row r="13" spans="1:14" ht="25.5" x14ac:dyDescent="0.25">
      <c r="A13" s="15"/>
      <c r="B13" s="17">
        <v>5004219</v>
      </c>
      <c r="C13" s="79" t="s">
        <v>2124</v>
      </c>
      <c r="D13" s="17">
        <v>3000548</v>
      </c>
      <c r="E13" s="17" t="s">
        <v>2116</v>
      </c>
      <c r="F13" s="53">
        <v>586</v>
      </c>
      <c r="G13" s="17" t="s">
        <v>2128</v>
      </c>
      <c r="H13" s="18">
        <v>2.3826339999999999</v>
      </c>
      <c r="I13" s="19">
        <v>2.3826339999999999</v>
      </c>
      <c r="J13" s="19">
        <v>0.60391618497669697</v>
      </c>
      <c r="K13" s="20">
        <f t="shared" si="0"/>
        <v>0.25346577987919966</v>
      </c>
      <c r="L13" s="54">
        <v>0</v>
      </c>
      <c r="M13" s="19">
        <v>0</v>
      </c>
      <c r="N13" s="20" t="str">
        <f t="shared" si="1"/>
        <v>.</v>
      </c>
    </row>
    <row r="14" spans="1:14" ht="25.5" x14ac:dyDescent="0.25">
      <c r="A14" s="15"/>
      <c r="B14" s="17">
        <v>5004220</v>
      </c>
      <c r="C14" s="79" t="s">
        <v>2125</v>
      </c>
      <c r="D14" s="17">
        <v>3000549</v>
      </c>
      <c r="E14" s="17" t="s">
        <v>2117</v>
      </c>
      <c r="F14" s="53">
        <v>60</v>
      </c>
      <c r="G14" s="17" t="s">
        <v>318</v>
      </c>
      <c r="H14" s="18">
        <v>1.1076909999999998</v>
      </c>
      <c r="I14" s="19">
        <v>1.1340599999999998</v>
      </c>
      <c r="J14" s="19">
        <v>0.4833360156044364</v>
      </c>
      <c r="K14" s="20">
        <f t="shared" si="0"/>
        <v>0.42619968573482575</v>
      </c>
      <c r="L14" s="54">
        <v>0</v>
      </c>
      <c r="M14" s="19">
        <v>0</v>
      </c>
      <c r="N14" s="20" t="str">
        <f t="shared" si="1"/>
        <v>.</v>
      </c>
    </row>
    <row r="15" spans="1:14" ht="25.5" x14ac:dyDescent="0.25">
      <c r="A15" s="15"/>
      <c r="B15" s="17">
        <v>5004221</v>
      </c>
      <c r="C15" s="79" t="s">
        <v>2126</v>
      </c>
      <c r="D15" s="17">
        <v>3000549</v>
      </c>
      <c r="E15" s="17" t="s">
        <v>2117</v>
      </c>
      <c r="F15" s="53">
        <v>105</v>
      </c>
      <c r="G15" s="17" t="s">
        <v>783</v>
      </c>
      <c r="H15" s="18">
        <v>1.9517989999999998</v>
      </c>
      <c r="I15" s="19">
        <v>1.9517989999999998</v>
      </c>
      <c r="J15" s="19">
        <v>0.17075183213455603</v>
      </c>
      <c r="K15" s="20">
        <f t="shared" si="0"/>
        <v>8.748433221584602E-2</v>
      </c>
      <c r="L15" s="54">
        <v>0</v>
      </c>
      <c r="M15" s="19">
        <v>0</v>
      </c>
      <c r="N15" s="20" t="str">
        <f t="shared" si="1"/>
        <v>.</v>
      </c>
    </row>
    <row r="16" spans="1:14" ht="15.75" thickBot="1" x14ac:dyDescent="0.3">
      <c r="A16" s="33" t="s">
        <v>302</v>
      </c>
      <c r="B16" s="35"/>
      <c r="C16" s="35"/>
      <c r="D16" s="57"/>
      <c r="E16" s="35"/>
      <c r="F16" s="51"/>
      <c r="G16" s="35"/>
      <c r="H16" s="36">
        <f>H6-H7</f>
        <v>0</v>
      </c>
      <c r="I16" s="36">
        <f>I6-I7</f>
        <v>0</v>
      </c>
      <c r="J16" s="36">
        <f>J6-J7</f>
        <v>0</v>
      </c>
      <c r="K16" s="38">
        <f t="shared" si="0"/>
        <v>0</v>
      </c>
      <c r="L16" s="52"/>
      <c r="M16" s="37"/>
      <c r="N16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3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111</v>
      </c>
      <c r="B1" s="41" t="s">
        <v>228</v>
      </c>
      <c r="C1" s="40" t="s">
        <v>67</v>
      </c>
      <c r="D1" s="40"/>
      <c r="E1" s="40"/>
      <c r="F1" s="40"/>
      <c r="G1" s="40"/>
    </row>
    <row r="2" spans="1:11" ht="15.75" thickBot="1" x14ac:dyDescent="0.3">
      <c r="A2" s="2" t="s">
        <v>2131</v>
      </c>
      <c r="I2" s="1" t="s">
        <v>2144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313.662623</v>
      </c>
      <c r="E6" s="13">
        <f ca="1">SUM(E7:OFFSET(E7,50,0))</f>
        <v>308.97415599999999</v>
      </c>
      <c r="F6" s="13">
        <f ca="1">SUM(F7:OFFSET(F7,50,0))</f>
        <v>151.9351271410851</v>
      </c>
      <c r="G6" s="14">
        <f ca="1">IFERROR(F6/E6,0)</f>
        <v>0.49174056855773113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0</v>
      </c>
      <c r="E7" s="19">
        <v>7.9505169999999996</v>
      </c>
      <c r="F7" s="19">
        <v>6.6505189994350076</v>
      </c>
      <c r="G7" s="20">
        <f t="shared" ref="G7:G28" si="0">IFERROR(F7/E7,0)</f>
        <v>0.83648887228780311</v>
      </c>
      <c r="I7" t="s">
        <v>264</v>
      </c>
      <c r="J7" s="6">
        <v>1.1330585479736328</v>
      </c>
      <c r="K7" s="65">
        <v>0.99999960105663765</v>
      </c>
    </row>
    <row r="8" spans="1:11" x14ac:dyDescent="0.25">
      <c r="A8" s="15"/>
      <c r="B8" s="44">
        <v>2</v>
      </c>
      <c r="C8" s="17" t="s">
        <v>241</v>
      </c>
      <c r="D8" s="18">
        <v>0</v>
      </c>
      <c r="E8" s="19">
        <v>1.51922</v>
      </c>
      <c r="F8" s="19">
        <v>1.1315969307906926</v>
      </c>
      <c r="G8" s="20">
        <f t="shared" si="0"/>
        <v>0.74485389264931512</v>
      </c>
      <c r="I8" t="s">
        <v>249</v>
      </c>
      <c r="J8" s="6">
        <v>6.6339754883083515</v>
      </c>
      <c r="K8" s="65">
        <v>0.95629379407265069</v>
      </c>
    </row>
    <row r="9" spans="1:11" x14ac:dyDescent="0.25">
      <c r="A9" s="15"/>
      <c r="B9" s="44">
        <v>3</v>
      </c>
      <c r="C9" s="17" t="s">
        <v>242</v>
      </c>
      <c r="D9" s="18">
        <v>17.818000000000001</v>
      </c>
      <c r="E9" s="19">
        <v>22.544543000000001</v>
      </c>
      <c r="F9" s="19">
        <v>13.3197165671736</v>
      </c>
      <c r="G9" s="20">
        <f t="shared" si="0"/>
        <v>0.59081776761558658</v>
      </c>
      <c r="I9" t="s">
        <v>251</v>
      </c>
      <c r="J9" s="6">
        <v>5.6673886508215219</v>
      </c>
      <c r="K9" s="65">
        <v>0.9318236399006784</v>
      </c>
    </row>
    <row r="10" spans="1:11" x14ac:dyDescent="0.25">
      <c r="A10" s="15"/>
      <c r="B10" s="44">
        <v>4</v>
      </c>
      <c r="C10" s="17" t="s">
        <v>243</v>
      </c>
      <c r="D10" s="18">
        <v>0</v>
      </c>
      <c r="E10" s="19">
        <v>4.8233520000000007</v>
      </c>
      <c r="F10" s="19">
        <v>3.5996556114405394</v>
      </c>
      <c r="G10" s="20">
        <f t="shared" si="0"/>
        <v>0.74629751497310148</v>
      </c>
      <c r="I10" t="s">
        <v>240</v>
      </c>
      <c r="J10" s="6">
        <v>6.6505189994350076</v>
      </c>
      <c r="K10" s="65">
        <v>0.83648887228780311</v>
      </c>
    </row>
    <row r="11" spans="1:11" x14ac:dyDescent="0.25">
      <c r="A11" s="15"/>
      <c r="B11" s="44">
        <v>5</v>
      </c>
      <c r="C11" s="17" t="s">
        <v>244</v>
      </c>
      <c r="D11" s="18">
        <v>52.555500000000002</v>
      </c>
      <c r="E11" s="19">
        <v>41.874431000000008</v>
      </c>
      <c r="F11" s="19">
        <v>21.522533199749887</v>
      </c>
      <c r="G11" s="20">
        <f t="shared" si="0"/>
        <v>0.51397792604632364</v>
      </c>
      <c r="I11" t="s">
        <v>260</v>
      </c>
      <c r="J11" s="6">
        <v>24.376685595139861</v>
      </c>
      <c r="K11" s="65">
        <v>0.81582372368275635</v>
      </c>
    </row>
    <row r="12" spans="1:11" x14ac:dyDescent="0.25">
      <c r="A12" s="15"/>
      <c r="B12" s="44">
        <v>6</v>
      </c>
      <c r="C12" s="17" t="s">
        <v>245</v>
      </c>
      <c r="D12" s="18">
        <v>0</v>
      </c>
      <c r="E12" s="19">
        <v>5.2658550000000002</v>
      </c>
      <c r="F12" s="19">
        <v>4.2342081153765321</v>
      </c>
      <c r="G12" s="20">
        <f t="shared" si="0"/>
        <v>0.80408748728867996</v>
      </c>
      <c r="I12" t="s">
        <v>245</v>
      </c>
      <c r="J12" s="6">
        <v>4.2342081153765321</v>
      </c>
      <c r="K12" s="65">
        <v>0.80408748728867996</v>
      </c>
    </row>
    <row r="13" spans="1:11" x14ac:dyDescent="0.25">
      <c r="A13" s="15"/>
      <c r="B13" s="44">
        <v>8</v>
      </c>
      <c r="C13" s="17" t="s">
        <v>247</v>
      </c>
      <c r="D13" s="18">
        <v>0</v>
      </c>
      <c r="E13" s="19">
        <v>28.827207000000001</v>
      </c>
      <c r="F13" s="19">
        <v>18.789367333054543</v>
      </c>
      <c r="G13" s="20">
        <f t="shared" si="0"/>
        <v>0.65179284739775667</v>
      </c>
      <c r="I13" t="s">
        <v>243</v>
      </c>
      <c r="J13" s="6">
        <v>3.5996556114405394</v>
      </c>
      <c r="K13" s="65">
        <v>0.74629751497310148</v>
      </c>
    </row>
    <row r="14" spans="1:11" x14ac:dyDescent="0.25">
      <c r="A14" s="15"/>
      <c r="B14" s="44">
        <v>9</v>
      </c>
      <c r="C14" s="17" t="s">
        <v>248</v>
      </c>
      <c r="D14" s="18">
        <v>22.855499999999999</v>
      </c>
      <c r="E14" s="19">
        <v>25.627747999999997</v>
      </c>
      <c r="F14" s="19">
        <v>16.793261583661661</v>
      </c>
      <c r="G14" s="20">
        <f t="shared" si="0"/>
        <v>0.65527652229379119</v>
      </c>
      <c r="I14" t="s">
        <v>241</v>
      </c>
      <c r="J14" s="6">
        <v>1.1315969307906926</v>
      </c>
      <c r="K14" s="65">
        <v>0.74485389264931512</v>
      </c>
    </row>
    <row r="15" spans="1:11" x14ac:dyDescent="0.25">
      <c r="A15" s="15"/>
      <c r="B15" s="44">
        <v>10</v>
      </c>
      <c r="C15" s="17" t="s">
        <v>249</v>
      </c>
      <c r="D15" s="18">
        <v>54.890999999999998</v>
      </c>
      <c r="E15" s="19">
        <v>6.9371729999999987</v>
      </c>
      <c r="F15" s="19">
        <v>6.6339754883083515</v>
      </c>
      <c r="G15" s="20">
        <f t="shared" si="0"/>
        <v>0.95629379407265069</v>
      </c>
      <c r="I15" t="s">
        <v>248</v>
      </c>
      <c r="J15" s="6">
        <v>16.793261583661661</v>
      </c>
      <c r="K15" s="65">
        <v>0.65527652229379119</v>
      </c>
    </row>
    <row r="16" spans="1:11" x14ac:dyDescent="0.25">
      <c r="A16" s="15"/>
      <c r="B16" s="44">
        <v>11</v>
      </c>
      <c r="C16" s="17" t="s">
        <v>250</v>
      </c>
      <c r="D16" s="18">
        <v>0</v>
      </c>
      <c r="E16" s="19">
        <v>3.8900000000000002E-4</v>
      </c>
      <c r="F16" s="19">
        <v>0</v>
      </c>
      <c r="G16" s="20">
        <f t="shared" si="0"/>
        <v>0</v>
      </c>
      <c r="I16" t="s">
        <v>247</v>
      </c>
      <c r="J16" s="6">
        <v>18.789367333054543</v>
      </c>
      <c r="K16" s="65">
        <v>0.65179284739775667</v>
      </c>
    </row>
    <row r="17" spans="1:11" x14ac:dyDescent="0.25">
      <c r="A17" s="15"/>
      <c r="B17" s="44">
        <v>12</v>
      </c>
      <c r="C17" s="17" t="s">
        <v>251</v>
      </c>
      <c r="D17" s="18">
        <v>7.4249999999999998</v>
      </c>
      <c r="E17" s="19">
        <v>6.0820400000000001</v>
      </c>
      <c r="F17" s="19">
        <v>5.6673886508215219</v>
      </c>
      <c r="G17" s="20">
        <f t="shared" si="0"/>
        <v>0.9318236399006784</v>
      </c>
      <c r="I17" t="s">
        <v>242</v>
      </c>
      <c r="J17" s="6">
        <v>13.3197165671736</v>
      </c>
      <c r="K17" s="65">
        <v>0.59081776761558658</v>
      </c>
    </row>
    <row r="18" spans="1:11" x14ac:dyDescent="0.25">
      <c r="A18" s="15"/>
      <c r="B18" s="44">
        <v>13</v>
      </c>
      <c r="C18" s="17" t="s">
        <v>252</v>
      </c>
      <c r="D18" s="18">
        <v>0</v>
      </c>
      <c r="E18" s="19">
        <v>3.0912850000000001</v>
      </c>
      <c r="F18" s="19">
        <v>1.1391627378761768</v>
      </c>
      <c r="G18" s="20">
        <f t="shared" si="0"/>
        <v>0.36850783343372634</v>
      </c>
      <c r="I18" t="s">
        <v>244</v>
      </c>
      <c r="J18" s="6">
        <v>21.522533199749887</v>
      </c>
      <c r="K18" s="65">
        <v>0.51397792604632364</v>
      </c>
    </row>
    <row r="19" spans="1:11" x14ac:dyDescent="0.25">
      <c r="A19" s="15"/>
      <c r="B19" s="44">
        <v>14</v>
      </c>
      <c r="C19" s="17" t="s">
        <v>253</v>
      </c>
      <c r="D19" s="18">
        <v>0</v>
      </c>
      <c r="E19" s="19">
        <v>1.0509630000000001</v>
      </c>
      <c r="F19" s="19">
        <v>0</v>
      </c>
      <c r="G19" s="20">
        <f t="shared" si="0"/>
        <v>0</v>
      </c>
      <c r="I19" t="s">
        <v>261</v>
      </c>
      <c r="J19" s="6">
        <v>1.7054606676101685</v>
      </c>
      <c r="K19" s="65">
        <v>0.45468826744182783</v>
      </c>
    </row>
    <row r="20" spans="1:11" x14ac:dyDescent="0.25">
      <c r="A20" s="15"/>
      <c r="B20" s="44">
        <v>15</v>
      </c>
      <c r="C20" s="17" t="s">
        <v>254</v>
      </c>
      <c r="D20" s="18">
        <v>153.662623</v>
      </c>
      <c r="E20" s="19">
        <v>91.888458999999997</v>
      </c>
      <c r="F20" s="19">
        <v>20.817086010894855</v>
      </c>
      <c r="G20" s="20">
        <f t="shared" si="0"/>
        <v>0.22654734051960601</v>
      </c>
      <c r="I20" t="s">
        <v>252</v>
      </c>
      <c r="J20" s="6">
        <v>1.1391627378761768</v>
      </c>
      <c r="K20" s="65">
        <v>0.36850783343372634</v>
      </c>
    </row>
    <row r="21" spans="1:11" x14ac:dyDescent="0.25">
      <c r="A21" s="15"/>
      <c r="B21" s="44">
        <v>16</v>
      </c>
      <c r="C21" s="17" t="s">
        <v>255</v>
      </c>
      <c r="D21" s="18">
        <v>0</v>
      </c>
      <c r="E21" s="19">
        <v>20.981016</v>
      </c>
      <c r="F21" s="19">
        <v>3.3491187475156039</v>
      </c>
      <c r="G21" s="20">
        <f t="shared" si="0"/>
        <v>0.15962614715682041</v>
      </c>
      <c r="I21" t="s">
        <v>254</v>
      </c>
      <c r="J21" s="6">
        <v>20.817086010894855</v>
      </c>
      <c r="K21" s="65">
        <v>0.22654734051960601</v>
      </c>
    </row>
    <row r="22" spans="1:11" x14ac:dyDescent="0.25">
      <c r="A22" s="15"/>
      <c r="B22" s="44">
        <v>18</v>
      </c>
      <c r="C22" s="17" t="s">
        <v>257</v>
      </c>
      <c r="D22" s="18">
        <v>0</v>
      </c>
      <c r="E22" s="19">
        <v>2.5500000000000002E-4</v>
      </c>
      <c r="F22" s="19">
        <v>0</v>
      </c>
      <c r="G22" s="20">
        <f t="shared" si="0"/>
        <v>0</v>
      </c>
      <c r="I22" t="s">
        <v>259</v>
      </c>
      <c r="J22" s="6">
        <v>1.0723323542624712</v>
      </c>
      <c r="K22" s="65">
        <v>0.21890735683771831</v>
      </c>
    </row>
    <row r="23" spans="1:11" x14ac:dyDescent="0.25">
      <c r="A23" s="15"/>
      <c r="B23" s="44">
        <v>19</v>
      </c>
      <c r="C23" s="17" t="s">
        <v>258</v>
      </c>
      <c r="D23" s="18">
        <v>4.4550000000000001</v>
      </c>
      <c r="E23" s="19">
        <v>0</v>
      </c>
      <c r="F23" s="19">
        <v>0</v>
      </c>
      <c r="G23" s="20">
        <f t="shared" si="0"/>
        <v>0</v>
      </c>
      <c r="I23" t="s">
        <v>255</v>
      </c>
      <c r="J23" s="6">
        <v>3.3491187475156039</v>
      </c>
      <c r="K23" s="65">
        <v>0.15962614715682041</v>
      </c>
    </row>
    <row r="24" spans="1:11" x14ac:dyDescent="0.25">
      <c r="A24" s="15"/>
      <c r="B24" s="44">
        <v>20</v>
      </c>
      <c r="C24" s="17" t="s">
        <v>259</v>
      </c>
      <c r="D24" s="18">
        <v>0</v>
      </c>
      <c r="E24" s="19">
        <v>4.8985669999999999</v>
      </c>
      <c r="F24" s="19">
        <v>1.0723323542624712</v>
      </c>
      <c r="G24" s="20">
        <f t="shared" si="0"/>
        <v>0.21890735683771831</v>
      </c>
      <c r="I24" t="s">
        <v>250</v>
      </c>
      <c r="J24" s="6">
        <v>0</v>
      </c>
      <c r="K24" s="65">
        <v>0</v>
      </c>
    </row>
    <row r="25" spans="1:11" x14ac:dyDescent="0.25">
      <c r="A25" s="15"/>
      <c r="B25" s="44">
        <v>21</v>
      </c>
      <c r="C25" s="17" t="s">
        <v>260</v>
      </c>
      <c r="D25" s="18">
        <v>0</v>
      </c>
      <c r="E25" s="19">
        <v>29.879843999999995</v>
      </c>
      <c r="F25" s="19">
        <v>24.376685595139861</v>
      </c>
      <c r="G25" s="20">
        <f t="shared" si="0"/>
        <v>0.81582372368275635</v>
      </c>
      <c r="I25" t="s">
        <v>253</v>
      </c>
      <c r="J25" s="6">
        <v>0</v>
      </c>
      <c r="K25" s="65">
        <v>0</v>
      </c>
    </row>
    <row r="26" spans="1:11" x14ac:dyDescent="0.25">
      <c r="A26" s="15"/>
      <c r="B26" s="44">
        <v>22</v>
      </c>
      <c r="C26" s="17" t="s">
        <v>261</v>
      </c>
      <c r="D26" s="18">
        <v>0</v>
      </c>
      <c r="E26" s="19">
        <v>3.7508350000000004</v>
      </c>
      <c r="F26" s="19">
        <v>1.7054606676101685</v>
      </c>
      <c r="G26" s="20">
        <f t="shared" si="0"/>
        <v>0.45468826744182783</v>
      </c>
      <c r="I26" t="s">
        <v>257</v>
      </c>
      <c r="J26" s="6">
        <v>0</v>
      </c>
      <c r="K26" s="65">
        <v>0</v>
      </c>
    </row>
    <row r="27" spans="1:11" x14ac:dyDescent="0.25">
      <c r="A27" s="15"/>
      <c r="B27" s="44">
        <v>23</v>
      </c>
      <c r="C27" s="17" t="s">
        <v>262</v>
      </c>
      <c r="D27" s="18">
        <v>0</v>
      </c>
      <c r="E27" s="19">
        <v>0.84739799999999998</v>
      </c>
      <c r="F27" s="19">
        <v>0</v>
      </c>
      <c r="G27" s="20">
        <f t="shared" si="0"/>
        <v>0</v>
      </c>
      <c r="I27" t="s">
        <v>258</v>
      </c>
      <c r="J27" s="6">
        <v>0</v>
      </c>
      <c r="K27" s="65">
        <v>0</v>
      </c>
    </row>
    <row r="28" spans="1:11" ht="15.75" thickBot="1" x14ac:dyDescent="0.3">
      <c r="A28" s="21"/>
      <c r="B28" s="45">
        <v>25</v>
      </c>
      <c r="C28" s="23" t="s">
        <v>264</v>
      </c>
      <c r="D28" s="24">
        <v>0</v>
      </c>
      <c r="E28" s="25">
        <v>1.133059</v>
      </c>
      <c r="F28" s="25">
        <v>1.1330585479736328</v>
      </c>
      <c r="G28" s="26">
        <f t="shared" si="0"/>
        <v>0.99999960105663765</v>
      </c>
      <c r="I28" t="s">
        <v>262</v>
      </c>
      <c r="J28" s="6">
        <v>0</v>
      </c>
      <c r="K28" s="65">
        <v>0</v>
      </c>
    </row>
    <row r="29" spans="1:11" x14ac:dyDescent="0.25">
      <c r="J29" s="6"/>
      <c r="K29" s="65"/>
    </row>
    <row r="30" spans="1:11" x14ac:dyDescent="0.25">
      <c r="J30" s="6"/>
      <c r="K30" s="65"/>
    </row>
    <row r="31" spans="1:11" x14ac:dyDescent="0.25">
      <c r="J31" s="6"/>
      <c r="K31" s="65"/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4"/>
  <dimension ref="A1:G11"/>
  <sheetViews>
    <sheetView workbookViewId="0">
      <selection activeCell="A8" sqref="A8:G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111</v>
      </c>
      <c r="B1" s="46" t="s">
        <v>228</v>
      </c>
      <c r="C1" s="40" t="s">
        <v>67</v>
      </c>
      <c r="D1" s="40"/>
      <c r="E1" s="40"/>
      <c r="F1" s="40"/>
      <c r="G1" s="40"/>
    </row>
    <row r="2" spans="1:7" ht="15.75" thickBot="1" x14ac:dyDescent="0.3">
      <c r="A2" s="2" t="s">
        <v>2132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313.662623</v>
      </c>
      <c r="E6" s="13">
        <v>308.97415599999999</v>
      </c>
      <c r="F6" s="13">
        <v>151.9351271410851</v>
      </c>
      <c r="G6" s="14">
        <v>0.49174056855773113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313.662623</v>
      </c>
      <c r="E7" s="31">
        <f ca="1">SUM(E8:OFFSET(E6,MATCH("GOBIERNOS REGIONALES",$A$8:$A$50,0),0))</f>
        <v>308.97415600000005</v>
      </c>
      <c r="F7" s="31">
        <f ca="1">SUM(F8:OFFSET(F6,MATCH("GOBIERNOS REGIONALES",$A$8:$A$50,0),0))</f>
        <v>151.9351271410851</v>
      </c>
      <c r="G7" s="32">
        <f ca="1">IFERROR(F7/E7,0)</f>
        <v>0.49174056855773102</v>
      </c>
    </row>
    <row r="8" spans="1:7" ht="25.5" x14ac:dyDescent="0.25">
      <c r="A8" s="15"/>
      <c r="B8" s="16">
        <v>37</v>
      </c>
      <c r="C8" s="17" t="s">
        <v>119</v>
      </c>
      <c r="D8" s="18">
        <v>313.662623</v>
      </c>
      <c r="E8" s="19">
        <v>308.97415600000005</v>
      </c>
      <c r="F8" s="19">
        <v>151.9351271410851</v>
      </c>
      <c r="G8" s="20">
        <f>IFERROR(F8/E8,0)</f>
        <v>0.49174056855773102</v>
      </c>
    </row>
    <row r="9" spans="1:7" ht="15.75" thickBot="1" x14ac:dyDescent="0.3">
      <c r="A9" s="33" t="s">
        <v>200</v>
      </c>
      <c r="B9" s="34"/>
      <c r="C9" s="35"/>
      <c r="D9" s="36">
        <f ca="1">SUM(D10:OFFSET(D8,(MATCH("GOBIERNOS LOCALES",$A$8:$A$50,0)-MATCH("GOBIERNOS REGIONALES",$A$8:$A$50,0)),0))</f>
        <v>0</v>
      </c>
      <c r="E9" s="37">
        <f ca="1">SUM(E10:OFFSET(E8,(MATCH("GOBIERNOS LOCALES",$A$8:$A$50,0)-MATCH("GOBIERNOS REGIONALES",$A$8:$A$50,0)),0))</f>
        <v>0</v>
      </c>
      <c r="F9" s="37">
        <f ca="1">SUM(F10:OFFSET(F8,(MATCH("GOBIERNOS LOCALES",$A$8:$A$50,0)-MATCH("GOBIERNOS REGIONALES",$A$8:$A$50,0)),0))</f>
        <v>0</v>
      </c>
      <c r="G9" s="38">
        <f ca="1">IFERROR(F9/E9,0)</f>
        <v>0</v>
      </c>
    </row>
    <row r="10" spans="1:7" x14ac:dyDescent="0.25">
      <c r="A10" t="s">
        <v>227</v>
      </c>
      <c r="D10" s="6"/>
      <c r="E10" s="6"/>
      <c r="F10" s="6"/>
      <c r="G10" s="5">
        <f>IFERROR(F10/E10,0)</f>
        <v>0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5"/>
  <dimension ref="A1:L18"/>
  <sheetViews>
    <sheetView topLeftCell="A7" workbookViewId="0">
      <selection activeCell="D21" sqref="D2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111</v>
      </c>
      <c r="B1" s="40" t="s">
        <v>228</v>
      </c>
      <c r="C1" s="40" t="s">
        <v>67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2133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313.662623</v>
      </c>
      <c r="G6" s="13">
        <v>308.97415599999999</v>
      </c>
      <c r="H6" s="13">
        <v>151.9351271410851</v>
      </c>
      <c r="I6" s="14">
        <v>0.49174056855773113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209.70550799999995</v>
      </c>
      <c r="G7" s="31">
        <f ca="1">SUM(G8:OFFSET(G6,MATCH("PROYECTOS",$A$8:$A$50,0),0))</f>
        <v>273.67454299999986</v>
      </c>
      <c r="H7" s="31">
        <f ca="1">SUM(H8:OFFSET(H6,MATCH("PROYECTOS",$A$8:$A$50,0),0))</f>
        <v>149.4076901969529</v>
      </c>
      <c r="I7" s="32">
        <f ca="1">IFERROR(H7/G7,0)</f>
        <v>0.54593199849411267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7.4783790000000003</v>
      </c>
      <c r="G8" s="19">
        <v>204.42523599999987</v>
      </c>
      <c r="H8" s="19">
        <v>135.66179601915064</v>
      </c>
      <c r="I8" s="20">
        <f>IFERROR(H8/G8,0)</f>
        <v>0.66362548320184267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3000588</v>
      </c>
      <c r="C9" s="17" t="s">
        <v>2134</v>
      </c>
      <c r="D9" s="53">
        <v>43</v>
      </c>
      <c r="E9" s="17" t="s">
        <v>833</v>
      </c>
      <c r="F9" s="18">
        <v>28.700154999999999</v>
      </c>
      <c r="G9" s="19">
        <v>34.405402999999993</v>
      </c>
      <c r="H9" s="19">
        <v>9.8528235499979928</v>
      </c>
      <c r="I9" s="20">
        <f>IFERROR(H9/G9,0)</f>
        <v>0.28637431016279608</v>
      </c>
      <c r="J9" s="54"/>
      <c r="K9" s="19"/>
      <c r="L9" s="20" t="str">
        <f>IFERROR(K9/J9,".")</f>
        <v>.</v>
      </c>
    </row>
    <row r="10" spans="1:12" ht="25.5" x14ac:dyDescent="0.25">
      <c r="A10" s="15"/>
      <c r="B10" s="17">
        <v>3000674</v>
      </c>
      <c r="C10" s="17" t="s">
        <v>2135</v>
      </c>
      <c r="D10" s="53">
        <v>56</v>
      </c>
      <c r="E10" s="17" t="s">
        <v>296</v>
      </c>
      <c r="F10" s="18">
        <v>173.52697399999997</v>
      </c>
      <c r="G10" s="19">
        <v>34.843904000000002</v>
      </c>
      <c r="H10" s="19">
        <v>3.8930706278042635</v>
      </c>
      <c r="I10" s="20">
        <f>IFERROR(H10/G10,0)</f>
        <v>0.1117288874347795</v>
      </c>
      <c r="J10" s="54"/>
      <c r="K10" s="19"/>
      <c r="L10" s="20" t="str">
        <f>IFERROR(K10/J10,".")</f>
        <v>.</v>
      </c>
    </row>
    <row r="11" spans="1:12" ht="15.75" thickBot="1" x14ac:dyDescent="0.3">
      <c r="A11" s="33" t="s">
        <v>302</v>
      </c>
      <c r="B11" s="35"/>
      <c r="C11" s="35"/>
      <c r="D11" s="51"/>
      <c r="E11" s="35"/>
      <c r="F11" s="36">
        <f ca="1">OFFSET(F11,-MATCH("PROYECTOS",$A$8:$A$50,0)-1,0)-(OFFSET(F11,-MATCH("PROYECTOS",$A$8:$A$50,0),0))</f>
        <v>103.95711500000004</v>
      </c>
      <c r="G11" s="37">
        <f ca="1">OFFSET(G11,-MATCH("PROYECTOS",$A$8:$A$50,0)-1,0)-(OFFSET(G11,-MATCH("PROYECTOS",$A$8:$A$50,0),0))</f>
        <v>35.299613000000136</v>
      </c>
      <c r="H11" s="37">
        <f ca="1">OFFSET(H11,-MATCH("PROYECTOS",$A$8:$A$50,0)-1,0)-(OFFSET(H11,-MATCH("PROYECTOS",$A$8:$A$50,0),0))</f>
        <v>2.5274369441322051</v>
      </c>
      <c r="I11" s="38">
        <f ca="1">IFERROR(H11/G11,0)</f>
        <v>7.1599565245437549E-2</v>
      </c>
      <c r="J11" s="52"/>
      <c r="K11" s="37"/>
      <c r="L11" s="38"/>
    </row>
    <row r="12" spans="1:12" ht="15.75" thickBot="1" x14ac:dyDescent="0.3"/>
    <row r="13" spans="1:12" ht="15.75" thickBot="1" x14ac:dyDescent="0.3">
      <c r="A13" s="108" t="s">
        <v>372</v>
      </c>
      <c r="B13" s="109"/>
      <c r="C13" s="109"/>
      <c r="D13" s="109"/>
      <c r="E13" s="109"/>
      <c r="F13" s="110"/>
    </row>
    <row r="14" spans="1:12" ht="15.75" thickBot="1" x14ac:dyDescent="0.3">
      <c r="A14" s="2" t="s">
        <v>2145</v>
      </c>
    </row>
    <row r="15" spans="1:12" ht="45" customHeight="1" x14ac:dyDescent="0.25">
      <c r="A15" s="100" t="s">
        <v>374</v>
      </c>
      <c r="B15" s="101"/>
      <c r="C15" s="101"/>
      <c r="D15" s="101"/>
      <c r="E15" s="101"/>
      <c r="F15" s="111" t="s">
        <v>375</v>
      </c>
    </row>
    <row r="16" spans="1:12" ht="15.75" thickBot="1" x14ac:dyDescent="0.3">
      <c r="A16" s="125"/>
      <c r="B16" s="126"/>
      <c r="C16" s="126"/>
      <c r="D16" s="126"/>
      <c r="E16" s="126"/>
      <c r="F16" s="112"/>
    </row>
    <row r="17" spans="1:6" ht="25.5" customHeight="1" x14ac:dyDescent="0.25">
      <c r="A17" s="15"/>
      <c r="B17" s="17">
        <v>3000588</v>
      </c>
      <c r="C17" s="152" t="s">
        <v>2134</v>
      </c>
      <c r="D17" s="152"/>
      <c r="E17" s="153"/>
      <c r="F17" s="20">
        <v>0.28637431016279608</v>
      </c>
    </row>
    <row r="18" spans="1:6" ht="26.25" customHeight="1" thickBot="1" x14ac:dyDescent="0.3">
      <c r="A18" s="21"/>
      <c r="B18" s="23">
        <v>3000674</v>
      </c>
      <c r="C18" s="154" t="s">
        <v>2135</v>
      </c>
      <c r="D18" s="154"/>
      <c r="E18" s="155"/>
      <c r="F18" s="26">
        <v>0.1117288874347795</v>
      </c>
    </row>
  </sheetData>
  <mergeCells count="17">
    <mergeCell ref="J3:L3"/>
    <mergeCell ref="I4:I5"/>
    <mergeCell ref="A13:F13"/>
    <mergeCell ref="A15:E16"/>
    <mergeCell ref="F15:F16"/>
    <mergeCell ref="L4:L5"/>
    <mergeCell ref="H4:H5"/>
    <mergeCell ref="A4:C5"/>
    <mergeCell ref="J4:J5"/>
    <mergeCell ref="F4:F5"/>
    <mergeCell ref="K4:K5"/>
    <mergeCell ref="G4:G5"/>
    <mergeCell ref="D4:E5"/>
    <mergeCell ref="C17:E17"/>
    <mergeCell ref="C18:E18"/>
    <mergeCell ref="A3:E3"/>
    <mergeCell ref="F3:I3"/>
  </mergeCells>
  <pageMargins left="0.7" right="0.7" top="0.75" bottom="0.75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6"/>
  <dimension ref="A1:N18"/>
  <sheetViews>
    <sheetView workbookViewId="0">
      <selection activeCell="A3" sqref="A3:N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111</v>
      </c>
      <c r="B1" s="40" t="s">
        <v>228</v>
      </c>
      <c r="C1" s="40" t="s">
        <v>67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2136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313.662623</v>
      </c>
      <c r="I6" s="13">
        <v>308.97415599999999</v>
      </c>
      <c r="J6" s="13">
        <v>151.9351271410851</v>
      </c>
      <c r="K6" s="14">
        <v>0.49174056855773113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SUM(H8:H17)</f>
        <v>209.70550800000004</v>
      </c>
      <c r="I7" s="30">
        <f>SUM(I8:I17)</f>
        <v>273.67454300000003</v>
      </c>
      <c r="J7" s="30">
        <f>SUM(J8:J17)</f>
        <v>149.4076901969529</v>
      </c>
      <c r="K7" s="32">
        <f>IFERROR(J7/I7,0)</f>
        <v>0.54593199849411234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7.4783790000000003</v>
      </c>
      <c r="I8" s="19">
        <v>12.841221999999997</v>
      </c>
      <c r="J8" s="19">
        <v>5.5859173990029376</v>
      </c>
      <c r="K8" s="20">
        <f t="shared" ref="K8:K18" si="0">IFERROR(J8/I8,0)</f>
        <v>0.43499889644481959</v>
      </c>
      <c r="L8" s="54">
        <v>0</v>
      </c>
      <c r="M8" s="19">
        <v>0</v>
      </c>
      <c r="N8" s="20" t="str">
        <f>IFERROR(M8/L8,".")</f>
        <v>.</v>
      </c>
    </row>
    <row r="9" spans="1:14" ht="25.5" x14ac:dyDescent="0.25">
      <c r="A9" s="15"/>
      <c r="B9" s="17">
        <v>5001253</v>
      </c>
      <c r="C9" s="79" t="s">
        <v>988</v>
      </c>
      <c r="D9" s="17">
        <v>3000001</v>
      </c>
      <c r="E9" s="17" t="s">
        <v>271</v>
      </c>
      <c r="F9" s="53">
        <v>96</v>
      </c>
      <c r="G9" s="17" t="s">
        <v>943</v>
      </c>
      <c r="H9" s="18">
        <v>0</v>
      </c>
      <c r="I9" s="19">
        <v>64.592629000000002</v>
      </c>
      <c r="J9" s="19">
        <v>41.661737322807312</v>
      </c>
      <c r="K9" s="20">
        <f t="shared" si="0"/>
        <v>0.64499212940856321</v>
      </c>
      <c r="L9" s="54">
        <v>0</v>
      </c>
      <c r="M9" s="19">
        <v>0</v>
      </c>
      <c r="N9" s="20" t="str">
        <f t="shared" ref="N9:N17" si="1">IFERROR(M9/L9,".")</f>
        <v>.</v>
      </c>
    </row>
    <row r="10" spans="1:14" ht="25.5" x14ac:dyDescent="0.25">
      <c r="A10" s="15"/>
      <c r="B10" s="17">
        <v>5001254</v>
      </c>
      <c r="C10" s="79" t="s">
        <v>989</v>
      </c>
      <c r="D10" s="17">
        <v>3000001</v>
      </c>
      <c r="E10" s="17" t="s">
        <v>271</v>
      </c>
      <c r="F10" s="53">
        <v>255</v>
      </c>
      <c r="G10" s="17" t="s">
        <v>467</v>
      </c>
      <c r="H10" s="18">
        <v>0</v>
      </c>
      <c r="I10" s="19">
        <v>126.99138500000001</v>
      </c>
      <c r="J10" s="19">
        <v>88.414141297340393</v>
      </c>
      <c r="K10" s="20">
        <f t="shared" si="0"/>
        <v>0.69622156886737152</v>
      </c>
      <c r="L10" s="54">
        <v>0</v>
      </c>
      <c r="M10" s="19">
        <v>0</v>
      </c>
      <c r="N10" s="20" t="str">
        <f t="shared" si="1"/>
        <v>.</v>
      </c>
    </row>
    <row r="11" spans="1:14" ht="25.5" x14ac:dyDescent="0.25">
      <c r="A11" s="15"/>
      <c r="B11" s="17">
        <v>5005107</v>
      </c>
      <c r="C11" s="79" t="s">
        <v>2137</v>
      </c>
      <c r="D11" s="17">
        <v>3000588</v>
      </c>
      <c r="E11" s="17" t="s">
        <v>2134</v>
      </c>
      <c r="F11" s="53">
        <v>43</v>
      </c>
      <c r="G11" s="17" t="s">
        <v>833</v>
      </c>
      <c r="H11" s="18">
        <v>17.045154999999998</v>
      </c>
      <c r="I11" s="19">
        <v>27.750402999999991</v>
      </c>
      <c r="J11" s="19">
        <v>9.6951515655964613</v>
      </c>
      <c r="K11" s="20">
        <f t="shared" si="0"/>
        <v>0.34936975746249394</v>
      </c>
      <c r="L11" s="54">
        <v>0</v>
      </c>
      <c r="M11" s="19">
        <v>0</v>
      </c>
      <c r="N11" s="20" t="str">
        <f t="shared" si="1"/>
        <v>.</v>
      </c>
    </row>
    <row r="12" spans="1:14" ht="38.25" x14ac:dyDescent="0.25">
      <c r="A12" s="15"/>
      <c r="B12" s="17">
        <v>5005108</v>
      </c>
      <c r="C12" s="79" t="s">
        <v>2138</v>
      </c>
      <c r="D12" s="17">
        <v>3000588</v>
      </c>
      <c r="E12" s="17" t="s">
        <v>2134</v>
      </c>
      <c r="F12" s="53">
        <v>86</v>
      </c>
      <c r="G12" s="17" t="s">
        <v>464</v>
      </c>
      <c r="H12" s="18">
        <v>0.496</v>
      </c>
      <c r="I12" s="19">
        <v>0.496</v>
      </c>
      <c r="J12" s="19">
        <v>5.4902398260310292E-3</v>
      </c>
      <c r="K12" s="20">
        <f t="shared" si="0"/>
        <v>1.1069031907320623E-2</v>
      </c>
      <c r="L12" s="54">
        <v>0</v>
      </c>
      <c r="M12" s="19">
        <v>0</v>
      </c>
      <c r="N12" s="20" t="str">
        <f t="shared" si="1"/>
        <v>.</v>
      </c>
    </row>
    <row r="13" spans="1:14" ht="25.5" x14ac:dyDescent="0.25">
      <c r="A13" s="15"/>
      <c r="B13" s="17">
        <v>5005109</v>
      </c>
      <c r="C13" s="79" t="s">
        <v>2139</v>
      </c>
      <c r="D13" s="17">
        <v>3000588</v>
      </c>
      <c r="E13" s="17" t="s">
        <v>2134</v>
      </c>
      <c r="F13" s="53">
        <v>87</v>
      </c>
      <c r="G13" s="17" t="s">
        <v>461</v>
      </c>
      <c r="H13" s="18">
        <v>11.159000000000001</v>
      </c>
      <c r="I13" s="19">
        <v>6.1589999999999998</v>
      </c>
      <c r="J13" s="19">
        <v>0.15218174457550049</v>
      </c>
      <c r="K13" s="20">
        <f t="shared" si="0"/>
        <v>2.4708839840152701E-2</v>
      </c>
      <c r="L13" s="54">
        <v>0</v>
      </c>
      <c r="M13" s="19">
        <v>0</v>
      </c>
      <c r="N13" s="20" t="str">
        <f t="shared" si="1"/>
        <v>.</v>
      </c>
    </row>
    <row r="14" spans="1:14" ht="25.5" x14ac:dyDescent="0.25">
      <c r="A14" s="15"/>
      <c r="B14" s="17">
        <v>5004351</v>
      </c>
      <c r="C14" s="79" t="s">
        <v>2140</v>
      </c>
      <c r="D14" s="17">
        <v>3000674</v>
      </c>
      <c r="E14" s="17" t="s">
        <v>2135</v>
      </c>
      <c r="F14" s="53">
        <v>56</v>
      </c>
      <c r="G14" s="17" t="s">
        <v>296</v>
      </c>
      <c r="H14" s="18">
        <v>3.7027030000000001</v>
      </c>
      <c r="I14" s="19">
        <v>7.2815129999999995</v>
      </c>
      <c r="J14" s="19">
        <v>2.4771942065417534</v>
      </c>
      <c r="K14" s="20">
        <f t="shared" si="0"/>
        <v>0.34020322514589391</v>
      </c>
      <c r="L14" s="54">
        <v>0</v>
      </c>
      <c r="M14" s="19">
        <v>0</v>
      </c>
      <c r="N14" s="20" t="str">
        <f t="shared" si="1"/>
        <v>.</v>
      </c>
    </row>
    <row r="15" spans="1:14" ht="38.25" x14ac:dyDescent="0.25">
      <c r="A15" s="15"/>
      <c r="B15" s="17">
        <v>5004354</v>
      </c>
      <c r="C15" s="79" t="s">
        <v>2141</v>
      </c>
      <c r="D15" s="17">
        <v>3000674</v>
      </c>
      <c r="E15" s="17" t="s">
        <v>2135</v>
      </c>
      <c r="F15" s="53">
        <v>86</v>
      </c>
      <c r="G15" s="17" t="s">
        <v>464</v>
      </c>
      <c r="H15" s="18">
        <v>6.2242709999999999</v>
      </c>
      <c r="I15" s="19">
        <v>4.59701</v>
      </c>
      <c r="J15" s="19">
        <v>0.3401454386767</v>
      </c>
      <c r="K15" s="20">
        <f t="shared" si="0"/>
        <v>7.3992755873208887E-2</v>
      </c>
      <c r="L15" s="54">
        <v>0</v>
      </c>
      <c r="M15" s="19">
        <v>0</v>
      </c>
      <c r="N15" s="20" t="str">
        <f t="shared" si="1"/>
        <v>.</v>
      </c>
    </row>
    <row r="16" spans="1:14" ht="25.5" x14ac:dyDescent="0.25">
      <c r="A16" s="15"/>
      <c r="B16" s="17">
        <v>5005105</v>
      </c>
      <c r="C16" s="79" t="s">
        <v>2142</v>
      </c>
      <c r="D16" s="17">
        <v>3000674</v>
      </c>
      <c r="E16" s="17" t="s">
        <v>2135</v>
      </c>
      <c r="F16" s="53">
        <v>56</v>
      </c>
      <c r="G16" s="17" t="s">
        <v>296</v>
      </c>
      <c r="H16" s="18">
        <v>160.00000000000003</v>
      </c>
      <c r="I16" s="19">
        <v>18.423081000000003</v>
      </c>
      <c r="J16" s="19">
        <v>0.29101208318024874</v>
      </c>
      <c r="K16" s="20">
        <f t="shared" si="0"/>
        <v>1.5796059474538958E-2</v>
      </c>
      <c r="L16" s="54">
        <v>0</v>
      </c>
      <c r="M16" s="19">
        <v>0</v>
      </c>
      <c r="N16" s="20" t="str">
        <f t="shared" si="1"/>
        <v>.</v>
      </c>
    </row>
    <row r="17" spans="1:14" ht="38.25" x14ac:dyDescent="0.25">
      <c r="A17" s="15"/>
      <c r="B17" s="17">
        <v>5005106</v>
      </c>
      <c r="C17" s="79" t="s">
        <v>2143</v>
      </c>
      <c r="D17" s="17">
        <v>3000674</v>
      </c>
      <c r="E17" s="17" t="s">
        <v>2135</v>
      </c>
      <c r="F17" s="53">
        <v>86</v>
      </c>
      <c r="G17" s="17" t="s">
        <v>464</v>
      </c>
      <c r="H17" s="18">
        <v>3.6000000000000005</v>
      </c>
      <c r="I17" s="19">
        <v>4.5423000000000009</v>
      </c>
      <c r="J17" s="19">
        <v>0.78471889940556139</v>
      </c>
      <c r="K17" s="20">
        <f t="shared" si="0"/>
        <v>0.17275805195728183</v>
      </c>
      <c r="L17" s="54">
        <v>0</v>
      </c>
      <c r="M17" s="19">
        <v>0</v>
      </c>
      <c r="N17" s="20" t="str">
        <f t="shared" si="1"/>
        <v>.</v>
      </c>
    </row>
    <row r="18" spans="1:14" ht="15.75" thickBot="1" x14ac:dyDescent="0.3">
      <c r="A18" s="33" t="s">
        <v>302</v>
      </c>
      <c r="B18" s="35"/>
      <c r="C18" s="35"/>
      <c r="D18" s="57"/>
      <c r="E18" s="35"/>
      <c r="F18" s="51"/>
      <c r="G18" s="35"/>
      <c r="H18" s="36">
        <f>H6-H7</f>
        <v>103.95711499999996</v>
      </c>
      <c r="I18" s="36">
        <f>I6-I7</f>
        <v>35.299612999999965</v>
      </c>
      <c r="J18" s="36">
        <f>J6-J7</f>
        <v>2.5274369441322051</v>
      </c>
      <c r="K18" s="38">
        <f t="shared" si="0"/>
        <v>7.1599565245437896E-2</v>
      </c>
      <c r="L18" s="52"/>
      <c r="M18" s="37"/>
      <c r="N18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7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113</v>
      </c>
      <c r="B1" s="41" t="s">
        <v>228</v>
      </c>
      <c r="C1" s="40" t="s">
        <v>68</v>
      </c>
      <c r="D1" s="40"/>
      <c r="E1" s="40"/>
      <c r="F1" s="40"/>
      <c r="G1" s="40"/>
    </row>
    <row r="2" spans="1:11" ht="15.75" thickBot="1" x14ac:dyDescent="0.3">
      <c r="A2" s="2" t="s">
        <v>2146</v>
      </c>
      <c r="I2" s="1" t="s">
        <v>2157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529.31418000000008</v>
      </c>
      <c r="E6" s="13">
        <f ca="1">SUM(E7:OFFSET(E7,50,0))</f>
        <v>605.82938700000011</v>
      </c>
      <c r="F6" s="13">
        <f ca="1">SUM(F7:OFFSET(F7,50,0))</f>
        <v>213.22009421899065</v>
      </c>
      <c r="G6" s="14">
        <f ca="1">IFERROR(F6/E6,0)</f>
        <v>0.35194742743469887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1.4999999999999999E-2</v>
      </c>
      <c r="E7" s="19">
        <v>0.600271</v>
      </c>
      <c r="F7" s="19">
        <v>8.2882478833198547E-2</v>
      </c>
      <c r="G7" s="20">
        <f t="shared" ref="G7:G22" si="0">IFERROR(F7/E7,0)</f>
        <v>0.13807510080146893</v>
      </c>
      <c r="I7" t="s">
        <v>259</v>
      </c>
      <c r="J7" s="6">
        <v>9.2653870154172182</v>
      </c>
      <c r="K7" s="65">
        <v>0.44971943898992611</v>
      </c>
    </row>
    <row r="8" spans="1:11" x14ac:dyDescent="0.25">
      <c r="A8" s="15"/>
      <c r="B8" s="44">
        <v>2</v>
      </c>
      <c r="C8" s="17" t="s">
        <v>241</v>
      </c>
      <c r="D8" s="18">
        <v>12.275716999999995</v>
      </c>
      <c r="E8" s="19">
        <v>16.491533</v>
      </c>
      <c r="F8" s="19">
        <v>5.92939414061766</v>
      </c>
      <c r="G8" s="20">
        <f t="shared" si="0"/>
        <v>0.35954172002188395</v>
      </c>
      <c r="I8" t="s">
        <v>261</v>
      </c>
      <c r="J8" s="6">
        <v>5.948378945922741</v>
      </c>
      <c r="K8" s="65">
        <v>0.42331175842328134</v>
      </c>
    </row>
    <row r="9" spans="1:11" x14ac:dyDescent="0.25">
      <c r="A9" s="15"/>
      <c r="B9" s="44">
        <v>4</v>
      </c>
      <c r="C9" s="17" t="s">
        <v>243</v>
      </c>
      <c r="D9" s="18">
        <v>25.114720999999999</v>
      </c>
      <c r="E9" s="19">
        <v>29.773547999999995</v>
      </c>
      <c r="F9" s="19">
        <v>11.036588661872884</v>
      </c>
      <c r="G9" s="20">
        <f t="shared" si="0"/>
        <v>0.37068436257153115</v>
      </c>
      <c r="I9" t="s">
        <v>253</v>
      </c>
      <c r="J9" s="6">
        <v>10.545807138087184</v>
      </c>
      <c r="K9" s="65">
        <v>0.41428310282454955</v>
      </c>
    </row>
    <row r="10" spans="1:11" x14ac:dyDescent="0.25">
      <c r="A10" s="15"/>
      <c r="B10" s="44">
        <v>6</v>
      </c>
      <c r="C10" s="17" t="s">
        <v>245</v>
      </c>
      <c r="D10" s="18">
        <v>0</v>
      </c>
      <c r="E10" s="19">
        <v>1.0880000000000001</v>
      </c>
      <c r="F10" s="19">
        <v>0</v>
      </c>
      <c r="G10" s="20">
        <f t="shared" si="0"/>
        <v>0</v>
      </c>
      <c r="I10" t="s">
        <v>247</v>
      </c>
      <c r="J10" s="6">
        <v>8.5808345262194052</v>
      </c>
      <c r="K10" s="65">
        <v>0.40270777870437779</v>
      </c>
    </row>
    <row r="11" spans="1:11" x14ac:dyDescent="0.25">
      <c r="A11" s="15"/>
      <c r="B11" s="44">
        <v>8</v>
      </c>
      <c r="C11" s="17" t="s">
        <v>247</v>
      </c>
      <c r="D11" s="18">
        <v>15.489292000000003</v>
      </c>
      <c r="E11" s="19">
        <v>21.307844000000003</v>
      </c>
      <c r="F11" s="19">
        <v>8.5808345262194052</v>
      </c>
      <c r="G11" s="20">
        <f t="shared" si="0"/>
        <v>0.40270777870437779</v>
      </c>
      <c r="I11" t="s">
        <v>252</v>
      </c>
      <c r="J11" s="6">
        <v>10.897390114179871</v>
      </c>
      <c r="K11" s="65">
        <v>0.40175163318634571</v>
      </c>
    </row>
    <row r="12" spans="1:11" x14ac:dyDescent="0.25">
      <c r="A12" s="15"/>
      <c r="B12" s="44">
        <v>11</v>
      </c>
      <c r="C12" s="17" t="s">
        <v>250</v>
      </c>
      <c r="D12" s="18">
        <v>16.988036000000001</v>
      </c>
      <c r="E12" s="19">
        <v>19.656863999999999</v>
      </c>
      <c r="F12" s="19">
        <v>6.908788921561154</v>
      </c>
      <c r="G12" s="20">
        <f t="shared" si="0"/>
        <v>0.35146953865892111</v>
      </c>
      <c r="I12" t="s">
        <v>243</v>
      </c>
      <c r="J12" s="6">
        <v>11.036588661872884</v>
      </c>
      <c r="K12" s="65">
        <v>0.37068436257153115</v>
      </c>
    </row>
    <row r="13" spans="1:11" x14ac:dyDescent="0.25">
      <c r="A13" s="15"/>
      <c r="B13" s="44">
        <v>12</v>
      </c>
      <c r="C13" s="17" t="s">
        <v>251</v>
      </c>
      <c r="D13" s="18">
        <v>18.755222000000003</v>
      </c>
      <c r="E13" s="19">
        <v>22.941935000000001</v>
      </c>
      <c r="F13" s="19">
        <v>8.2043654749868438</v>
      </c>
      <c r="G13" s="20">
        <f t="shared" si="0"/>
        <v>0.35761436317323902</v>
      </c>
      <c r="I13" t="s">
        <v>241</v>
      </c>
      <c r="J13" s="6">
        <v>5.92939414061766</v>
      </c>
      <c r="K13" s="65">
        <v>0.35954172002188395</v>
      </c>
    </row>
    <row r="14" spans="1:11" x14ac:dyDescent="0.25">
      <c r="A14" s="15"/>
      <c r="B14" s="44">
        <v>13</v>
      </c>
      <c r="C14" s="17" t="s">
        <v>252</v>
      </c>
      <c r="D14" s="18">
        <v>22.62673199999999</v>
      </c>
      <c r="E14" s="19">
        <v>27.124693999999995</v>
      </c>
      <c r="F14" s="19">
        <v>10.897390114179871</v>
      </c>
      <c r="G14" s="20">
        <f t="shared" si="0"/>
        <v>0.40175163318634571</v>
      </c>
      <c r="I14" t="s">
        <v>251</v>
      </c>
      <c r="J14" s="6">
        <v>8.2043654749868438</v>
      </c>
      <c r="K14" s="65">
        <v>0.35761436317323902</v>
      </c>
    </row>
    <row r="15" spans="1:11" x14ac:dyDescent="0.25">
      <c r="A15" s="15"/>
      <c r="B15" s="44">
        <v>14</v>
      </c>
      <c r="C15" s="17" t="s">
        <v>253</v>
      </c>
      <c r="D15" s="18">
        <v>23.513018000000002</v>
      </c>
      <c r="E15" s="19">
        <v>25.455557000000006</v>
      </c>
      <c r="F15" s="19">
        <v>10.545807138087184</v>
      </c>
      <c r="G15" s="20">
        <f t="shared" si="0"/>
        <v>0.41428310282454955</v>
      </c>
      <c r="I15" t="s">
        <v>250</v>
      </c>
      <c r="J15" s="6">
        <v>6.908788921561154</v>
      </c>
      <c r="K15" s="65">
        <v>0.35146953865892111</v>
      </c>
    </row>
    <row r="16" spans="1:11" x14ac:dyDescent="0.25">
      <c r="A16" s="15"/>
      <c r="B16" s="44">
        <v>15</v>
      </c>
      <c r="C16" s="17" t="s">
        <v>254</v>
      </c>
      <c r="D16" s="18">
        <v>337.782625</v>
      </c>
      <c r="E16" s="19">
        <v>362.06916400000006</v>
      </c>
      <c r="F16" s="19">
        <v>121.26981730365515</v>
      </c>
      <c r="G16" s="20">
        <f t="shared" si="0"/>
        <v>0.33493550227783309</v>
      </c>
      <c r="I16" t="s">
        <v>255</v>
      </c>
      <c r="J16" s="6">
        <v>3.5640245119575411</v>
      </c>
      <c r="K16" s="65">
        <v>0.34598656039375603</v>
      </c>
    </row>
    <row r="17" spans="1:11" x14ac:dyDescent="0.25">
      <c r="A17" s="15"/>
      <c r="B17" s="44">
        <v>16</v>
      </c>
      <c r="C17" s="17" t="s">
        <v>255</v>
      </c>
      <c r="D17" s="18">
        <v>7.019737000000001</v>
      </c>
      <c r="E17" s="19">
        <v>10.301049000000003</v>
      </c>
      <c r="F17" s="19">
        <v>3.5640245119575411</v>
      </c>
      <c r="G17" s="20">
        <f t="shared" si="0"/>
        <v>0.34598656039375603</v>
      </c>
      <c r="I17" t="s">
        <v>254</v>
      </c>
      <c r="J17" s="6">
        <v>121.26981730365515</v>
      </c>
      <c r="K17" s="65">
        <v>0.33493550227783309</v>
      </c>
    </row>
    <row r="18" spans="1:11" x14ac:dyDescent="0.25">
      <c r="A18" s="15"/>
      <c r="B18" s="44">
        <v>20</v>
      </c>
      <c r="C18" s="17" t="s">
        <v>259</v>
      </c>
      <c r="D18" s="18">
        <v>16.520911999999996</v>
      </c>
      <c r="E18" s="19">
        <v>20.602594</v>
      </c>
      <c r="F18" s="19">
        <v>9.2653870154172182</v>
      </c>
      <c r="G18" s="20">
        <f t="shared" si="0"/>
        <v>0.44971943898992611</v>
      </c>
      <c r="I18" t="s">
        <v>262</v>
      </c>
      <c r="J18" s="6">
        <v>7.8683190101619402</v>
      </c>
      <c r="K18" s="65">
        <v>0.32403450795316141</v>
      </c>
    </row>
    <row r="19" spans="1:11" x14ac:dyDescent="0.25">
      <c r="A19" s="15"/>
      <c r="B19" s="44">
        <v>21</v>
      </c>
      <c r="C19" s="17" t="s">
        <v>260</v>
      </c>
      <c r="D19" s="18">
        <v>0</v>
      </c>
      <c r="E19" s="19">
        <v>0.24</v>
      </c>
      <c r="F19" s="19">
        <v>4.6000000089406967E-2</v>
      </c>
      <c r="G19" s="20">
        <f t="shared" si="0"/>
        <v>0.19166666703919572</v>
      </c>
      <c r="I19" t="s">
        <v>264</v>
      </c>
      <c r="J19" s="6">
        <v>3.0721159754284599</v>
      </c>
      <c r="K19" s="65">
        <v>0.31214409858874531</v>
      </c>
    </row>
    <row r="20" spans="1:11" x14ac:dyDescent="0.25">
      <c r="A20" s="15"/>
      <c r="B20" s="44">
        <v>22</v>
      </c>
      <c r="C20" s="17" t="s">
        <v>261</v>
      </c>
      <c r="D20" s="18">
        <v>9.7436969999999992</v>
      </c>
      <c r="E20" s="19">
        <v>14.052004999999999</v>
      </c>
      <c r="F20" s="19">
        <v>5.948378945922741</v>
      </c>
      <c r="G20" s="20">
        <f t="shared" si="0"/>
        <v>0.42331175842328134</v>
      </c>
      <c r="I20" t="s">
        <v>260</v>
      </c>
      <c r="J20" s="6">
        <v>4.6000000089406967E-2</v>
      </c>
      <c r="K20" s="65">
        <v>0.19166666703919572</v>
      </c>
    </row>
    <row r="21" spans="1:11" x14ac:dyDescent="0.25">
      <c r="A21" s="15"/>
      <c r="B21" s="44">
        <v>23</v>
      </c>
      <c r="C21" s="17" t="s">
        <v>262</v>
      </c>
      <c r="D21" s="18">
        <v>17.546431999999999</v>
      </c>
      <c r="E21" s="19">
        <v>24.282348999999996</v>
      </c>
      <c r="F21" s="19">
        <v>7.8683190101619402</v>
      </c>
      <c r="G21" s="20">
        <f t="shared" si="0"/>
        <v>0.32403450795316141</v>
      </c>
      <c r="I21" t="s">
        <v>240</v>
      </c>
      <c r="J21" s="6">
        <v>8.2882478833198547E-2</v>
      </c>
      <c r="K21" s="65">
        <v>0.13807510080146893</v>
      </c>
    </row>
    <row r="22" spans="1:11" ht="15.75" thickBot="1" x14ac:dyDescent="0.3">
      <c r="A22" s="21"/>
      <c r="B22" s="45">
        <v>25</v>
      </c>
      <c r="C22" s="23" t="s">
        <v>264</v>
      </c>
      <c r="D22" s="24">
        <v>5.9230389999999993</v>
      </c>
      <c r="E22" s="25">
        <v>9.8419800000000013</v>
      </c>
      <c r="F22" s="25">
        <v>3.0721159754284599</v>
      </c>
      <c r="G22" s="26">
        <f t="shared" si="0"/>
        <v>0.31214409858874531</v>
      </c>
      <c r="I22" t="s">
        <v>245</v>
      </c>
      <c r="J22" s="6">
        <v>0</v>
      </c>
      <c r="K22" s="65">
        <v>0</v>
      </c>
    </row>
    <row r="23" spans="1:11" x14ac:dyDescent="0.25">
      <c r="J23" s="6"/>
      <c r="K23" s="65"/>
    </row>
    <row r="24" spans="1:11" x14ac:dyDescent="0.25">
      <c r="J24" s="6"/>
      <c r="K24" s="65"/>
    </row>
    <row r="25" spans="1:11" x14ac:dyDescent="0.25">
      <c r="J25" s="6"/>
      <c r="K25" s="65"/>
    </row>
    <row r="26" spans="1:11" x14ac:dyDescent="0.25">
      <c r="J26" s="6"/>
      <c r="K26" s="65"/>
    </row>
    <row r="27" spans="1:11" x14ac:dyDescent="0.25">
      <c r="J27" s="6"/>
      <c r="K27" s="65"/>
    </row>
    <row r="28" spans="1:11" x14ac:dyDescent="0.25">
      <c r="J28" s="6"/>
      <c r="K28" s="65"/>
    </row>
    <row r="29" spans="1:11" x14ac:dyDescent="0.25">
      <c r="J29" s="6"/>
      <c r="K29" s="65"/>
    </row>
    <row r="30" spans="1:11" x14ac:dyDescent="0.25">
      <c r="J30" s="6"/>
      <c r="K30" s="65"/>
    </row>
    <row r="31" spans="1:11" x14ac:dyDescent="0.25">
      <c r="J31" s="6"/>
      <c r="K31" s="65"/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8"/>
  <dimension ref="A1:G11"/>
  <sheetViews>
    <sheetView workbookViewId="0">
      <selection activeCell="A8" sqref="A8:G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113</v>
      </c>
      <c r="B1" s="46" t="s">
        <v>228</v>
      </c>
      <c r="C1" s="40" t="s">
        <v>68</v>
      </c>
      <c r="D1" s="40"/>
      <c r="E1" s="40"/>
      <c r="F1" s="40"/>
      <c r="G1" s="40"/>
    </row>
    <row r="2" spans="1:7" ht="15.75" thickBot="1" x14ac:dyDescent="0.3">
      <c r="A2" s="2" t="s">
        <v>2147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529.31418000000008</v>
      </c>
      <c r="E6" s="13">
        <v>605.82938700000011</v>
      </c>
      <c r="F6" s="13">
        <v>213.22009421899065</v>
      </c>
      <c r="G6" s="14">
        <v>0.35194742743469887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529.31417999999996</v>
      </c>
      <c r="E7" s="31">
        <f ca="1">SUM(E8:OFFSET(E6,MATCH("GOBIERNOS REGIONALES",$A$8:$A$50,0),0))</f>
        <v>605.82938699999988</v>
      </c>
      <c r="F7" s="31">
        <f ca="1">SUM(F8:OFFSET(F6,MATCH("GOBIERNOS REGIONALES",$A$8:$A$50,0),0))</f>
        <v>213.22009421899065</v>
      </c>
      <c r="G7" s="32">
        <f ca="1">IFERROR(F7/E7,0)</f>
        <v>0.35194742743469903</v>
      </c>
    </row>
    <row r="8" spans="1:7" ht="25.5" x14ac:dyDescent="0.25">
      <c r="A8" s="15"/>
      <c r="B8" s="16">
        <v>67</v>
      </c>
      <c r="C8" s="17" t="s">
        <v>131</v>
      </c>
      <c r="D8" s="18">
        <v>529.31417999999996</v>
      </c>
      <c r="E8" s="19">
        <v>605.82938699999988</v>
      </c>
      <c r="F8" s="19">
        <v>213.22009421899065</v>
      </c>
      <c r="G8" s="20">
        <f>IFERROR(F8/E8,0)</f>
        <v>0.35194742743469903</v>
      </c>
    </row>
    <row r="9" spans="1:7" ht="15.75" thickBot="1" x14ac:dyDescent="0.3">
      <c r="A9" s="33" t="s">
        <v>200</v>
      </c>
      <c r="B9" s="34"/>
      <c r="C9" s="35"/>
      <c r="D9" s="36">
        <f ca="1">SUM(D10:OFFSET(D8,(MATCH("GOBIERNOS LOCALES",$A$8:$A$50,0)-MATCH("GOBIERNOS REGIONALES",$A$8:$A$50,0)),0))</f>
        <v>0</v>
      </c>
      <c r="E9" s="37">
        <f ca="1">SUM(E10:OFFSET(E8,(MATCH("GOBIERNOS LOCALES",$A$8:$A$50,0)-MATCH("GOBIERNOS REGIONALES",$A$8:$A$50,0)),0))</f>
        <v>0</v>
      </c>
      <c r="F9" s="37">
        <f ca="1">SUM(F10:OFFSET(F8,(MATCH("GOBIERNOS LOCALES",$A$8:$A$50,0)-MATCH("GOBIERNOS REGIONALES",$A$8:$A$50,0)),0))</f>
        <v>0</v>
      </c>
      <c r="G9" s="38">
        <f ca="1">IFERROR(F9/E9,0)</f>
        <v>0</v>
      </c>
    </row>
    <row r="10" spans="1:7" x14ac:dyDescent="0.25">
      <c r="A10" t="s">
        <v>227</v>
      </c>
      <c r="D10" s="6"/>
      <c r="E10" s="6"/>
      <c r="F10" s="6"/>
      <c r="G10" s="5">
        <f>IFERROR(F10/E10,0)</f>
        <v>0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9"/>
  <dimension ref="A1:L17"/>
  <sheetViews>
    <sheetView topLeftCell="A7" workbookViewId="0">
      <selection activeCell="C17" sqref="C17:E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113</v>
      </c>
      <c r="B1" s="40" t="s">
        <v>228</v>
      </c>
      <c r="C1" s="40" t="s">
        <v>68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2148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529.31418000000008</v>
      </c>
      <c r="G6" s="13">
        <v>605.82938700000011</v>
      </c>
      <c r="H6" s="13">
        <v>213.22009421899065</v>
      </c>
      <c r="I6" s="14">
        <v>0.35194742743469887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510.20094699999999</v>
      </c>
      <c r="G7" s="31">
        <f ca="1">SUM(G8:OFFSET(G6,MATCH("PROYECTOS",$A$8:$A$50,0),0))</f>
        <v>577.92020300000013</v>
      </c>
      <c r="H7" s="31">
        <f ca="1">SUM(H8:OFFSET(H6,MATCH("PROYECTOS",$A$8:$A$50,0),0))</f>
        <v>208.4836966652897</v>
      </c>
      <c r="I7" s="32">
        <f ca="1">IFERROR(H7/G7,0)</f>
        <v>0.36074824099078889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223.50520400000002</v>
      </c>
      <c r="G8" s="19">
        <v>283.37794700000006</v>
      </c>
      <c r="H8" s="19">
        <v>85.939774661103456</v>
      </c>
      <c r="I8" s="20">
        <f>IFERROR(H8/G8,0)</f>
        <v>0.30326909899274357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3000550</v>
      </c>
      <c r="C9" s="17" t="s">
        <v>2149</v>
      </c>
      <c r="D9" s="53">
        <v>138</v>
      </c>
      <c r="E9" s="17" t="s">
        <v>2151</v>
      </c>
      <c r="F9" s="18">
        <v>238.75185999999999</v>
      </c>
      <c r="G9" s="19">
        <v>244.91547199999999</v>
      </c>
      <c r="H9" s="19">
        <v>102.49770974303283</v>
      </c>
      <c r="I9" s="20">
        <f>IFERROR(H9/G9,0)</f>
        <v>0.41850238739932621</v>
      </c>
      <c r="J9" s="54"/>
      <c r="K9" s="19"/>
      <c r="L9" s="20" t="str">
        <f>IFERROR(K9/J9,".")</f>
        <v>.</v>
      </c>
    </row>
    <row r="10" spans="1:12" ht="25.5" x14ac:dyDescent="0.25">
      <c r="A10" s="15"/>
      <c r="B10" s="17">
        <v>3000668</v>
      </c>
      <c r="C10" s="17" t="s">
        <v>2150</v>
      </c>
      <c r="D10" s="53">
        <v>107</v>
      </c>
      <c r="E10" s="17" t="s">
        <v>1349</v>
      </c>
      <c r="F10" s="18">
        <v>47.943882999999992</v>
      </c>
      <c r="G10" s="19">
        <v>49.626784000000001</v>
      </c>
      <c r="H10" s="19">
        <v>20.046212261153414</v>
      </c>
      <c r="I10" s="20">
        <f>IFERROR(H10/G10,0)</f>
        <v>0.40393937800106922</v>
      </c>
      <c r="J10" s="54"/>
      <c r="K10" s="19"/>
      <c r="L10" s="20" t="str">
        <f>IFERROR(K10/J10,".")</f>
        <v>.</v>
      </c>
    </row>
    <row r="11" spans="1:12" ht="15.75" thickBot="1" x14ac:dyDescent="0.3">
      <c r="A11" s="33" t="s">
        <v>302</v>
      </c>
      <c r="B11" s="35"/>
      <c r="C11" s="35"/>
      <c r="D11" s="51"/>
      <c r="E11" s="35"/>
      <c r="F11" s="36">
        <f ca="1">OFFSET(F11,-MATCH("PROYECTOS",$A$8:$A$50,0)-1,0)-(OFFSET(F11,-MATCH("PROYECTOS",$A$8:$A$50,0),0))</f>
        <v>19.113233000000093</v>
      </c>
      <c r="G11" s="37">
        <f ca="1">OFFSET(G11,-MATCH("PROYECTOS",$A$8:$A$50,0)-1,0)-(OFFSET(G11,-MATCH("PROYECTOS",$A$8:$A$50,0),0))</f>
        <v>27.909183999999982</v>
      </c>
      <c r="H11" s="37">
        <f ca="1">OFFSET(H11,-MATCH("PROYECTOS",$A$8:$A$50,0)-1,0)-(OFFSET(H11,-MATCH("PROYECTOS",$A$8:$A$50,0),0))</f>
        <v>4.7363975537009537</v>
      </c>
      <c r="I11" s="38">
        <f ca="1">IFERROR(H11/G11,0)</f>
        <v>0.16970748960990606</v>
      </c>
      <c r="J11" s="52"/>
      <c r="K11" s="37"/>
      <c r="L11" s="38"/>
    </row>
    <row r="12" spans="1:12" ht="15.75" thickBot="1" x14ac:dyDescent="0.3"/>
    <row r="13" spans="1:12" ht="15.75" thickBot="1" x14ac:dyDescent="0.3">
      <c r="A13" s="108" t="s">
        <v>372</v>
      </c>
      <c r="B13" s="109"/>
      <c r="C13" s="109"/>
      <c r="D13" s="109"/>
      <c r="E13" s="109"/>
      <c r="F13" s="110"/>
    </row>
    <row r="14" spans="1:12" ht="15.75" thickBot="1" x14ac:dyDescent="0.3">
      <c r="A14" s="2" t="s">
        <v>2158</v>
      </c>
    </row>
    <row r="15" spans="1:12" ht="45" customHeight="1" x14ac:dyDescent="0.25">
      <c r="A15" s="100" t="s">
        <v>374</v>
      </c>
      <c r="B15" s="101"/>
      <c r="C15" s="101"/>
      <c r="D15" s="101"/>
      <c r="E15" s="101"/>
      <c r="F15" s="111" t="s">
        <v>375</v>
      </c>
    </row>
    <row r="16" spans="1:12" ht="15.75" thickBot="1" x14ac:dyDescent="0.3">
      <c r="A16" s="103"/>
      <c r="B16" s="104"/>
      <c r="C16" s="104"/>
      <c r="D16" s="104"/>
      <c r="E16" s="104"/>
      <c r="F16" s="137"/>
    </row>
    <row r="17" spans="1:6" ht="15.75" thickBot="1" x14ac:dyDescent="0.3">
      <c r="A17" s="66"/>
      <c r="B17" s="67">
        <v>3000001</v>
      </c>
      <c r="C17" s="150" t="s">
        <v>271</v>
      </c>
      <c r="D17" s="150"/>
      <c r="E17" s="151"/>
      <c r="F17" s="68">
        <v>0.30326909899274357</v>
      </c>
    </row>
  </sheetData>
  <mergeCells count="16">
    <mergeCell ref="C17:E17"/>
    <mergeCell ref="A3:E3"/>
    <mergeCell ref="F3:I3"/>
    <mergeCell ref="J3:L3"/>
    <mergeCell ref="I4:I5"/>
    <mergeCell ref="A13:F13"/>
    <mergeCell ref="A15:E16"/>
    <mergeCell ref="F15:F16"/>
    <mergeCell ref="L4:L5"/>
    <mergeCell ref="H4:H5"/>
    <mergeCell ref="A4:C5"/>
    <mergeCell ref="J4:J5"/>
    <mergeCell ref="F4:F5"/>
    <mergeCell ref="K4:K5"/>
    <mergeCell ref="G4:G5"/>
    <mergeCell ref="D4:E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P9"/>
  <sheetViews>
    <sheetView workbookViewId="0">
      <selection activeCell="L6" sqref="L6:P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39">
        <v>17</v>
      </c>
      <c r="B1" s="40" t="s">
        <v>228</v>
      </c>
      <c r="C1" s="40" t="s">
        <v>11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511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14"/>
      <c r="J4" s="114" t="s">
        <v>234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38.25" x14ac:dyDescent="0.25">
      <c r="A6" s="15"/>
      <c r="B6" s="17">
        <v>3043977</v>
      </c>
      <c r="C6" s="17" t="s">
        <v>493</v>
      </c>
      <c r="D6" s="17">
        <v>56</v>
      </c>
      <c r="E6" s="17" t="s">
        <v>296</v>
      </c>
      <c r="F6" s="17">
        <v>135</v>
      </c>
      <c r="G6" s="17" t="s">
        <v>139</v>
      </c>
      <c r="H6" s="17">
        <v>1</v>
      </c>
      <c r="I6" s="17" t="s">
        <v>323</v>
      </c>
      <c r="J6" s="17">
        <v>1</v>
      </c>
      <c r="K6" s="17" t="s">
        <v>325</v>
      </c>
      <c r="L6" s="59">
        <v>7.4123789999999996</v>
      </c>
      <c r="M6" s="60">
        <v>5.1048720000000003</v>
      </c>
      <c r="N6" s="61">
        <v>0.32199999690055847</v>
      </c>
      <c r="O6" s="60"/>
      <c r="P6" s="61"/>
    </row>
    <row r="7" spans="1:16" ht="38.25" x14ac:dyDescent="0.25">
      <c r="A7" s="15"/>
      <c r="B7" s="17">
        <v>3043977</v>
      </c>
      <c r="C7" s="17" t="s">
        <v>493</v>
      </c>
      <c r="D7" s="17">
        <v>56</v>
      </c>
      <c r="E7" s="17" t="s">
        <v>296</v>
      </c>
      <c r="F7" s="17">
        <v>135</v>
      </c>
      <c r="G7" s="17" t="s">
        <v>139</v>
      </c>
      <c r="H7" s="17">
        <v>1</v>
      </c>
      <c r="I7" s="17" t="s">
        <v>323</v>
      </c>
      <c r="J7" s="17">
        <v>2</v>
      </c>
      <c r="K7" s="17" t="s">
        <v>326</v>
      </c>
      <c r="L7" s="59">
        <v>0</v>
      </c>
      <c r="M7" s="60">
        <v>2.3075070000000002</v>
      </c>
      <c r="N7" s="61">
        <v>2.2936219982802868</v>
      </c>
      <c r="O7" s="60"/>
      <c r="P7" s="61"/>
    </row>
    <row r="8" spans="1:16" ht="38.25" x14ac:dyDescent="0.25">
      <c r="A8" s="15"/>
      <c r="B8" s="17">
        <v>3043983</v>
      </c>
      <c r="C8" s="17" t="s">
        <v>499</v>
      </c>
      <c r="D8" s="17">
        <v>394</v>
      </c>
      <c r="E8" s="17" t="s">
        <v>462</v>
      </c>
      <c r="F8" s="17">
        <v>135</v>
      </c>
      <c r="G8" s="17" t="s">
        <v>139</v>
      </c>
      <c r="H8" s="17">
        <v>1</v>
      </c>
      <c r="I8" s="17" t="s">
        <v>323</v>
      </c>
      <c r="J8" s="17">
        <v>1</v>
      </c>
      <c r="K8" s="17" t="s">
        <v>325</v>
      </c>
      <c r="L8" s="59">
        <v>1.9559E-2</v>
      </c>
      <c r="M8" s="60">
        <v>0</v>
      </c>
      <c r="N8" s="61">
        <v>0</v>
      </c>
      <c r="O8" s="60"/>
      <c r="P8" s="61"/>
    </row>
    <row r="9" spans="1:16" ht="39" thickBot="1" x14ac:dyDescent="0.3">
      <c r="A9" s="21"/>
      <c r="B9" s="23">
        <v>3043983</v>
      </c>
      <c r="C9" s="23" t="s">
        <v>499</v>
      </c>
      <c r="D9" s="23">
        <v>394</v>
      </c>
      <c r="E9" s="23" t="s">
        <v>462</v>
      </c>
      <c r="F9" s="23">
        <v>135</v>
      </c>
      <c r="G9" s="23" t="s">
        <v>139</v>
      </c>
      <c r="H9" s="23">
        <v>1</v>
      </c>
      <c r="I9" s="23" t="s">
        <v>323</v>
      </c>
      <c r="J9" s="23">
        <v>2</v>
      </c>
      <c r="K9" s="23" t="s">
        <v>326</v>
      </c>
      <c r="L9" s="62">
        <v>1.0345420000000001</v>
      </c>
      <c r="M9" s="63">
        <v>1.054101</v>
      </c>
      <c r="N9" s="64">
        <v>1.0501869950676337</v>
      </c>
      <c r="O9" s="63"/>
      <c r="P9" s="64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0"/>
  <dimension ref="A1:N13"/>
  <sheetViews>
    <sheetView workbookViewId="0">
      <selection activeCell="B8" sqref="B8:C1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113</v>
      </c>
      <c r="B1" s="40" t="s">
        <v>228</v>
      </c>
      <c r="C1" s="40" t="s">
        <v>68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2152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529.31418000000008</v>
      </c>
      <c r="I6" s="13">
        <v>605.82938700000011</v>
      </c>
      <c r="J6" s="13">
        <v>213.22009421899065</v>
      </c>
      <c r="K6" s="14">
        <v>0.35194742743469887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SUM(H8:H12)</f>
        <v>510.20094699999993</v>
      </c>
      <c r="I7" s="30">
        <f>SUM(I8:I12)</f>
        <v>577.92020300000013</v>
      </c>
      <c r="J7" s="30">
        <f>SUM(J8:J12)</f>
        <v>208.4836966652897</v>
      </c>
      <c r="K7" s="32">
        <f>IFERROR(J7/I7,0)</f>
        <v>0.36074824099078889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213.35067500000002</v>
      </c>
      <c r="I8" s="19">
        <v>272.45767500000005</v>
      </c>
      <c r="J8" s="19">
        <v>83.173673625555693</v>
      </c>
      <c r="K8" s="20">
        <f t="shared" ref="K8:K13" si="0">IFERROR(J8/I8,0)</f>
        <v>0.30527190553745892</v>
      </c>
      <c r="L8" s="54">
        <v>1103902</v>
      </c>
      <c r="M8" s="19">
        <v>0</v>
      </c>
      <c r="N8" s="20">
        <f>IFERROR(M8/L8,".")</f>
        <v>0</v>
      </c>
    </row>
    <row r="9" spans="1:14" ht="25.5" x14ac:dyDescent="0.25">
      <c r="A9" s="15"/>
      <c r="B9" s="17">
        <v>5004225</v>
      </c>
      <c r="C9" s="79" t="s">
        <v>2153</v>
      </c>
      <c r="D9" s="17">
        <v>3000001</v>
      </c>
      <c r="E9" s="17" t="s">
        <v>271</v>
      </c>
      <c r="F9" s="53">
        <v>87</v>
      </c>
      <c r="G9" s="17" t="s">
        <v>461</v>
      </c>
      <c r="H9" s="18">
        <v>10.154529</v>
      </c>
      <c r="I9" s="19">
        <v>10.920272000000001</v>
      </c>
      <c r="J9" s="19">
        <v>2.7661010355477629</v>
      </c>
      <c r="K9" s="20">
        <f t="shared" si="0"/>
        <v>0.25329964634102181</v>
      </c>
      <c r="L9" s="54">
        <v>79</v>
      </c>
      <c r="M9" s="19">
        <v>0</v>
      </c>
      <c r="N9" s="20">
        <f>IFERROR(M9/L9,".")</f>
        <v>0</v>
      </c>
    </row>
    <row r="10" spans="1:14" ht="25.5" x14ac:dyDescent="0.25">
      <c r="A10" s="15"/>
      <c r="B10" s="17">
        <v>5005068</v>
      </c>
      <c r="C10" s="79" t="s">
        <v>2154</v>
      </c>
      <c r="D10" s="17">
        <v>3000550</v>
      </c>
      <c r="E10" s="17" t="s">
        <v>2149</v>
      </c>
      <c r="F10" s="53">
        <v>138</v>
      </c>
      <c r="G10" s="17" t="s">
        <v>2151</v>
      </c>
      <c r="H10" s="18">
        <v>231.92845199999996</v>
      </c>
      <c r="I10" s="19">
        <v>237.880304</v>
      </c>
      <c r="J10" s="19">
        <v>100.43962827292307</v>
      </c>
      <c r="K10" s="20">
        <f t="shared" si="0"/>
        <v>0.42222759339051069</v>
      </c>
      <c r="L10" s="54">
        <v>58770</v>
      </c>
      <c r="M10" s="19">
        <v>0</v>
      </c>
      <c r="N10" s="20">
        <f>IFERROR(M10/L10,".")</f>
        <v>0</v>
      </c>
    </row>
    <row r="11" spans="1:14" ht="25.5" x14ac:dyDescent="0.25">
      <c r="A11" s="15"/>
      <c r="B11" s="17">
        <v>5005069</v>
      </c>
      <c r="C11" s="79" t="s">
        <v>2155</v>
      </c>
      <c r="D11" s="17">
        <v>3000550</v>
      </c>
      <c r="E11" s="17" t="s">
        <v>2149</v>
      </c>
      <c r="F11" s="53">
        <v>138</v>
      </c>
      <c r="G11" s="17" t="s">
        <v>2151</v>
      </c>
      <c r="H11" s="18">
        <v>6.8234079999999988</v>
      </c>
      <c r="I11" s="19">
        <v>7.0351679999999988</v>
      </c>
      <c r="J11" s="19">
        <v>2.0580814701097552</v>
      </c>
      <c r="K11" s="20">
        <f t="shared" si="0"/>
        <v>0.29254190804110941</v>
      </c>
      <c r="L11" s="54">
        <v>0</v>
      </c>
      <c r="M11" s="19">
        <v>0</v>
      </c>
      <c r="N11" s="20" t="str">
        <f>IFERROR(M11/L11,".")</f>
        <v>.</v>
      </c>
    </row>
    <row r="12" spans="1:14" ht="25.5" x14ac:dyDescent="0.25">
      <c r="A12" s="15"/>
      <c r="B12" s="17">
        <v>5005070</v>
      </c>
      <c r="C12" s="79" t="s">
        <v>2156</v>
      </c>
      <c r="D12" s="17">
        <v>3000668</v>
      </c>
      <c r="E12" s="17" t="s">
        <v>2150</v>
      </c>
      <c r="F12" s="53">
        <v>152</v>
      </c>
      <c r="G12" s="17" t="s">
        <v>1407</v>
      </c>
      <c r="H12" s="18">
        <v>47.943882999999992</v>
      </c>
      <c r="I12" s="19">
        <v>49.626784000000001</v>
      </c>
      <c r="J12" s="19">
        <v>20.046212261153414</v>
      </c>
      <c r="K12" s="20">
        <f t="shared" si="0"/>
        <v>0.40393937800106922</v>
      </c>
      <c r="L12" s="54">
        <v>191838</v>
      </c>
      <c r="M12" s="19">
        <v>0</v>
      </c>
      <c r="N12" s="20">
        <f>IFERROR(M12/L12,".")</f>
        <v>0</v>
      </c>
    </row>
    <row r="13" spans="1:14" ht="15.75" thickBot="1" x14ac:dyDescent="0.3">
      <c r="A13" s="33" t="s">
        <v>302</v>
      </c>
      <c r="B13" s="35"/>
      <c r="C13" s="35"/>
      <c r="D13" s="57"/>
      <c r="E13" s="35"/>
      <c r="F13" s="51"/>
      <c r="G13" s="35"/>
      <c r="H13" s="36">
        <f>H6-H7</f>
        <v>19.11323300000015</v>
      </c>
      <c r="I13" s="36">
        <f>I6-I7</f>
        <v>27.909183999999982</v>
      </c>
      <c r="J13" s="36">
        <f>J6-J7</f>
        <v>4.7363975537009537</v>
      </c>
      <c r="K13" s="38">
        <f t="shared" si="0"/>
        <v>0.16970748960990606</v>
      </c>
      <c r="L13" s="52"/>
      <c r="M13" s="37"/>
      <c r="N13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1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114</v>
      </c>
      <c r="B1" s="41" t="s">
        <v>228</v>
      </c>
      <c r="C1" s="40" t="s">
        <v>69</v>
      </c>
      <c r="D1" s="40"/>
      <c r="E1" s="40"/>
      <c r="F1" s="40"/>
      <c r="G1" s="40"/>
    </row>
    <row r="2" spans="1:11" ht="15.75" thickBot="1" x14ac:dyDescent="0.3">
      <c r="A2" s="2" t="s">
        <v>2159</v>
      </c>
      <c r="I2" s="1" t="s">
        <v>2175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31.071805999999999</v>
      </c>
      <c r="E6" s="13">
        <f ca="1">SUM(E7:OFFSET(E7,50,0))</f>
        <v>31.071805999999995</v>
      </c>
      <c r="F6" s="13">
        <f ca="1">SUM(F7:OFFSET(F7,50,0))</f>
        <v>10.528500024287496</v>
      </c>
      <c r="G6" s="14">
        <f ca="1">IFERROR(F6/E6,0)</f>
        <v>0.33884416066087364</v>
      </c>
      <c r="J6" s="6" t="s">
        <v>369</v>
      </c>
      <c r="K6" s="65" t="s">
        <v>370</v>
      </c>
    </row>
    <row r="7" spans="1:11" ht="15.75" thickBot="1" x14ac:dyDescent="0.3">
      <c r="A7" s="21"/>
      <c r="B7" s="45">
        <v>15</v>
      </c>
      <c r="C7" s="23" t="s">
        <v>254</v>
      </c>
      <c r="D7" s="24">
        <v>31.071805999999999</v>
      </c>
      <c r="E7" s="25">
        <v>31.071805999999995</v>
      </c>
      <c r="F7" s="25">
        <v>10.528500024287496</v>
      </c>
      <c r="G7" s="26">
        <f>IFERROR(F7/E7,0)</f>
        <v>0.33884416066087364</v>
      </c>
      <c r="I7" t="s">
        <v>254</v>
      </c>
      <c r="J7" s="6">
        <v>10.528500024287496</v>
      </c>
      <c r="K7" s="65">
        <v>0.33884416066087364</v>
      </c>
    </row>
    <row r="8" spans="1:11" x14ac:dyDescent="0.25">
      <c r="J8" s="6"/>
      <c r="K8" s="65"/>
    </row>
    <row r="9" spans="1:11" x14ac:dyDescent="0.25">
      <c r="J9" s="6"/>
      <c r="K9" s="65"/>
    </row>
    <row r="10" spans="1:11" x14ac:dyDescent="0.25">
      <c r="J10" s="6"/>
      <c r="K10" s="65"/>
    </row>
    <row r="11" spans="1:11" x14ac:dyDescent="0.25">
      <c r="J11" s="6"/>
      <c r="K11" s="65"/>
    </row>
    <row r="12" spans="1:11" x14ac:dyDescent="0.25">
      <c r="J12" s="6"/>
      <c r="K12" s="65"/>
    </row>
    <row r="13" spans="1:11" x14ac:dyDescent="0.25">
      <c r="J13" s="6"/>
      <c r="K13" s="65"/>
    </row>
    <row r="14" spans="1:11" x14ac:dyDescent="0.25">
      <c r="J14" s="6"/>
      <c r="K14" s="65"/>
    </row>
    <row r="15" spans="1:11" x14ac:dyDescent="0.25">
      <c r="J15" s="6"/>
      <c r="K15" s="65"/>
    </row>
    <row r="16" spans="1:11" x14ac:dyDescent="0.25">
      <c r="J16" s="6"/>
      <c r="K16" s="65"/>
    </row>
    <row r="17" spans="10:11" x14ac:dyDescent="0.25">
      <c r="J17" s="6"/>
      <c r="K17" s="65"/>
    </row>
    <row r="18" spans="10:11" x14ac:dyDescent="0.25">
      <c r="J18" s="6"/>
      <c r="K18" s="65"/>
    </row>
    <row r="19" spans="10:11" x14ac:dyDescent="0.25">
      <c r="J19" s="6"/>
      <c r="K19" s="65"/>
    </row>
    <row r="20" spans="10:11" x14ac:dyDescent="0.25">
      <c r="J20" s="6"/>
      <c r="K20" s="65"/>
    </row>
    <row r="21" spans="10:11" x14ac:dyDescent="0.25">
      <c r="J21" s="6"/>
      <c r="K21" s="65"/>
    </row>
    <row r="22" spans="10:11" x14ac:dyDescent="0.25">
      <c r="J22" s="6"/>
      <c r="K22" s="65"/>
    </row>
    <row r="23" spans="10:11" x14ac:dyDescent="0.25">
      <c r="J23" s="6"/>
      <c r="K23" s="65"/>
    </row>
    <row r="24" spans="10:11" x14ac:dyDescent="0.25">
      <c r="J24" s="6"/>
      <c r="K24" s="65"/>
    </row>
    <row r="25" spans="10:11" x14ac:dyDescent="0.25">
      <c r="J25" s="6"/>
      <c r="K25" s="65"/>
    </row>
    <row r="26" spans="10:11" x14ac:dyDescent="0.25">
      <c r="J26" s="6"/>
      <c r="K26" s="65"/>
    </row>
    <row r="27" spans="10:11" x14ac:dyDescent="0.25">
      <c r="J27" s="6"/>
      <c r="K27" s="65"/>
    </row>
    <row r="28" spans="10:11" x14ac:dyDescent="0.25">
      <c r="J28" s="6"/>
      <c r="K28" s="65"/>
    </row>
    <row r="29" spans="10:11" x14ac:dyDescent="0.25">
      <c r="J29" s="6"/>
      <c r="K29" s="65"/>
    </row>
    <row r="30" spans="10:11" x14ac:dyDescent="0.25">
      <c r="J30" s="6"/>
      <c r="K30" s="65"/>
    </row>
    <row r="31" spans="10:11" x14ac:dyDescent="0.25">
      <c r="J31" s="6"/>
      <c r="K31" s="65"/>
    </row>
    <row r="32" spans="10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2"/>
  <dimension ref="A1:G11"/>
  <sheetViews>
    <sheetView workbookViewId="0">
      <selection activeCell="A8" sqref="A8:G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114</v>
      </c>
      <c r="B1" s="46" t="s">
        <v>228</v>
      </c>
      <c r="C1" s="40" t="s">
        <v>69</v>
      </c>
      <c r="D1" s="40"/>
      <c r="E1" s="40"/>
      <c r="F1" s="40"/>
      <c r="G1" s="40"/>
    </row>
    <row r="2" spans="1:7" ht="15.75" thickBot="1" x14ac:dyDescent="0.3">
      <c r="A2" s="2" t="s">
        <v>2160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31.071805999999999</v>
      </c>
      <c r="E6" s="13">
        <v>31.071805999999995</v>
      </c>
      <c r="F6" s="13">
        <v>10.528500024287496</v>
      </c>
      <c r="G6" s="14">
        <v>0.33884416066087364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31.071805999999995</v>
      </c>
      <c r="E7" s="31">
        <f ca="1">SUM(E8:OFFSET(E6,MATCH("GOBIERNOS REGIONALES",$A$8:$A$50,0),0))</f>
        <v>31.071805999999999</v>
      </c>
      <c r="F7" s="31">
        <f ca="1">SUM(F8:OFFSET(F6,MATCH("GOBIERNOS REGIONALES",$A$8:$A$50,0),0))</f>
        <v>10.528500024287496</v>
      </c>
      <c r="G7" s="32">
        <f ca="1">IFERROR(F7/E7,0)</f>
        <v>0.33884416066087358</v>
      </c>
    </row>
    <row r="8" spans="1:7" ht="38.25" x14ac:dyDescent="0.25">
      <c r="A8" s="15"/>
      <c r="B8" s="16">
        <v>183</v>
      </c>
      <c r="C8" s="17" t="s">
        <v>147</v>
      </c>
      <c r="D8" s="18">
        <v>31.071805999999995</v>
      </c>
      <c r="E8" s="19">
        <v>31.071805999999999</v>
      </c>
      <c r="F8" s="19">
        <v>10.528500024287496</v>
      </c>
      <c r="G8" s="20">
        <f>IFERROR(F8/E8,0)</f>
        <v>0.33884416066087358</v>
      </c>
    </row>
    <row r="9" spans="1:7" ht="15.75" thickBot="1" x14ac:dyDescent="0.3">
      <c r="A9" s="33" t="s">
        <v>200</v>
      </c>
      <c r="B9" s="34"/>
      <c r="C9" s="35"/>
      <c r="D9" s="36">
        <f ca="1">SUM(D10:OFFSET(D8,(MATCH("GOBIERNOS LOCALES",$A$8:$A$50,0)-MATCH("GOBIERNOS REGIONALES",$A$8:$A$50,0)),0))</f>
        <v>0</v>
      </c>
      <c r="E9" s="37">
        <f ca="1">SUM(E10:OFFSET(E8,(MATCH("GOBIERNOS LOCALES",$A$8:$A$50,0)-MATCH("GOBIERNOS REGIONALES",$A$8:$A$50,0)),0))</f>
        <v>0</v>
      </c>
      <c r="F9" s="37">
        <f ca="1">SUM(F10:OFFSET(F8,(MATCH("GOBIERNOS LOCALES",$A$8:$A$50,0)-MATCH("GOBIERNOS REGIONALES",$A$8:$A$50,0)),0))</f>
        <v>0</v>
      </c>
      <c r="G9" s="38">
        <f ca="1">IFERROR(F9/E9,0)</f>
        <v>0</v>
      </c>
    </row>
    <row r="10" spans="1:7" x14ac:dyDescent="0.25">
      <c r="A10" t="s">
        <v>227</v>
      </c>
      <c r="D10" s="6"/>
      <c r="E10" s="6"/>
      <c r="F10" s="6"/>
      <c r="G10" s="5">
        <f>IFERROR(F10/E10,0)</f>
        <v>0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3"/>
  <dimension ref="A1:L20"/>
  <sheetViews>
    <sheetView topLeftCell="A11" workbookViewId="0">
      <selection activeCell="D25" sqref="D2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114</v>
      </c>
      <c r="B1" s="40" t="s">
        <v>228</v>
      </c>
      <c r="C1" s="40" t="s">
        <v>69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2161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31.071805999999999</v>
      </c>
      <c r="G6" s="13">
        <v>31.071805999999995</v>
      </c>
      <c r="H6" s="13">
        <v>10.528500024287496</v>
      </c>
      <c r="I6" s="14">
        <v>0.33884416066087364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31.071805999999999</v>
      </c>
      <c r="G7" s="31">
        <f ca="1">SUM(G8:OFFSET(G6,MATCH("PROYECTOS",$A$8:$A$50,0),0))</f>
        <v>31.071805999999999</v>
      </c>
      <c r="H7" s="31">
        <f ca="1">SUM(H8:OFFSET(H6,MATCH("PROYECTOS",$A$8:$A$50,0),0))</f>
        <v>10.528500024287496</v>
      </c>
      <c r="I7" s="32">
        <f t="shared" ref="I7:I12" ca="1" si="0">IFERROR(H7/G7,0)</f>
        <v>0.33884416066087358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0.40599999999999997</v>
      </c>
      <c r="G8" s="19">
        <v>0.40599999999999997</v>
      </c>
      <c r="H8" s="19">
        <v>0.15181181393563747</v>
      </c>
      <c r="I8" s="20">
        <f t="shared" si="0"/>
        <v>0.37392072397940268</v>
      </c>
      <c r="J8" s="54"/>
      <c r="K8" s="19"/>
      <c r="L8" s="20" t="str">
        <f>IFERROR(K8/J8,".")</f>
        <v>.</v>
      </c>
    </row>
    <row r="9" spans="1:12" ht="38.25" x14ac:dyDescent="0.25">
      <c r="A9" s="15"/>
      <c r="B9" s="17">
        <v>3000555</v>
      </c>
      <c r="C9" s="17" t="s">
        <v>2162</v>
      </c>
      <c r="D9" s="53">
        <v>476</v>
      </c>
      <c r="E9" s="17" t="s">
        <v>942</v>
      </c>
      <c r="F9" s="18">
        <v>12.404447999999999</v>
      </c>
      <c r="G9" s="19">
        <v>12.214447999999997</v>
      </c>
      <c r="H9" s="19">
        <v>3.6308205279638059</v>
      </c>
      <c r="I9" s="20">
        <f t="shared" si="0"/>
        <v>0.29725621067475227</v>
      </c>
      <c r="J9" s="54"/>
      <c r="K9" s="19"/>
      <c r="L9" s="20" t="str">
        <f>IFERROR(K9/J9,".")</f>
        <v>.</v>
      </c>
    </row>
    <row r="10" spans="1:12" ht="38.25" x14ac:dyDescent="0.25">
      <c r="A10" s="15"/>
      <c r="B10" s="17">
        <v>3000644</v>
      </c>
      <c r="C10" s="17" t="s">
        <v>2163</v>
      </c>
      <c r="D10" s="53">
        <v>581</v>
      </c>
      <c r="E10" s="17" t="s">
        <v>1016</v>
      </c>
      <c r="F10" s="18">
        <v>3.431848</v>
      </c>
      <c r="G10" s="19">
        <v>3.4318479999999996</v>
      </c>
      <c r="H10" s="19">
        <v>0.79639229527674615</v>
      </c>
      <c r="I10" s="20">
        <f t="shared" si="0"/>
        <v>0.2320593147705686</v>
      </c>
      <c r="J10" s="54"/>
      <c r="K10" s="19"/>
      <c r="L10" s="20" t="str">
        <f>IFERROR(K10/J10,".")</f>
        <v>.</v>
      </c>
    </row>
    <row r="11" spans="1:12" ht="38.25" x14ac:dyDescent="0.25">
      <c r="A11" s="15"/>
      <c r="B11" s="17">
        <v>3000645</v>
      </c>
      <c r="C11" s="17" t="s">
        <v>2164</v>
      </c>
      <c r="D11" s="53">
        <v>53</v>
      </c>
      <c r="E11" s="17" t="s">
        <v>751</v>
      </c>
      <c r="F11" s="18">
        <v>14.829509999999999</v>
      </c>
      <c r="G11" s="19">
        <v>15.01951</v>
      </c>
      <c r="H11" s="19">
        <v>5.9494753871113062</v>
      </c>
      <c r="I11" s="20">
        <f t="shared" si="0"/>
        <v>0.39611647697636648</v>
      </c>
      <c r="J11" s="54"/>
      <c r="K11" s="19"/>
      <c r="L11" s="20" t="str">
        <f>IFERROR(K11/J11,".")</f>
        <v>.</v>
      </c>
    </row>
    <row r="12" spans="1:12" ht="15.75" thickBot="1" x14ac:dyDescent="0.3">
      <c r="A12" s="33" t="s">
        <v>302</v>
      </c>
      <c r="B12" s="35"/>
      <c r="C12" s="35"/>
      <c r="D12" s="51"/>
      <c r="E12" s="35"/>
      <c r="F12" s="36">
        <f ca="1">OFFSET(F12,-MATCH("PROYECTOS",$A$8:$A$50,0)-1,0)-(OFFSET(F12,-MATCH("PROYECTOS",$A$8:$A$50,0),0))</f>
        <v>0</v>
      </c>
      <c r="G12" s="37">
        <f ca="1">OFFSET(G12,-MATCH("PROYECTOS",$A$8:$A$50,0)-1,0)-(OFFSET(G12,-MATCH("PROYECTOS",$A$8:$A$50,0),0))</f>
        <v>0</v>
      </c>
      <c r="H12" s="37">
        <f ca="1">OFFSET(H12,-MATCH("PROYECTOS",$A$8:$A$50,0)-1,0)-(OFFSET(H12,-MATCH("PROYECTOS",$A$8:$A$50,0),0))</f>
        <v>0</v>
      </c>
      <c r="I12" s="38">
        <f t="shared" ca="1" si="0"/>
        <v>0</v>
      </c>
      <c r="J12" s="52"/>
      <c r="K12" s="37"/>
      <c r="L12" s="38"/>
    </row>
    <row r="13" spans="1:12" ht="15.75" thickBot="1" x14ac:dyDescent="0.3"/>
    <row r="14" spans="1:12" ht="15.75" thickBot="1" x14ac:dyDescent="0.3">
      <c r="A14" s="108" t="s">
        <v>372</v>
      </c>
      <c r="B14" s="109"/>
      <c r="C14" s="109"/>
      <c r="D14" s="109"/>
      <c r="E14" s="109"/>
      <c r="F14" s="110"/>
    </row>
    <row r="15" spans="1:12" ht="15.75" thickBot="1" x14ac:dyDescent="0.3">
      <c r="A15" s="2" t="s">
        <v>2176</v>
      </c>
    </row>
    <row r="16" spans="1:12" ht="45" customHeight="1" x14ac:dyDescent="0.25">
      <c r="A16" s="100" t="s">
        <v>374</v>
      </c>
      <c r="B16" s="101"/>
      <c r="C16" s="101"/>
      <c r="D16" s="101"/>
      <c r="E16" s="101"/>
      <c r="F16" s="111" t="s">
        <v>375</v>
      </c>
    </row>
    <row r="17" spans="1:6" ht="15.75" thickBot="1" x14ac:dyDescent="0.3">
      <c r="A17" s="125"/>
      <c r="B17" s="126"/>
      <c r="C17" s="104"/>
      <c r="D17" s="104"/>
      <c r="E17" s="104"/>
      <c r="F17" s="112"/>
    </row>
    <row r="18" spans="1:6" x14ac:dyDescent="0.25">
      <c r="A18" s="15"/>
      <c r="B18" s="17">
        <v>3000001</v>
      </c>
      <c r="C18" s="123" t="s">
        <v>271</v>
      </c>
      <c r="D18" s="123"/>
      <c r="E18" s="124"/>
      <c r="F18" s="69">
        <v>0.37392072397940268</v>
      </c>
    </row>
    <row r="19" spans="1:6" x14ac:dyDescent="0.25">
      <c r="A19" s="15"/>
      <c r="B19" s="17">
        <v>3000555</v>
      </c>
      <c r="C19" s="119" t="s">
        <v>2162</v>
      </c>
      <c r="D19" s="119">
        <v>476</v>
      </c>
      <c r="E19" s="120" t="s">
        <v>942</v>
      </c>
      <c r="F19" s="69">
        <v>0.29725621067475227</v>
      </c>
    </row>
    <row r="20" spans="1:6" ht="15.75" thickBot="1" x14ac:dyDescent="0.3">
      <c r="A20" s="21"/>
      <c r="B20" s="23">
        <v>3000644</v>
      </c>
      <c r="C20" s="140" t="s">
        <v>2163</v>
      </c>
      <c r="D20" s="140">
        <v>581</v>
      </c>
      <c r="E20" s="141" t="s">
        <v>1016</v>
      </c>
      <c r="F20" s="70">
        <v>0.2320593147705686</v>
      </c>
    </row>
  </sheetData>
  <mergeCells count="18">
    <mergeCell ref="J3:L3"/>
    <mergeCell ref="I4:I5"/>
    <mergeCell ref="A14:F14"/>
    <mergeCell ref="A16:E17"/>
    <mergeCell ref="F16:F17"/>
    <mergeCell ref="L4:L5"/>
    <mergeCell ref="H4:H5"/>
    <mergeCell ref="A4:C5"/>
    <mergeCell ref="J4:J5"/>
    <mergeCell ref="F4:F5"/>
    <mergeCell ref="K4:K5"/>
    <mergeCell ref="G4:G5"/>
    <mergeCell ref="D4:E5"/>
    <mergeCell ref="C18:E18"/>
    <mergeCell ref="C19:E19"/>
    <mergeCell ref="C20:E20"/>
    <mergeCell ref="A3:E3"/>
    <mergeCell ref="F3:I3"/>
  </mergeCells>
  <pageMargins left="0.7" right="0.7" top="0.75" bottom="0.75" header="0.3" footer="0.3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4"/>
  <dimension ref="A1:N17"/>
  <sheetViews>
    <sheetView workbookViewId="0">
      <selection activeCell="A3" sqref="A3:N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114</v>
      </c>
      <c r="B1" s="40" t="s">
        <v>228</v>
      </c>
      <c r="C1" s="40" t="s">
        <v>69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2165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31.071805999999999</v>
      </c>
      <c r="I6" s="13">
        <v>31.071805999999995</v>
      </c>
      <c r="J6" s="13">
        <v>10.528500024287496</v>
      </c>
      <c r="K6" s="14">
        <v>0.33884416066087364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SUM(H8:H16)</f>
        <v>31.071805999999995</v>
      </c>
      <c r="I7" s="30">
        <f>SUM(I8:I16)</f>
        <v>31.071805999999999</v>
      </c>
      <c r="J7" s="30">
        <f>SUM(J8:J16)</f>
        <v>10.528500024287496</v>
      </c>
      <c r="K7" s="32">
        <f>IFERROR(J7/I7,0)</f>
        <v>0.33884416066087358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0.40599999999999997</v>
      </c>
      <c r="I8" s="19">
        <v>0.40599999999999997</v>
      </c>
      <c r="J8" s="19">
        <v>0.15181181393563747</v>
      </c>
      <c r="K8" s="20">
        <f t="shared" ref="K8:K17" si="0">IFERROR(J8/I8,0)</f>
        <v>0.37392072397940268</v>
      </c>
      <c r="L8" s="54">
        <v>0</v>
      </c>
      <c r="M8" s="19">
        <v>0</v>
      </c>
      <c r="N8" s="20" t="str">
        <f>IFERROR(M8/L8,".")</f>
        <v>.</v>
      </c>
    </row>
    <row r="9" spans="1:14" ht="38.25" x14ac:dyDescent="0.25">
      <c r="A9" s="15"/>
      <c r="B9" s="17">
        <v>5004232</v>
      </c>
      <c r="C9" s="79" t="s">
        <v>2166</v>
      </c>
      <c r="D9" s="17">
        <v>3000555</v>
      </c>
      <c r="E9" s="17" t="s">
        <v>2162</v>
      </c>
      <c r="F9" s="53">
        <v>476</v>
      </c>
      <c r="G9" s="17" t="s">
        <v>942</v>
      </c>
      <c r="H9" s="18">
        <v>10.814790999999998</v>
      </c>
      <c r="I9" s="19">
        <v>10.624790999999998</v>
      </c>
      <c r="J9" s="19">
        <v>3.6033931371057406</v>
      </c>
      <c r="K9" s="20">
        <f t="shared" si="0"/>
        <v>0.33914955476354697</v>
      </c>
      <c r="L9" s="54">
        <v>0</v>
      </c>
      <c r="M9" s="19">
        <v>0</v>
      </c>
      <c r="N9" s="20" t="str">
        <f t="shared" ref="N9:N16" si="1">IFERROR(M9/L9,".")</f>
        <v>.</v>
      </c>
    </row>
    <row r="10" spans="1:14" ht="38.25" x14ac:dyDescent="0.25">
      <c r="A10" s="15"/>
      <c r="B10" s="17">
        <v>5004233</v>
      </c>
      <c r="C10" s="79" t="s">
        <v>2167</v>
      </c>
      <c r="D10" s="17">
        <v>3000555</v>
      </c>
      <c r="E10" s="17" t="s">
        <v>2162</v>
      </c>
      <c r="F10" s="53">
        <v>476</v>
      </c>
      <c r="G10" s="17" t="s">
        <v>942</v>
      </c>
      <c r="H10" s="18">
        <v>1.5896569999999999</v>
      </c>
      <c r="I10" s="19">
        <v>1.5896569999999999</v>
      </c>
      <c r="J10" s="19">
        <v>2.7427390858065337E-2</v>
      </c>
      <c r="K10" s="20">
        <f t="shared" si="0"/>
        <v>1.7253653371806208E-2</v>
      </c>
      <c r="L10" s="54">
        <v>0</v>
      </c>
      <c r="M10" s="19">
        <v>0</v>
      </c>
      <c r="N10" s="20" t="str">
        <f t="shared" si="1"/>
        <v>.</v>
      </c>
    </row>
    <row r="11" spans="1:14" ht="38.25" x14ac:dyDescent="0.25">
      <c r="A11" s="15"/>
      <c r="B11" s="17">
        <v>5004979</v>
      </c>
      <c r="C11" s="79" t="s">
        <v>2168</v>
      </c>
      <c r="D11" s="17">
        <v>3000644</v>
      </c>
      <c r="E11" s="17" t="s">
        <v>2163</v>
      </c>
      <c r="F11" s="53">
        <v>14</v>
      </c>
      <c r="G11" s="17" t="s">
        <v>809</v>
      </c>
      <c r="H11" s="18">
        <v>2.380293</v>
      </c>
      <c r="I11" s="19">
        <v>2.5459929999999993</v>
      </c>
      <c r="J11" s="19">
        <v>0.78386429511010647</v>
      </c>
      <c r="K11" s="20">
        <f t="shared" si="0"/>
        <v>0.30788155941909767</v>
      </c>
      <c r="L11" s="54">
        <v>0</v>
      </c>
      <c r="M11" s="19">
        <v>0</v>
      </c>
      <c r="N11" s="20" t="str">
        <f t="shared" si="1"/>
        <v>.</v>
      </c>
    </row>
    <row r="12" spans="1:14" ht="38.25" x14ac:dyDescent="0.25">
      <c r="A12" s="15"/>
      <c r="B12" s="17">
        <v>5004980</v>
      </c>
      <c r="C12" s="79" t="s">
        <v>2169</v>
      </c>
      <c r="D12" s="17">
        <v>3000644</v>
      </c>
      <c r="E12" s="17" t="s">
        <v>2163</v>
      </c>
      <c r="F12" s="53">
        <v>86</v>
      </c>
      <c r="G12" s="17" t="s">
        <v>464</v>
      </c>
      <c r="H12" s="18">
        <v>0.121319</v>
      </c>
      <c r="I12" s="19">
        <v>0.114568</v>
      </c>
      <c r="J12" s="19">
        <v>3.4199999645352364E-3</v>
      </c>
      <c r="K12" s="20">
        <f t="shared" si="0"/>
        <v>2.9851267060045004E-2</v>
      </c>
      <c r="L12" s="54">
        <v>0</v>
      </c>
      <c r="M12" s="19">
        <v>0</v>
      </c>
      <c r="N12" s="20" t="str">
        <f t="shared" si="1"/>
        <v>.</v>
      </c>
    </row>
    <row r="13" spans="1:14" ht="38.25" x14ac:dyDescent="0.25">
      <c r="A13" s="15"/>
      <c r="B13" s="17">
        <v>5004981</v>
      </c>
      <c r="C13" s="79" t="s">
        <v>2170</v>
      </c>
      <c r="D13" s="17">
        <v>3000644</v>
      </c>
      <c r="E13" s="17" t="s">
        <v>2163</v>
      </c>
      <c r="F13" s="53">
        <v>587</v>
      </c>
      <c r="G13" s="17" t="s">
        <v>2174</v>
      </c>
      <c r="H13" s="18">
        <v>0.93023600000000006</v>
      </c>
      <c r="I13" s="19">
        <v>0.77128699999999994</v>
      </c>
      <c r="J13" s="19">
        <v>9.1080002021044493E-3</v>
      </c>
      <c r="K13" s="20">
        <f t="shared" si="0"/>
        <v>1.1808834068387578E-2</v>
      </c>
      <c r="L13" s="54">
        <v>0</v>
      </c>
      <c r="M13" s="19">
        <v>0</v>
      </c>
      <c r="N13" s="20" t="str">
        <f t="shared" si="1"/>
        <v>.</v>
      </c>
    </row>
    <row r="14" spans="1:14" ht="38.25" x14ac:dyDescent="0.25">
      <c r="A14" s="15"/>
      <c r="B14" s="17">
        <v>5004982</v>
      </c>
      <c r="C14" s="79" t="s">
        <v>2171</v>
      </c>
      <c r="D14" s="17">
        <v>3000645</v>
      </c>
      <c r="E14" s="17" t="s">
        <v>2164</v>
      </c>
      <c r="F14" s="53">
        <v>109</v>
      </c>
      <c r="G14" s="17" t="s">
        <v>782</v>
      </c>
      <c r="H14" s="18">
        <v>1.487625</v>
      </c>
      <c r="I14" s="19">
        <v>1.487625</v>
      </c>
      <c r="J14" s="19">
        <v>0.6738229226320982</v>
      </c>
      <c r="K14" s="20">
        <f t="shared" si="0"/>
        <v>0.45295213688402536</v>
      </c>
      <c r="L14" s="54">
        <v>0</v>
      </c>
      <c r="M14" s="19">
        <v>0</v>
      </c>
      <c r="N14" s="20" t="str">
        <f t="shared" si="1"/>
        <v>.</v>
      </c>
    </row>
    <row r="15" spans="1:14" ht="38.25" x14ac:dyDescent="0.25">
      <c r="A15" s="15"/>
      <c r="B15" s="17">
        <v>5004983</v>
      </c>
      <c r="C15" s="79" t="s">
        <v>2172</v>
      </c>
      <c r="D15" s="17">
        <v>3000645</v>
      </c>
      <c r="E15" s="17" t="s">
        <v>2164</v>
      </c>
      <c r="F15" s="53">
        <v>587</v>
      </c>
      <c r="G15" s="17" t="s">
        <v>2174</v>
      </c>
      <c r="H15" s="18">
        <v>0.32058599999999998</v>
      </c>
      <c r="I15" s="19">
        <v>0.32058599999999998</v>
      </c>
      <c r="J15" s="19">
        <v>5.6351360864937305E-2</v>
      </c>
      <c r="K15" s="20">
        <f t="shared" si="0"/>
        <v>0.17577611269655352</v>
      </c>
      <c r="L15" s="54">
        <v>0</v>
      </c>
      <c r="M15" s="19">
        <v>0</v>
      </c>
      <c r="N15" s="20" t="str">
        <f t="shared" si="1"/>
        <v>.</v>
      </c>
    </row>
    <row r="16" spans="1:14" ht="38.25" x14ac:dyDescent="0.25">
      <c r="A16" s="15"/>
      <c r="B16" s="17">
        <v>5004984</v>
      </c>
      <c r="C16" s="79" t="s">
        <v>2173</v>
      </c>
      <c r="D16" s="17">
        <v>3000645</v>
      </c>
      <c r="E16" s="17" t="s">
        <v>2164</v>
      </c>
      <c r="F16" s="53">
        <v>53</v>
      </c>
      <c r="G16" s="17" t="s">
        <v>751</v>
      </c>
      <c r="H16" s="18">
        <v>13.021298999999999</v>
      </c>
      <c r="I16" s="19">
        <v>13.211299</v>
      </c>
      <c r="J16" s="19">
        <v>5.2193011036142707</v>
      </c>
      <c r="K16" s="20">
        <f t="shared" si="0"/>
        <v>0.39506343044800291</v>
      </c>
      <c r="L16" s="54">
        <v>0</v>
      </c>
      <c r="M16" s="19">
        <v>0</v>
      </c>
      <c r="N16" s="20" t="str">
        <f t="shared" si="1"/>
        <v>.</v>
      </c>
    </row>
    <row r="17" spans="1:14" ht="15.75" thickBot="1" x14ac:dyDescent="0.3">
      <c r="A17" s="33" t="s">
        <v>302</v>
      </c>
      <c r="B17" s="35"/>
      <c r="C17" s="35"/>
      <c r="D17" s="57"/>
      <c r="E17" s="35"/>
      <c r="F17" s="51"/>
      <c r="G17" s="35"/>
      <c r="H17" s="36">
        <f>H6-H7</f>
        <v>0</v>
      </c>
      <c r="I17" s="36">
        <f>I6-I7</f>
        <v>0</v>
      </c>
      <c r="J17" s="36">
        <f>J6-J7</f>
        <v>0</v>
      </c>
      <c r="K17" s="38">
        <f t="shared" si="0"/>
        <v>0</v>
      </c>
      <c r="L17" s="52"/>
      <c r="M17" s="37"/>
      <c r="N17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5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115</v>
      </c>
      <c r="B1" s="41" t="s">
        <v>228</v>
      </c>
      <c r="C1" s="40" t="s">
        <v>2177</v>
      </c>
      <c r="D1" s="40"/>
      <c r="E1" s="40"/>
      <c r="F1" s="40"/>
      <c r="G1" s="40"/>
    </row>
    <row r="2" spans="1:11" ht="15.75" thickBot="1" x14ac:dyDescent="0.3">
      <c r="A2" s="2" t="s">
        <v>2178</v>
      </c>
      <c r="I2" s="1" t="s">
        <v>2199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1427.6091099999999</v>
      </c>
      <c r="E6" s="13">
        <f ca="1">SUM(E7:OFFSET(E7,50,0))</f>
        <v>1429.4628249999996</v>
      </c>
      <c r="F6" s="13">
        <f ca="1">SUM(F7:OFFSET(F7,50,0))</f>
        <v>213.33354204516127</v>
      </c>
      <c r="G6" s="14">
        <f ca="1">IFERROR(F6/E6,0)</f>
        <v>0.14924035680687348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46.63588</v>
      </c>
      <c r="E7" s="19">
        <v>48.318093999999995</v>
      </c>
      <c r="F7" s="19">
        <v>9.4240302839825745</v>
      </c>
      <c r="G7" s="20">
        <f t="shared" ref="G7:G30" si="0">IFERROR(F7/E7,0)</f>
        <v>0.19504143280118988</v>
      </c>
      <c r="I7" t="s">
        <v>252</v>
      </c>
      <c r="J7" s="6">
        <v>22.268537437004852</v>
      </c>
      <c r="K7" s="65">
        <v>0.27620409031175586</v>
      </c>
    </row>
    <row r="8" spans="1:11" x14ac:dyDescent="0.25">
      <c r="A8" s="15"/>
      <c r="B8" s="44">
        <v>2</v>
      </c>
      <c r="C8" s="17" t="s">
        <v>241</v>
      </c>
      <c r="D8" s="18">
        <v>60.152322999999996</v>
      </c>
      <c r="E8" s="19">
        <v>56.967597999999995</v>
      </c>
      <c r="F8" s="19">
        <v>5.3184175942542424</v>
      </c>
      <c r="G8" s="20">
        <f t="shared" si="0"/>
        <v>9.3358642122391103E-2</v>
      </c>
      <c r="I8" t="s">
        <v>243</v>
      </c>
      <c r="J8" s="6">
        <v>7.7866455595940351</v>
      </c>
      <c r="K8" s="65">
        <v>0.25925302960939661</v>
      </c>
    </row>
    <row r="9" spans="1:11" x14ac:dyDescent="0.25">
      <c r="A9" s="15"/>
      <c r="B9" s="44">
        <v>3</v>
      </c>
      <c r="C9" s="17" t="s">
        <v>242</v>
      </c>
      <c r="D9" s="18">
        <v>53.761077</v>
      </c>
      <c r="E9" s="19">
        <v>48.115971999999999</v>
      </c>
      <c r="F9" s="19">
        <v>11.013800132059259</v>
      </c>
      <c r="G9" s="20">
        <f t="shared" si="0"/>
        <v>0.22890112522426564</v>
      </c>
      <c r="I9" t="s">
        <v>258</v>
      </c>
      <c r="J9" s="6">
        <v>5.8354001968655211</v>
      </c>
      <c r="K9" s="65">
        <v>0.24007401905697084</v>
      </c>
    </row>
    <row r="10" spans="1:11" x14ac:dyDescent="0.25">
      <c r="A10" s="15"/>
      <c r="B10" s="44">
        <v>4</v>
      </c>
      <c r="C10" s="17" t="s">
        <v>243</v>
      </c>
      <c r="D10" s="18">
        <v>33.203015000000001</v>
      </c>
      <c r="E10" s="19">
        <v>30.034925999999995</v>
      </c>
      <c r="F10" s="19">
        <v>7.7866455595940351</v>
      </c>
      <c r="G10" s="20">
        <f t="shared" si="0"/>
        <v>0.25925302960939661</v>
      </c>
      <c r="I10" t="s">
        <v>249</v>
      </c>
      <c r="J10" s="6">
        <v>17.696502652019262</v>
      </c>
      <c r="K10" s="65">
        <v>0.23054356856585079</v>
      </c>
    </row>
    <row r="11" spans="1:11" x14ac:dyDescent="0.25">
      <c r="A11" s="15"/>
      <c r="B11" s="44">
        <v>5</v>
      </c>
      <c r="C11" s="17" t="s">
        <v>244</v>
      </c>
      <c r="D11" s="18">
        <v>61.321322999999992</v>
      </c>
      <c r="E11" s="19">
        <v>56.669926000000004</v>
      </c>
      <c r="F11" s="19">
        <v>5.3677596081688534</v>
      </c>
      <c r="G11" s="20">
        <f t="shared" si="0"/>
        <v>9.4719721500410164E-2</v>
      </c>
      <c r="I11" t="s">
        <v>245</v>
      </c>
      <c r="J11" s="6">
        <v>23.788844011025503</v>
      </c>
      <c r="K11" s="65">
        <v>0.22905137246111321</v>
      </c>
    </row>
    <row r="12" spans="1:11" x14ac:dyDescent="0.25">
      <c r="A12" s="15"/>
      <c r="B12" s="44">
        <v>6</v>
      </c>
      <c r="C12" s="17" t="s">
        <v>245</v>
      </c>
      <c r="D12" s="18">
        <v>110.488407</v>
      </c>
      <c r="E12" s="19">
        <v>103.85811600000001</v>
      </c>
      <c r="F12" s="19">
        <v>23.788844011025503</v>
      </c>
      <c r="G12" s="20">
        <f t="shared" si="0"/>
        <v>0.22905137246111321</v>
      </c>
      <c r="I12" t="s">
        <v>242</v>
      </c>
      <c r="J12" s="6">
        <v>11.013800132059259</v>
      </c>
      <c r="K12" s="65">
        <v>0.22890112522426564</v>
      </c>
    </row>
    <row r="13" spans="1:11" x14ac:dyDescent="0.25">
      <c r="A13" s="15"/>
      <c r="B13" s="44">
        <v>8</v>
      </c>
      <c r="C13" s="17" t="s">
        <v>247</v>
      </c>
      <c r="D13" s="18">
        <v>81.691631000000001</v>
      </c>
      <c r="E13" s="19">
        <v>76.289410000000004</v>
      </c>
      <c r="F13" s="19">
        <v>4.3898728807107545</v>
      </c>
      <c r="G13" s="20">
        <f t="shared" si="0"/>
        <v>5.7542362442057876E-2</v>
      </c>
      <c r="I13" t="s">
        <v>262</v>
      </c>
      <c r="J13" s="6">
        <v>1.7300121435746405</v>
      </c>
      <c r="K13" s="65">
        <v>0.21054898297335678</v>
      </c>
    </row>
    <row r="14" spans="1:11" x14ac:dyDescent="0.25">
      <c r="A14" s="15"/>
      <c r="B14" s="44">
        <v>9</v>
      </c>
      <c r="C14" s="17" t="s">
        <v>248</v>
      </c>
      <c r="D14" s="18">
        <v>62.603712999999999</v>
      </c>
      <c r="E14" s="19">
        <v>51.116424999999992</v>
      </c>
      <c r="F14" s="19">
        <v>6.920280878781341</v>
      </c>
      <c r="G14" s="20">
        <f t="shared" si="0"/>
        <v>0.1353827244135587</v>
      </c>
      <c r="I14" t="s">
        <v>240</v>
      </c>
      <c r="J14" s="6">
        <v>9.4240302839825745</v>
      </c>
      <c r="K14" s="65">
        <v>0.19504143280118988</v>
      </c>
    </row>
    <row r="15" spans="1:11" x14ac:dyDescent="0.25">
      <c r="A15" s="15"/>
      <c r="B15" s="44">
        <v>10</v>
      </c>
      <c r="C15" s="17" t="s">
        <v>249</v>
      </c>
      <c r="D15" s="18">
        <v>81.213999999999999</v>
      </c>
      <c r="E15" s="19">
        <v>76.759906000000001</v>
      </c>
      <c r="F15" s="19">
        <v>17.696502652019262</v>
      </c>
      <c r="G15" s="20">
        <f t="shared" si="0"/>
        <v>0.23054356856585079</v>
      </c>
      <c r="I15" t="s">
        <v>261</v>
      </c>
      <c r="J15" s="6">
        <v>8.2875414995469328</v>
      </c>
      <c r="K15" s="65">
        <v>0.1645761806675187</v>
      </c>
    </row>
    <row r="16" spans="1:11" x14ac:dyDescent="0.25">
      <c r="A16" s="15"/>
      <c r="B16" s="44">
        <v>11</v>
      </c>
      <c r="C16" s="17" t="s">
        <v>250</v>
      </c>
      <c r="D16" s="18">
        <v>26.343986999999998</v>
      </c>
      <c r="E16" s="19">
        <v>30.029911999999996</v>
      </c>
      <c r="F16" s="19">
        <v>1.9090540755787515</v>
      </c>
      <c r="G16" s="20">
        <f t="shared" si="0"/>
        <v>6.3571750579180908E-2</v>
      </c>
      <c r="I16" t="s">
        <v>263</v>
      </c>
      <c r="J16" s="6">
        <v>1.9644153967201419</v>
      </c>
      <c r="K16" s="65">
        <v>0.15336496975430897</v>
      </c>
    </row>
    <row r="17" spans="1:11" x14ac:dyDescent="0.25">
      <c r="A17" s="15"/>
      <c r="B17" s="44">
        <v>12</v>
      </c>
      <c r="C17" s="17" t="s">
        <v>251</v>
      </c>
      <c r="D17" s="18">
        <v>62.667832000000004</v>
      </c>
      <c r="E17" s="19">
        <v>58.836953000000008</v>
      </c>
      <c r="F17" s="19">
        <v>6.0316276890553127</v>
      </c>
      <c r="G17" s="20">
        <f t="shared" si="0"/>
        <v>0.10251427685344806</v>
      </c>
      <c r="I17" t="s">
        <v>259</v>
      </c>
      <c r="J17" s="6">
        <v>11.755193163058721</v>
      </c>
      <c r="K17" s="65">
        <v>0.14716005494342524</v>
      </c>
    </row>
    <row r="18" spans="1:11" x14ac:dyDescent="0.25">
      <c r="A18" s="15"/>
      <c r="B18" s="44">
        <v>13</v>
      </c>
      <c r="C18" s="17" t="s">
        <v>252</v>
      </c>
      <c r="D18" s="18">
        <v>77.796351000000016</v>
      </c>
      <c r="E18" s="19">
        <v>80.623488999999992</v>
      </c>
      <c r="F18" s="19">
        <v>22.268537437004852</v>
      </c>
      <c r="G18" s="20">
        <f t="shared" si="0"/>
        <v>0.27620409031175586</v>
      </c>
      <c r="I18" t="s">
        <v>256</v>
      </c>
      <c r="J18" s="6">
        <v>1.2902383367763832</v>
      </c>
      <c r="K18" s="65">
        <v>0.14179555811042574</v>
      </c>
    </row>
    <row r="19" spans="1:11" x14ac:dyDescent="0.25">
      <c r="A19" s="15"/>
      <c r="B19" s="44">
        <v>14</v>
      </c>
      <c r="C19" s="17" t="s">
        <v>253</v>
      </c>
      <c r="D19" s="18">
        <v>36.444584999999996</v>
      </c>
      <c r="E19" s="19">
        <v>37.710025000000002</v>
      </c>
      <c r="F19" s="19">
        <v>3.6182649002003018</v>
      </c>
      <c r="G19" s="20">
        <f t="shared" si="0"/>
        <v>9.5949681820690955E-2</v>
      </c>
      <c r="I19" t="s">
        <v>254</v>
      </c>
      <c r="J19" s="6">
        <v>34.173792726036481</v>
      </c>
      <c r="K19" s="65">
        <v>0.14033060070553152</v>
      </c>
    </row>
    <row r="20" spans="1:11" x14ac:dyDescent="0.25">
      <c r="A20" s="15"/>
      <c r="B20" s="44">
        <v>15</v>
      </c>
      <c r="C20" s="17" t="s">
        <v>254</v>
      </c>
      <c r="D20" s="18">
        <v>223.33696400000002</v>
      </c>
      <c r="E20" s="19">
        <v>243.52345500000007</v>
      </c>
      <c r="F20" s="19">
        <v>34.173792726036481</v>
      </c>
      <c r="G20" s="20">
        <f t="shared" si="0"/>
        <v>0.14033060070553152</v>
      </c>
      <c r="I20" t="s">
        <v>248</v>
      </c>
      <c r="J20" s="6">
        <v>6.920280878781341</v>
      </c>
      <c r="K20" s="65">
        <v>0.1353827244135587</v>
      </c>
    </row>
    <row r="21" spans="1:11" x14ac:dyDescent="0.25">
      <c r="A21" s="15"/>
      <c r="B21" s="44">
        <v>16</v>
      </c>
      <c r="C21" s="17" t="s">
        <v>255</v>
      </c>
      <c r="D21" s="18">
        <v>110.580555</v>
      </c>
      <c r="E21" s="19">
        <v>111.10997800000001</v>
      </c>
      <c r="F21" s="19">
        <v>12.207101803200203</v>
      </c>
      <c r="G21" s="20">
        <f t="shared" si="0"/>
        <v>0.10986503663244539</v>
      </c>
      <c r="I21" t="s">
        <v>255</v>
      </c>
      <c r="J21" s="6">
        <v>12.207101803200203</v>
      </c>
      <c r="K21" s="65">
        <v>0.10986503663244539</v>
      </c>
    </row>
    <row r="22" spans="1:11" x14ac:dyDescent="0.25">
      <c r="A22" s="15"/>
      <c r="B22" s="44">
        <v>17</v>
      </c>
      <c r="C22" s="17" t="s">
        <v>256</v>
      </c>
      <c r="D22" s="18">
        <v>8.9974360000000004</v>
      </c>
      <c r="E22" s="19">
        <v>9.0992859999999993</v>
      </c>
      <c r="F22" s="19">
        <v>1.2902383367763832</v>
      </c>
      <c r="G22" s="20">
        <f t="shared" si="0"/>
        <v>0.14179555811042574</v>
      </c>
      <c r="I22" t="s">
        <v>251</v>
      </c>
      <c r="J22" s="6">
        <v>6.0316276890553127</v>
      </c>
      <c r="K22" s="65">
        <v>0.10251427685344806</v>
      </c>
    </row>
    <row r="23" spans="1:11" x14ac:dyDescent="0.25">
      <c r="A23" s="15"/>
      <c r="B23" s="44">
        <v>18</v>
      </c>
      <c r="C23" s="17" t="s">
        <v>257</v>
      </c>
      <c r="D23" s="18">
        <v>6.5892010000000001</v>
      </c>
      <c r="E23" s="19">
        <v>6.6388090000000002</v>
      </c>
      <c r="F23" s="19">
        <v>0.35120618597466091</v>
      </c>
      <c r="G23" s="20">
        <f t="shared" si="0"/>
        <v>5.290198678327105E-2</v>
      </c>
      <c r="I23" t="s">
        <v>253</v>
      </c>
      <c r="J23" s="6">
        <v>3.6182649002003018</v>
      </c>
      <c r="K23" s="65">
        <v>9.5949681820690955E-2</v>
      </c>
    </row>
    <row r="24" spans="1:11" x14ac:dyDescent="0.25">
      <c r="A24" s="15"/>
      <c r="B24" s="44">
        <v>19</v>
      </c>
      <c r="C24" s="17" t="s">
        <v>258</v>
      </c>
      <c r="D24" s="18">
        <v>25.996745000000001</v>
      </c>
      <c r="E24" s="19">
        <v>24.306671000000001</v>
      </c>
      <c r="F24" s="19">
        <v>5.8354001968655211</v>
      </c>
      <c r="G24" s="20">
        <f t="shared" si="0"/>
        <v>0.24007401905697084</v>
      </c>
      <c r="I24" t="s">
        <v>260</v>
      </c>
      <c r="J24" s="6">
        <v>8.0758643048029626</v>
      </c>
      <c r="K24" s="65">
        <v>9.5818781864675753E-2</v>
      </c>
    </row>
    <row r="25" spans="1:11" x14ac:dyDescent="0.25">
      <c r="A25" s="15"/>
      <c r="B25" s="44">
        <v>20</v>
      </c>
      <c r="C25" s="17" t="s">
        <v>259</v>
      </c>
      <c r="D25" s="18">
        <v>66.289487999999992</v>
      </c>
      <c r="E25" s="19">
        <v>79.880326000000011</v>
      </c>
      <c r="F25" s="19">
        <v>11.755193163058721</v>
      </c>
      <c r="G25" s="20">
        <f t="shared" si="0"/>
        <v>0.14716005494342524</v>
      </c>
      <c r="I25" t="s">
        <v>244</v>
      </c>
      <c r="J25" s="6">
        <v>5.3677596081688534</v>
      </c>
      <c r="K25" s="65">
        <v>9.4719721500410164E-2</v>
      </c>
    </row>
    <row r="26" spans="1:11" x14ac:dyDescent="0.25">
      <c r="A26" s="15"/>
      <c r="B26" s="44">
        <v>21</v>
      </c>
      <c r="C26" s="17" t="s">
        <v>260</v>
      </c>
      <c r="D26" s="18">
        <v>85.719718999999998</v>
      </c>
      <c r="E26" s="19">
        <v>84.282686000000012</v>
      </c>
      <c r="F26" s="19">
        <v>8.0758643048029626</v>
      </c>
      <c r="G26" s="20">
        <f t="shared" si="0"/>
        <v>9.5818781864675753E-2</v>
      </c>
      <c r="I26" t="s">
        <v>241</v>
      </c>
      <c r="J26" s="6">
        <v>5.3184175942542424</v>
      </c>
      <c r="K26" s="65">
        <v>9.3358642122391103E-2</v>
      </c>
    </row>
    <row r="27" spans="1:11" x14ac:dyDescent="0.25">
      <c r="A27" s="15"/>
      <c r="B27" s="44">
        <v>22</v>
      </c>
      <c r="C27" s="17" t="s">
        <v>261</v>
      </c>
      <c r="D27" s="18">
        <v>49.790688999999993</v>
      </c>
      <c r="E27" s="19">
        <v>50.356870999999998</v>
      </c>
      <c r="F27" s="19">
        <v>8.2875414995469328</v>
      </c>
      <c r="G27" s="20">
        <f t="shared" si="0"/>
        <v>0.1645761806675187</v>
      </c>
      <c r="I27" t="s">
        <v>250</v>
      </c>
      <c r="J27" s="6">
        <v>1.9090540755787515</v>
      </c>
      <c r="K27" s="65">
        <v>6.3571750579180908E-2</v>
      </c>
    </row>
    <row r="28" spans="1:11" x14ac:dyDescent="0.25">
      <c r="A28" s="15"/>
      <c r="B28" s="44">
        <v>23</v>
      </c>
      <c r="C28" s="17" t="s">
        <v>262</v>
      </c>
      <c r="D28" s="18">
        <v>9.0964929999999988</v>
      </c>
      <c r="E28" s="19">
        <v>8.2166730000000001</v>
      </c>
      <c r="F28" s="19">
        <v>1.7300121435746405</v>
      </c>
      <c r="G28" s="20">
        <f t="shared" si="0"/>
        <v>0.21054898297335678</v>
      </c>
      <c r="I28" t="s">
        <v>247</v>
      </c>
      <c r="J28" s="6">
        <v>4.3898728807107545</v>
      </c>
      <c r="K28" s="65">
        <v>5.7542362442057876E-2</v>
      </c>
    </row>
    <row r="29" spans="1:11" x14ac:dyDescent="0.25">
      <c r="A29" s="15"/>
      <c r="B29" s="44">
        <v>24</v>
      </c>
      <c r="C29" s="17" t="s">
        <v>263</v>
      </c>
      <c r="D29" s="18">
        <v>11.666199000000001</v>
      </c>
      <c r="E29" s="19">
        <v>12.808762</v>
      </c>
      <c r="F29" s="19">
        <v>1.9644153967201419</v>
      </c>
      <c r="G29" s="20">
        <f t="shared" si="0"/>
        <v>0.15336496975430897</v>
      </c>
      <c r="I29" t="s">
        <v>257</v>
      </c>
      <c r="J29" s="6">
        <v>0.35120618597466091</v>
      </c>
      <c r="K29" s="65">
        <v>5.290198678327105E-2</v>
      </c>
    </row>
    <row r="30" spans="1:11" ht="15.75" thickBot="1" x14ac:dyDescent="0.3">
      <c r="A30" s="21"/>
      <c r="B30" s="45">
        <v>25</v>
      </c>
      <c r="C30" s="23" t="s">
        <v>264</v>
      </c>
      <c r="D30" s="24">
        <v>35.221496999999999</v>
      </c>
      <c r="E30" s="25">
        <v>43.908556000000004</v>
      </c>
      <c r="F30" s="25">
        <v>2.1291385861695744</v>
      </c>
      <c r="G30" s="26">
        <f t="shared" si="0"/>
        <v>4.8490289367966788E-2</v>
      </c>
      <c r="I30" t="s">
        <v>264</v>
      </c>
      <c r="J30" s="6">
        <v>2.1291385861695744</v>
      </c>
      <c r="K30" s="65">
        <v>4.8490289367966788E-2</v>
      </c>
    </row>
    <row r="31" spans="1:11" x14ac:dyDescent="0.25">
      <c r="J31" s="6"/>
      <c r="K31" s="65"/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6"/>
  <dimension ref="A1:G11"/>
  <sheetViews>
    <sheetView workbookViewId="0">
      <selection activeCell="A8" sqref="A8:G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115</v>
      </c>
      <c r="B1" s="46" t="s">
        <v>228</v>
      </c>
      <c r="C1" s="40" t="s">
        <v>2177</v>
      </c>
      <c r="D1" s="40"/>
      <c r="E1" s="40"/>
      <c r="F1" s="40"/>
      <c r="G1" s="40"/>
    </row>
    <row r="2" spans="1:7" ht="15.75" thickBot="1" x14ac:dyDescent="0.3">
      <c r="A2" s="2" t="s">
        <v>2179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1427.6091099999999</v>
      </c>
      <c r="E6" s="13">
        <v>1429.4628249999996</v>
      </c>
      <c r="F6" s="13">
        <v>213.33354204516127</v>
      </c>
      <c r="G6" s="14">
        <v>0.14924035680687348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1427.4991099999997</v>
      </c>
      <c r="E7" s="31">
        <f ca="1">SUM(E8:OFFSET(E6,MATCH("GOBIERNOS REGIONALES",$A$8:$A$50,0),0))</f>
        <v>1429.1493270000001</v>
      </c>
      <c r="F7" s="31">
        <f ca="1">SUM(F8:OFFSET(F6,MATCH("GOBIERNOS REGIONALES",$A$8:$A$50,0),0))</f>
        <v>213.14002665974749</v>
      </c>
      <c r="G7" s="32">
        <f ca="1">IFERROR(F7/E7,0)</f>
        <v>0.14913768815688458</v>
      </c>
    </row>
    <row r="8" spans="1:7" ht="25.5" x14ac:dyDescent="0.25">
      <c r="A8" s="15"/>
      <c r="B8" s="16">
        <v>40</v>
      </c>
      <c r="C8" s="17" t="s">
        <v>122</v>
      </c>
      <c r="D8" s="18">
        <v>1427.4991099999997</v>
      </c>
      <c r="E8" s="19">
        <v>1429.1493270000001</v>
      </c>
      <c r="F8" s="19">
        <v>213.14002665974749</v>
      </c>
      <c r="G8" s="20">
        <f>IFERROR(F8/E8,0)</f>
        <v>0.14913768815688458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0</v>
      </c>
      <c r="E9" s="31">
        <f ca="1">SUM(E10:OFFSET(E8,(MATCH("GOBIERNOS LOCALES",$A$8:$A$50,0)-MATCH("GOBIERNOS REGIONALES",$A$8:$A$50,0)),0))</f>
        <v>0</v>
      </c>
      <c r="F9" s="31">
        <f ca="1">SUM(F10:OFFSET(F8,(MATCH("GOBIERNOS LOCALES",$A$8:$A$50,0)-MATCH("GOBIERNOS REGIONALES",$A$8:$A$50,0)),0))</f>
        <v>0</v>
      </c>
      <c r="G9" s="32">
        <f ca="1">IFERROR(F9/E9,0)</f>
        <v>0</v>
      </c>
    </row>
    <row r="10" spans="1:7" ht="15.75" thickBot="1" x14ac:dyDescent="0.3">
      <c r="A10" s="33" t="s">
        <v>227</v>
      </c>
      <c r="B10" s="34"/>
      <c r="C10" s="35"/>
      <c r="D10" s="36">
        <v>0.11</v>
      </c>
      <c r="E10" s="37">
        <v>0.313498</v>
      </c>
      <c r="F10" s="37">
        <v>0.19351538541377522</v>
      </c>
      <c r="G10" s="38">
        <f>IFERROR(F10/E10,0)</f>
        <v>0.61727789463975913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7"/>
  <dimension ref="A1:L19"/>
  <sheetViews>
    <sheetView topLeftCell="A11" workbookViewId="0">
      <selection activeCell="A17" sqref="A17:XFD1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115</v>
      </c>
      <c r="B1" s="40" t="s">
        <v>228</v>
      </c>
      <c r="C1" s="40" t="s">
        <v>2177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2180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1427.6091099999999</v>
      </c>
      <c r="G6" s="13">
        <v>1429.4628249999996</v>
      </c>
      <c r="H6" s="13">
        <v>213.33354204516127</v>
      </c>
      <c r="I6" s="14">
        <v>0.14924035680687348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1427.6091099999994</v>
      </c>
      <c r="G7" s="31">
        <f ca="1">SUM(G8:OFFSET(G6,MATCH("PROYECTOS",$A$8:$A$50,0),0))</f>
        <v>1429.4543820000001</v>
      </c>
      <c r="H7" s="31">
        <f ca="1">SUM(H8:OFFSET(H6,MATCH("PROYECTOS",$A$8:$A$50,0),0))</f>
        <v>213.32647605515285</v>
      </c>
      <c r="I7" s="32">
        <f ca="1">IFERROR(H7/G7,0)</f>
        <v>0.14923629514967818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432.193603</v>
      </c>
      <c r="G8" s="19">
        <v>433.84382000000016</v>
      </c>
      <c r="H8" s="19">
        <v>31.33979232967522</v>
      </c>
      <c r="I8" s="20">
        <f>IFERROR(H8/G8,0)</f>
        <v>7.2237498576504341E-2</v>
      </c>
      <c r="J8" s="54"/>
      <c r="K8" s="19"/>
      <c r="L8" s="20" t="str">
        <f>IFERROR(K8/J8,".")</f>
        <v>.</v>
      </c>
    </row>
    <row r="9" spans="1:12" ht="63.75" x14ac:dyDescent="0.25">
      <c r="A9" s="15"/>
      <c r="B9" s="17">
        <v>3000556</v>
      </c>
      <c r="C9" s="17" t="s">
        <v>2181</v>
      </c>
      <c r="D9" s="53">
        <v>404</v>
      </c>
      <c r="E9" s="17" t="s">
        <v>2183</v>
      </c>
      <c r="F9" s="18">
        <v>159.09828200000001</v>
      </c>
      <c r="G9" s="19">
        <v>159.09828199999995</v>
      </c>
      <c r="H9" s="19">
        <v>11.586936505202175</v>
      </c>
      <c r="I9" s="20">
        <f>IFERROR(H9/G9,0)</f>
        <v>7.2828797140639001E-2</v>
      </c>
      <c r="J9" s="54"/>
      <c r="K9" s="19"/>
      <c r="L9" s="20" t="str">
        <f>IFERROR(K9/J9,".")</f>
        <v>.</v>
      </c>
    </row>
    <row r="10" spans="1:12" ht="63.75" x14ac:dyDescent="0.25">
      <c r="A10" s="15"/>
      <c r="B10" s="17">
        <v>3000557</v>
      </c>
      <c r="C10" s="17" t="s">
        <v>2182</v>
      </c>
      <c r="D10" s="53">
        <v>404</v>
      </c>
      <c r="E10" s="17" t="s">
        <v>2183</v>
      </c>
      <c r="F10" s="18">
        <v>836.31722499999944</v>
      </c>
      <c r="G10" s="19">
        <v>836.51228000000003</v>
      </c>
      <c r="H10" s="19">
        <v>170.39974722027546</v>
      </c>
      <c r="I10" s="20">
        <f>IFERROR(H10/G10,0)</f>
        <v>0.20370262492772426</v>
      </c>
      <c r="J10" s="54"/>
      <c r="K10" s="19"/>
      <c r="L10" s="20" t="str">
        <f>IFERROR(K10/J10,".")</f>
        <v>.</v>
      </c>
    </row>
    <row r="11" spans="1:12" ht="15.75" thickBot="1" x14ac:dyDescent="0.3">
      <c r="A11" s="33" t="s">
        <v>302</v>
      </c>
      <c r="B11" s="35"/>
      <c r="C11" s="35"/>
      <c r="D11" s="51"/>
      <c r="E11" s="35"/>
      <c r="F11" s="36">
        <f ca="1">OFFSET(F11,-MATCH("PROYECTOS",$A$8:$A$50,0)-1,0)-(OFFSET(F11,-MATCH("PROYECTOS",$A$8:$A$50,0),0))</f>
        <v>0</v>
      </c>
      <c r="G11" s="37">
        <f ca="1">OFFSET(G11,-MATCH("PROYECTOS",$A$8:$A$50,0)-1,0)-(OFFSET(G11,-MATCH("PROYECTOS",$A$8:$A$50,0),0))</f>
        <v>8.4429999994881655E-3</v>
      </c>
      <c r="H11" s="37">
        <f ca="1">OFFSET(H11,-MATCH("PROYECTOS",$A$8:$A$50,0)-1,0)-(OFFSET(H11,-MATCH("PROYECTOS",$A$8:$A$50,0),0))</f>
        <v>7.0659900084137917E-3</v>
      </c>
      <c r="I11" s="38">
        <f ca="1">IFERROR(H11/G11,0)</f>
        <v>0.83690512955609953</v>
      </c>
      <c r="J11" s="52"/>
      <c r="K11" s="37"/>
      <c r="L11" s="38"/>
    </row>
    <row r="12" spans="1:12" ht="15.75" thickBot="1" x14ac:dyDescent="0.3"/>
    <row r="13" spans="1:12" ht="15.75" thickBot="1" x14ac:dyDescent="0.3">
      <c r="A13" s="108" t="s">
        <v>372</v>
      </c>
      <c r="B13" s="109"/>
      <c r="C13" s="109"/>
      <c r="D13" s="109"/>
      <c r="E13" s="109"/>
      <c r="F13" s="110"/>
    </row>
    <row r="14" spans="1:12" ht="15.75" thickBot="1" x14ac:dyDescent="0.3">
      <c r="A14" s="2" t="s">
        <v>2200</v>
      </c>
    </row>
    <row r="15" spans="1:12" ht="45" customHeight="1" x14ac:dyDescent="0.25">
      <c r="A15" s="100" t="s">
        <v>374</v>
      </c>
      <c r="B15" s="101"/>
      <c r="C15" s="101"/>
      <c r="D15" s="101"/>
      <c r="E15" s="101"/>
      <c r="F15" s="111" t="s">
        <v>375</v>
      </c>
    </row>
    <row r="16" spans="1:12" ht="15.75" thickBot="1" x14ac:dyDescent="0.3">
      <c r="A16" s="125"/>
      <c r="B16" s="126"/>
      <c r="C16" s="104"/>
      <c r="D16" s="104"/>
      <c r="E16" s="104"/>
      <c r="F16" s="112"/>
    </row>
    <row r="17" spans="1:6" ht="40.5" customHeight="1" x14ac:dyDescent="0.25">
      <c r="A17" s="15"/>
      <c r="B17" s="17">
        <v>3000001</v>
      </c>
      <c r="C17" s="148" t="s">
        <v>271</v>
      </c>
      <c r="D17" s="142"/>
      <c r="E17" s="149"/>
      <c r="F17" s="69">
        <v>7.2237498576504341E-2</v>
      </c>
    </row>
    <row r="18" spans="1:6" ht="40.5" customHeight="1" x14ac:dyDescent="0.25">
      <c r="A18" s="15"/>
      <c r="B18" s="17">
        <v>3000556</v>
      </c>
      <c r="C18" s="144" t="s">
        <v>2181</v>
      </c>
      <c r="D18" s="119">
        <v>404</v>
      </c>
      <c r="E18" s="145" t="s">
        <v>2183</v>
      </c>
      <c r="F18" s="69">
        <v>7.2828797140639001E-2</v>
      </c>
    </row>
    <row r="19" spans="1:6" ht="40.5" customHeight="1" thickBot="1" x14ac:dyDescent="0.3">
      <c r="A19" s="21"/>
      <c r="B19" s="23">
        <v>3000557</v>
      </c>
      <c r="C19" s="146" t="s">
        <v>2182</v>
      </c>
      <c r="D19" s="121">
        <v>404</v>
      </c>
      <c r="E19" s="147" t="s">
        <v>2183</v>
      </c>
      <c r="F19" s="70">
        <v>0.20370262492772426</v>
      </c>
    </row>
  </sheetData>
  <mergeCells count="18">
    <mergeCell ref="J3:L3"/>
    <mergeCell ref="I4:I5"/>
    <mergeCell ref="A13:F13"/>
    <mergeCell ref="A15:E16"/>
    <mergeCell ref="F15:F16"/>
    <mergeCell ref="L4:L5"/>
    <mergeCell ref="H4:H5"/>
    <mergeCell ref="A4:C5"/>
    <mergeCell ref="J4:J5"/>
    <mergeCell ref="F4:F5"/>
    <mergeCell ref="K4:K5"/>
    <mergeCell ref="G4:G5"/>
    <mergeCell ref="D4:E5"/>
    <mergeCell ref="C17:E17"/>
    <mergeCell ref="C18:E18"/>
    <mergeCell ref="C19:E19"/>
    <mergeCell ref="A3:E3"/>
    <mergeCell ref="F3:I3"/>
  </mergeCells>
  <pageMargins left="0.7" right="0.7" top="0.75" bottom="0.75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8"/>
  <dimension ref="A1:N20"/>
  <sheetViews>
    <sheetView workbookViewId="0">
      <selection activeCell="B8" sqref="B8:C1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115</v>
      </c>
      <c r="B1" s="40" t="s">
        <v>228</v>
      </c>
      <c r="C1" s="40" t="s">
        <v>2177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2184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1427.6091099999999</v>
      </c>
      <c r="I6" s="13">
        <v>1429.4628249999996</v>
      </c>
      <c r="J6" s="13">
        <v>213.33354204516127</v>
      </c>
      <c r="K6" s="14">
        <v>0.14924035680687348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SUM(H8:H19)</f>
        <v>1427.6091100000003</v>
      </c>
      <c r="I7" s="30">
        <f>SUM(I8:I19)</f>
        <v>1429.4543819999997</v>
      </c>
      <c r="J7" s="30">
        <f>SUM(J8:J19)</f>
        <v>213.32647605515285</v>
      </c>
      <c r="K7" s="32">
        <f>IFERROR(J7/I7,0)</f>
        <v>0.14923629514967823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89.818967000000015</v>
      </c>
      <c r="I8" s="19">
        <v>76.430095000000023</v>
      </c>
      <c r="J8" s="19">
        <v>25.056969390338054</v>
      </c>
      <c r="K8" s="20">
        <f t="shared" ref="K8:K20" si="0">IFERROR(J8/I8,0)</f>
        <v>0.32784166224493172</v>
      </c>
      <c r="L8" s="54">
        <v>0</v>
      </c>
      <c r="M8" s="19">
        <v>0</v>
      </c>
      <c r="N8" s="20" t="str">
        <f>IFERROR(M8/L8,".")</f>
        <v>.</v>
      </c>
    </row>
    <row r="9" spans="1:14" ht="38.25" x14ac:dyDescent="0.25">
      <c r="A9" s="15"/>
      <c r="B9" s="17">
        <v>5004243</v>
      </c>
      <c r="C9" s="79" t="s">
        <v>2185</v>
      </c>
      <c r="D9" s="17">
        <v>3000001</v>
      </c>
      <c r="E9" s="17" t="s">
        <v>271</v>
      </c>
      <c r="F9" s="53">
        <v>287</v>
      </c>
      <c r="G9" s="17" t="s">
        <v>2196</v>
      </c>
      <c r="H9" s="18">
        <v>3.6266700000000003</v>
      </c>
      <c r="I9" s="19">
        <v>2.0155419999999999</v>
      </c>
      <c r="J9" s="19">
        <v>0.10747105079917674</v>
      </c>
      <c r="K9" s="20">
        <f t="shared" si="0"/>
        <v>5.332116661383228E-2</v>
      </c>
      <c r="L9" s="54">
        <v>0</v>
      </c>
      <c r="M9" s="19">
        <v>0</v>
      </c>
      <c r="N9" s="20" t="str">
        <f t="shared" ref="N9:N19" si="1">IFERROR(M9/L9,".")</f>
        <v>.</v>
      </c>
    </row>
    <row r="10" spans="1:14" ht="25.5" x14ac:dyDescent="0.25">
      <c r="A10" s="15"/>
      <c r="B10" s="17">
        <v>5004244</v>
      </c>
      <c r="C10" s="79" t="s">
        <v>2186</v>
      </c>
      <c r="D10" s="17">
        <v>3000001</v>
      </c>
      <c r="E10" s="17" t="s">
        <v>271</v>
      </c>
      <c r="F10" s="53">
        <v>101</v>
      </c>
      <c r="G10" s="17" t="s">
        <v>1406</v>
      </c>
      <c r="H10" s="18">
        <v>338.74796599999996</v>
      </c>
      <c r="I10" s="19">
        <v>355.39818300000002</v>
      </c>
      <c r="J10" s="19">
        <v>6.175351888537989</v>
      </c>
      <c r="K10" s="20">
        <f t="shared" si="0"/>
        <v>1.7375867924845266E-2</v>
      </c>
      <c r="L10" s="54">
        <v>0</v>
      </c>
      <c r="M10" s="19">
        <v>0</v>
      </c>
      <c r="N10" s="20" t="str">
        <f t="shared" si="1"/>
        <v>.</v>
      </c>
    </row>
    <row r="11" spans="1:14" ht="63.75" x14ac:dyDescent="0.25">
      <c r="A11" s="15"/>
      <c r="B11" s="17">
        <v>5004234</v>
      </c>
      <c r="C11" s="79" t="s">
        <v>2187</v>
      </c>
      <c r="D11" s="17">
        <v>3000556</v>
      </c>
      <c r="E11" s="17" t="s">
        <v>2181</v>
      </c>
      <c r="F11" s="53">
        <v>524</v>
      </c>
      <c r="G11" s="17" t="s">
        <v>647</v>
      </c>
      <c r="H11" s="18">
        <v>2.0290000000000002E-2</v>
      </c>
      <c r="I11" s="19">
        <v>7.607E-3</v>
      </c>
      <c r="J11" s="19">
        <v>0</v>
      </c>
      <c r="K11" s="20">
        <f t="shared" si="0"/>
        <v>0</v>
      </c>
      <c r="L11" s="54">
        <v>104</v>
      </c>
      <c r="M11" s="19">
        <v>0</v>
      </c>
      <c r="N11" s="20">
        <f t="shared" si="1"/>
        <v>0</v>
      </c>
    </row>
    <row r="12" spans="1:14" ht="63.75" x14ac:dyDescent="0.25">
      <c r="A12" s="15"/>
      <c r="B12" s="17">
        <v>5004235</v>
      </c>
      <c r="C12" s="79" t="s">
        <v>2188</v>
      </c>
      <c r="D12" s="17">
        <v>3000556</v>
      </c>
      <c r="E12" s="17" t="s">
        <v>2181</v>
      </c>
      <c r="F12" s="53">
        <v>524</v>
      </c>
      <c r="G12" s="17" t="s">
        <v>647</v>
      </c>
      <c r="H12" s="18">
        <v>4.1666469999999993</v>
      </c>
      <c r="I12" s="19">
        <v>0.52511399999999997</v>
      </c>
      <c r="J12" s="19">
        <v>7.9242002451792359E-2</v>
      </c>
      <c r="K12" s="20">
        <f t="shared" si="0"/>
        <v>0.15090437971905599</v>
      </c>
      <c r="L12" s="54">
        <v>137</v>
      </c>
      <c r="M12" s="19">
        <v>0</v>
      </c>
      <c r="N12" s="20">
        <f t="shared" si="1"/>
        <v>0</v>
      </c>
    </row>
    <row r="13" spans="1:14" ht="63.75" x14ac:dyDescent="0.25">
      <c r="A13" s="15"/>
      <c r="B13" s="17">
        <v>5004236</v>
      </c>
      <c r="C13" s="79" t="s">
        <v>2189</v>
      </c>
      <c r="D13" s="17">
        <v>3000556</v>
      </c>
      <c r="E13" s="17" t="s">
        <v>2181</v>
      </c>
      <c r="F13" s="53">
        <v>101</v>
      </c>
      <c r="G13" s="17" t="s">
        <v>1406</v>
      </c>
      <c r="H13" s="18">
        <v>136.42213000000001</v>
      </c>
      <c r="I13" s="19">
        <v>142.02213000000003</v>
      </c>
      <c r="J13" s="19">
        <v>5.2071512676775455</v>
      </c>
      <c r="K13" s="20">
        <f t="shared" si="0"/>
        <v>3.666436538923578E-2</v>
      </c>
      <c r="L13" s="54">
        <v>925782</v>
      </c>
      <c r="M13" s="19">
        <v>0</v>
      </c>
      <c r="N13" s="20">
        <f t="shared" si="1"/>
        <v>0</v>
      </c>
    </row>
    <row r="14" spans="1:14" ht="63.75" x14ac:dyDescent="0.25">
      <c r="A14" s="15"/>
      <c r="B14" s="17">
        <v>5004237</v>
      </c>
      <c r="C14" s="79" t="s">
        <v>2190</v>
      </c>
      <c r="D14" s="17">
        <v>3000556</v>
      </c>
      <c r="E14" s="17" t="s">
        <v>2181</v>
      </c>
      <c r="F14" s="53">
        <v>303</v>
      </c>
      <c r="G14" s="17" t="s">
        <v>2197</v>
      </c>
      <c r="H14" s="18">
        <v>18.489215000000002</v>
      </c>
      <c r="I14" s="19">
        <v>16.543431000000002</v>
      </c>
      <c r="J14" s="19">
        <v>6.300543235072837</v>
      </c>
      <c r="K14" s="20">
        <f t="shared" si="0"/>
        <v>0.38084864228422971</v>
      </c>
      <c r="L14" s="54">
        <v>370</v>
      </c>
      <c r="M14" s="19">
        <v>0</v>
      </c>
      <c r="N14" s="20">
        <f t="shared" si="1"/>
        <v>0</v>
      </c>
    </row>
    <row r="15" spans="1:14" ht="63.75" x14ac:dyDescent="0.25">
      <c r="A15" s="15"/>
      <c r="B15" s="17">
        <v>5004238</v>
      </c>
      <c r="C15" s="79" t="s">
        <v>2191</v>
      </c>
      <c r="D15" s="17">
        <v>3000557</v>
      </c>
      <c r="E15" s="17" t="s">
        <v>2182</v>
      </c>
      <c r="F15" s="53">
        <v>524</v>
      </c>
      <c r="G15" s="17" t="s">
        <v>647</v>
      </c>
      <c r="H15" s="18">
        <v>7.6676999999999995E-2</v>
      </c>
      <c r="I15" s="19">
        <v>6.0342999999999994E-2</v>
      </c>
      <c r="J15" s="19">
        <v>0</v>
      </c>
      <c r="K15" s="20">
        <f t="shared" si="0"/>
        <v>0</v>
      </c>
      <c r="L15" s="54">
        <v>0</v>
      </c>
      <c r="M15" s="19">
        <v>0</v>
      </c>
      <c r="N15" s="20" t="str">
        <f t="shared" si="1"/>
        <v>.</v>
      </c>
    </row>
    <row r="16" spans="1:14" ht="63.75" x14ac:dyDescent="0.25">
      <c r="A16" s="15"/>
      <c r="B16" s="17">
        <v>5004239</v>
      </c>
      <c r="C16" s="79" t="s">
        <v>2192</v>
      </c>
      <c r="D16" s="17">
        <v>3000557</v>
      </c>
      <c r="E16" s="17" t="s">
        <v>2182</v>
      </c>
      <c r="F16" s="53">
        <v>524</v>
      </c>
      <c r="G16" s="17" t="s">
        <v>647</v>
      </c>
      <c r="H16" s="18">
        <v>19.209569999999999</v>
      </c>
      <c r="I16" s="19">
        <v>3.576921</v>
      </c>
      <c r="J16" s="19">
        <v>1.8977588672423735</v>
      </c>
      <c r="K16" s="20">
        <f t="shared" si="0"/>
        <v>0.53055655051995099</v>
      </c>
      <c r="L16" s="54">
        <v>0</v>
      </c>
      <c r="M16" s="19">
        <v>0</v>
      </c>
      <c r="N16" s="20" t="str">
        <f t="shared" si="1"/>
        <v>.</v>
      </c>
    </row>
    <row r="17" spans="1:14" ht="63.75" x14ac:dyDescent="0.25">
      <c r="A17" s="15"/>
      <c r="B17" s="17">
        <v>5004240</v>
      </c>
      <c r="C17" s="79" t="s">
        <v>2193</v>
      </c>
      <c r="D17" s="17">
        <v>3000557</v>
      </c>
      <c r="E17" s="17" t="s">
        <v>2182</v>
      </c>
      <c r="F17" s="53">
        <v>101</v>
      </c>
      <c r="G17" s="17" t="s">
        <v>1406</v>
      </c>
      <c r="H17" s="18">
        <v>697.52119300000004</v>
      </c>
      <c r="I17" s="19">
        <v>726.82395999999972</v>
      </c>
      <c r="J17" s="19">
        <v>143.86169588565826</v>
      </c>
      <c r="K17" s="20">
        <f t="shared" si="0"/>
        <v>0.19793196675252467</v>
      </c>
      <c r="L17" s="54">
        <v>0</v>
      </c>
      <c r="M17" s="19">
        <v>0</v>
      </c>
      <c r="N17" s="20" t="str">
        <f t="shared" si="1"/>
        <v>.</v>
      </c>
    </row>
    <row r="18" spans="1:14" ht="63.75" x14ac:dyDescent="0.25">
      <c r="A18" s="15"/>
      <c r="B18" s="17">
        <v>5004241</v>
      </c>
      <c r="C18" s="79" t="s">
        <v>2194</v>
      </c>
      <c r="D18" s="17">
        <v>3000557</v>
      </c>
      <c r="E18" s="17" t="s">
        <v>2182</v>
      </c>
      <c r="F18" s="53">
        <v>303</v>
      </c>
      <c r="G18" s="17" t="s">
        <v>2197</v>
      </c>
      <c r="H18" s="18">
        <v>67.802966999999981</v>
      </c>
      <c r="I18" s="19">
        <v>60.149182999999994</v>
      </c>
      <c r="J18" s="19">
        <v>18.585478568711551</v>
      </c>
      <c r="K18" s="20">
        <f t="shared" si="0"/>
        <v>0.30898970928186259</v>
      </c>
      <c r="L18" s="54">
        <v>0</v>
      </c>
      <c r="M18" s="19">
        <v>0</v>
      </c>
      <c r="N18" s="20" t="str">
        <f t="shared" si="1"/>
        <v>.</v>
      </c>
    </row>
    <row r="19" spans="1:14" ht="63.75" x14ac:dyDescent="0.25">
      <c r="A19" s="15"/>
      <c r="B19" s="17">
        <v>5004242</v>
      </c>
      <c r="C19" s="79" t="s">
        <v>2195</v>
      </c>
      <c r="D19" s="17">
        <v>3000557</v>
      </c>
      <c r="E19" s="17" t="s">
        <v>2182</v>
      </c>
      <c r="F19" s="53">
        <v>588</v>
      </c>
      <c r="G19" s="17" t="s">
        <v>2198</v>
      </c>
      <c r="H19" s="18">
        <v>51.706818000000005</v>
      </c>
      <c r="I19" s="19">
        <v>45.901873000000009</v>
      </c>
      <c r="J19" s="19">
        <v>6.0548138986632694</v>
      </c>
      <c r="K19" s="20">
        <f t="shared" si="0"/>
        <v>0.13190777419176922</v>
      </c>
      <c r="L19" s="54">
        <v>0</v>
      </c>
      <c r="M19" s="19">
        <v>0</v>
      </c>
      <c r="N19" s="20" t="str">
        <f t="shared" si="1"/>
        <v>.</v>
      </c>
    </row>
    <row r="20" spans="1:14" ht="15.75" thickBot="1" x14ac:dyDescent="0.3">
      <c r="A20" s="33" t="s">
        <v>302</v>
      </c>
      <c r="B20" s="35"/>
      <c r="C20" s="35"/>
      <c r="D20" s="57"/>
      <c r="E20" s="35"/>
      <c r="F20" s="51"/>
      <c r="G20" s="35"/>
      <c r="H20" s="36">
        <f>H6-H7</f>
        <v>0</v>
      </c>
      <c r="I20" s="36">
        <f>I6-I7</f>
        <v>8.4429999999429128E-3</v>
      </c>
      <c r="J20" s="36">
        <f>J6-J7</f>
        <v>7.0659900084137917E-3</v>
      </c>
      <c r="K20" s="38">
        <f t="shared" si="0"/>
        <v>0.83690512951102314</v>
      </c>
      <c r="L20" s="52"/>
      <c r="M20" s="37"/>
      <c r="N20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9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116</v>
      </c>
      <c r="B1" s="41" t="s">
        <v>228</v>
      </c>
      <c r="C1" s="40" t="s">
        <v>2201</v>
      </c>
      <c r="D1" s="40"/>
      <c r="E1" s="40"/>
      <c r="F1" s="40"/>
      <c r="G1" s="40"/>
    </row>
    <row r="2" spans="1:11" ht="15.75" thickBot="1" x14ac:dyDescent="0.3">
      <c r="A2" s="2" t="s">
        <v>2202</v>
      </c>
      <c r="I2" s="1" t="s">
        <v>2223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52.864780999999994</v>
      </c>
      <c r="E6" s="13">
        <f ca="1">SUM(E7:OFFSET(E7,50,0))</f>
        <v>55.059985000000005</v>
      </c>
      <c r="F6" s="13">
        <f ca="1">SUM(F7:OFFSET(F7,50,0))</f>
        <v>18.345009277143618</v>
      </c>
      <c r="G6" s="14">
        <f ca="1">IFERROR(F6/E6,0)</f>
        <v>0.3331822425513486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0</v>
      </c>
      <c r="E7" s="19">
        <v>0.518594</v>
      </c>
      <c r="F7" s="19">
        <v>6.5427848479885142E-2</v>
      </c>
      <c r="G7" s="20">
        <f t="shared" ref="G7:G30" si="0">IFERROR(F7/E7,0)</f>
        <v>0.12616391335010652</v>
      </c>
      <c r="I7" t="s">
        <v>248</v>
      </c>
      <c r="J7" s="6">
        <v>5.3303450884413905E-2</v>
      </c>
      <c r="K7" s="65">
        <v>0.48376761493877424</v>
      </c>
    </row>
    <row r="8" spans="1:11" x14ac:dyDescent="0.25">
      <c r="A8" s="15"/>
      <c r="B8" s="44">
        <v>2</v>
      </c>
      <c r="C8" s="17" t="s">
        <v>241</v>
      </c>
      <c r="D8" s="18">
        <v>1.6870119999999997</v>
      </c>
      <c r="E8" s="19">
        <v>2.9225310000000002</v>
      </c>
      <c r="F8" s="19">
        <v>0.94094208747992525</v>
      </c>
      <c r="G8" s="20">
        <f t="shared" si="0"/>
        <v>0.32196137097602223</v>
      </c>
      <c r="I8" t="s">
        <v>263</v>
      </c>
      <c r="J8" s="6">
        <v>0.26365843060921179</v>
      </c>
      <c r="K8" s="65">
        <v>0.42161266382116425</v>
      </c>
    </row>
    <row r="9" spans="1:11" x14ac:dyDescent="0.25">
      <c r="A9" s="15"/>
      <c r="B9" s="44">
        <v>3</v>
      </c>
      <c r="C9" s="17" t="s">
        <v>242</v>
      </c>
      <c r="D9" s="18">
        <v>0</v>
      </c>
      <c r="E9" s="19">
        <v>0.47265400000000007</v>
      </c>
      <c r="F9" s="19">
        <v>0.11553740181989269</v>
      </c>
      <c r="G9" s="20">
        <f t="shared" si="0"/>
        <v>0.24444393112063512</v>
      </c>
      <c r="I9" t="s">
        <v>254</v>
      </c>
      <c r="J9" s="6">
        <v>11.495300101561952</v>
      </c>
      <c r="K9" s="65">
        <v>0.40065902599220909</v>
      </c>
    </row>
    <row r="10" spans="1:11" x14ac:dyDescent="0.25">
      <c r="A10" s="15"/>
      <c r="B10" s="44">
        <v>4</v>
      </c>
      <c r="C10" s="17" t="s">
        <v>243</v>
      </c>
      <c r="D10" s="18">
        <v>2.7260489999999997</v>
      </c>
      <c r="E10" s="19">
        <v>3.0114000000000001</v>
      </c>
      <c r="F10" s="19">
        <v>0.68413888554641744</v>
      </c>
      <c r="G10" s="20">
        <f t="shared" si="0"/>
        <v>0.22718299978296388</v>
      </c>
      <c r="I10" t="s">
        <v>252</v>
      </c>
      <c r="J10" s="6">
        <v>0.80242783781795879</v>
      </c>
      <c r="K10" s="65">
        <v>0.35298302441848628</v>
      </c>
    </row>
    <row r="11" spans="1:11" x14ac:dyDescent="0.25">
      <c r="A11" s="15"/>
      <c r="B11" s="44">
        <v>5</v>
      </c>
      <c r="C11" s="17" t="s">
        <v>244</v>
      </c>
      <c r="D11" s="18">
        <v>1.4459849999999999</v>
      </c>
      <c r="E11" s="19">
        <v>0.97000200000000014</v>
      </c>
      <c r="F11" s="19">
        <v>0.20173394513039966</v>
      </c>
      <c r="G11" s="20">
        <f t="shared" si="0"/>
        <v>0.20797271049997798</v>
      </c>
      <c r="I11" t="s">
        <v>249</v>
      </c>
      <c r="J11" s="6">
        <v>0.18808030221771332</v>
      </c>
      <c r="K11" s="65">
        <v>0.35275992223410507</v>
      </c>
    </row>
    <row r="12" spans="1:11" x14ac:dyDescent="0.25">
      <c r="A12" s="15"/>
      <c r="B12" s="44">
        <v>6</v>
      </c>
      <c r="C12" s="17" t="s">
        <v>245</v>
      </c>
      <c r="D12" s="18">
        <v>0.69258400000000009</v>
      </c>
      <c r="E12" s="19">
        <v>1.134768</v>
      </c>
      <c r="F12" s="19">
        <v>0.25713997365892283</v>
      </c>
      <c r="G12" s="20">
        <f t="shared" si="0"/>
        <v>0.2266013613874579</v>
      </c>
      <c r="I12" t="s">
        <v>251</v>
      </c>
      <c r="J12" s="6">
        <v>0.29877524574476411</v>
      </c>
      <c r="K12" s="65">
        <v>0.34443332765927798</v>
      </c>
    </row>
    <row r="13" spans="1:11" x14ac:dyDescent="0.25">
      <c r="A13" s="15"/>
      <c r="B13" s="44">
        <v>8</v>
      </c>
      <c r="C13" s="17" t="s">
        <v>247</v>
      </c>
      <c r="D13" s="18">
        <v>1.4866649999999997</v>
      </c>
      <c r="E13" s="19">
        <v>1.0766629999999999</v>
      </c>
      <c r="F13" s="19">
        <v>0.33463135927377152</v>
      </c>
      <c r="G13" s="20">
        <f t="shared" si="0"/>
        <v>0.31080417853476117</v>
      </c>
      <c r="I13" t="s">
        <v>241</v>
      </c>
      <c r="J13" s="6">
        <v>0.94094208747992525</v>
      </c>
      <c r="K13" s="65">
        <v>0.32196137097602223</v>
      </c>
    </row>
    <row r="14" spans="1:11" x14ac:dyDescent="0.25">
      <c r="A14" s="15"/>
      <c r="B14" s="44">
        <v>9</v>
      </c>
      <c r="C14" s="17" t="s">
        <v>248</v>
      </c>
      <c r="D14" s="18">
        <v>3.5297999999999996E-2</v>
      </c>
      <c r="E14" s="19">
        <v>0.110184</v>
      </c>
      <c r="F14" s="19">
        <v>5.3303450884413905E-2</v>
      </c>
      <c r="G14" s="20">
        <f t="shared" si="0"/>
        <v>0.48376761493877424</v>
      </c>
      <c r="I14" t="s">
        <v>247</v>
      </c>
      <c r="J14" s="6">
        <v>0.33463135927377152</v>
      </c>
      <c r="K14" s="65">
        <v>0.31080417853476117</v>
      </c>
    </row>
    <row r="15" spans="1:11" x14ac:dyDescent="0.25">
      <c r="A15" s="15"/>
      <c r="B15" s="44">
        <v>10</v>
      </c>
      <c r="C15" s="17" t="s">
        <v>249</v>
      </c>
      <c r="D15" s="18">
        <v>0.93376499999999996</v>
      </c>
      <c r="E15" s="19">
        <v>0.53316799999999998</v>
      </c>
      <c r="F15" s="19">
        <v>0.18808030221771332</v>
      </c>
      <c r="G15" s="20">
        <f t="shared" si="0"/>
        <v>0.35275992223410507</v>
      </c>
      <c r="I15" t="s">
        <v>260</v>
      </c>
      <c r="J15" s="6">
        <v>0.38544276118409471</v>
      </c>
      <c r="K15" s="65">
        <v>0.30497822202079444</v>
      </c>
    </row>
    <row r="16" spans="1:11" x14ac:dyDescent="0.25">
      <c r="A16" s="15"/>
      <c r="B16" s="44">
        <v>11</v>
      </c>
      <c r="C16" s="17" t="s">
        <v>250</v>
      </c>
      <c r="D16" s="18">
        <v>1.6583429999999999</v>
      </c>
      <c r="E16" s="19">
        <v>1.8828050000000003</v>
      </c>
      <c r="F16" s="19">
        <v>0.32007886449355283</v>
      </c>
      <c r="G16" s="20">
        <f t="shared" si="0"/>
        <v>0.17000106994274647</v>
      </c>
      <c r="I16" t="s">
        <v>259</v>
      </c>
      <c r="J16" s="6">
        <v>0.57667223337557516</v>
      </c>
      <c r="K16" s="65">
        <v>0.29404634977728766</v>
      </c>
    </row>
    <row r="17" spans="1:11" x14ac:dyDescent="0.25">
      <c r="A17" s="15"/>
      <c r="B17" s="44">
        <v>12</v>
      </c>
      <c r="C17" s="17" t="s">
        <v>251</v>
      </c>
      <c r="D17" s="18">
        <v>1.2526739999999998</v>
      </c>
      <c r="E17" s="19">
        <v>0.86743999999999999</v>
      </c>
      <c r="F17" s="19">
        <v>0.29877524574476411</v>
      </c>
      <c r="G17" s="20">
        <f t="shared" si="0"/>
        <v>0.34443332765927798</v>
      </c>
      <c r="I17" t="s">
        <v>255</v>
      </c>
      <c r="J17" s="6">
        <v>0.30853957913859631</v>
      </c>
      <c r="K17" s="65">
        <v>0.26150125617953418</v>
      </c>
    </row>
    <row r="18" spans="1:11" x14ac:dyDescent="0.25">
      <c r="A18" s="15"/>
      <c r="B18" s="44">
        <v>13</v>
      </c>
      <c r="C18" s="17" t="s">
        <v>252</v>
      </c>
      <c r="D18" s="18">
        <v>2.1388989999999999</v>
      </c>
      <c r="E18" s="19">
        <v>2.2732760000000001</v>
      </c>
      <c r="F18" s="19">
        <v>0.80242783781795879</v>
      </c>
      <c r="G18" s="20">
        <f t="shared" si="0"/>
        <v>0.35298302441848628</v>
      </c>
      <c r="I18" t="s">
        <v>242</v>
      </c>
      <c r="J18" s="6">
        <v>0.11553740181989269</v>
      </c>
      <c r="K18" s="65">
        <v>0.24444393112063512</v>
      </c>
    </row>
    <row r="19" spans="1:11" x14ac:dyDescent="0.25">
      <c r="A19" s="15"/>
      <c r="B19" s="44">
        <v>14</v>
      </c>
      <c r="C19" s="17" t="s">
        <v>253</v>
      </c>
      <c r="D19" s="18">
        <v>2.4212879999999997</v>
      </c>
      <c r="E19" s="19">
        <v>1.9943739999999996</v>
      </c>
      <c r="F19" s="19">
        <v>0.38614874367340235</v>
      </c>
      <c r="G19" s="20">
        <f t="shared" si="0"/>
        <v>0.19361902214599791</v>
      </c>
      <c r="I19" t="s">
        <v>261</v>
      </c>
      <c r="J19" s="6">
        <v>0.1873199887231749</v>
      </c>
      <c r="K19" s="65">
        <v>0.23398239601282442</v>
      </c>
    </row>
    <row r="20" spans="1:11" x14ac:dyDescent="0.25">
      <c r="A20" s="15"/>
      <c r="B20" s="44">
        <v>15</v>
      </c>
      <c r="C20" s="17" t="s">
        <v>254</v>
      </c>
      <c r="D20" s="18">
        <v>30.028554</v>
      </c>
      <c r="E20" s="19">
        <v>28.690980000000003</v>
      </c>
      <c r="F20" s="19">
        <v>11.495300101561952</v>
      </c>
      <c r="G20" s="20">
        <f t="shared" si="0"/>
        <v>0.40065902599220909</v>
      </c>
      <c r="I20" t="s">
        <v>243</v>
      </c>
      <c r="J20" s="6">
        <v>0.68413888554641744</v>
      </c>
      <c r="K20" s="65">
        <v>0.22718299978296388</v>
      </c>
    </row>
    <row r="21" spans="1:11" x14ac:dyDescent="0.25">
      <c r="A21" s="15"/>
      <c r="B21" s="44">
        <v>16</v>
      </c>
      <c r="C21" s="17" t="s">
        <v>255</v>
      </c>
      <c r="D21" s="18">
        <v>1.0825059999999995</v>
      </c>
      <c r="E21" s="19">
        <v>1.1798779999999995</v>
      </c>
      <c r="F21" s="19">
        <v>0.30853957913859631</v>
      </c>
      <c r="G21" s="20">
        <f t="shared" si="0"/>
        <v>0.26150125617953418</v>
      </c>
      <c r="I21" t="s">
        <v>245</v>
      </c>
      <c r="J21" s="6">
        <v>0.25713997365892283</v>
      </c>
      <c r="K21" s="65">
        <v>0.2266013613874579</v>
      </c>
    </row>
    <row r="22" spans="1:11" x14ac:dyDescent="0.25">
      <c r="A22" s="15"/>
      <c r="B22" s="44">
        <v>17</v>
      </c>
      <c r="C22" s="17" t="s">
        <v>256</v>
      </c>
      <c r="D22" s="18">
        <v>0</v>
      </c>
      <c r="E22" s="19">
        <v>0.57027899999999998</v>
      </c>
      <c r="F22" s="19">
        <v>4.7431500650418457E-2</v>
      </c>
      <c r="G22" s="20">
        <f t="shared" si="0"/>
        <v>8.3172448311122207E-2</v>
      </c>
      <c r="I22" t="s">
        <v>262</v>
      </c>
      <c r="J22" s="6">
        <v>0.10901592976370011</v>
      </c>
      <c r="K22" s="65">
        <v>0.20805202022141919</v>
      </c>
    </row>
    <row r="23" spans="1:11" x14ac:dyDescent="0.25">
      <c r="A23" s="15"/>
      <c r="B23" s="44">
        <v>18</v>
      </c>
      <c r="C23" s="17" t="s">
        <v>257</v>
      </c>
      <c r="D23" s="18">
        <v>9.4529999999999989E-2</v>
      </c>
      <c r="E23" s="19">
        <v>0.48105300000000001</v>
      </c>
      <c r="F23" s="19">
        <v>9.9848500860389322E-2</v>
      </c>
      <c r="G23" s="20">
        <f t="shared" si="0"/>
        <v>0.20756237017623697</v>
      </c>
      <c r="I23" t="s">
        <v>244</v>
      </c>
      <c r="J23" s="6">
        <v>0.20173394513039966</v>
      </c>
      <c r="K23" s="65">
        <v>0.20797271049997798</v>
      </c>
    </row>
    <row r="24" spans="1:11" x14ac:dyDescent="0.25">
      <c r="A24" s="15"/>
      <c r="B24" s="44">
        <v>19</v>
      </c>
      <c r="C24" s="17" t="s">
        <v>258</v>
      </c>
      <c r="D24" s="18">
        <v>0</v>
      </c>
      <c r="E24" s="19">
        <v>0.551261</v>
      </c>
      <c r="F24" s="19">
        <v>9.8383300650311867E-2</v>
      </c>
      <c r="G24" s="20">
        <f t="shared" si="0"/>
        <v>0.17846954645859558</v>
      </c>
      <c r="I24" t="s">
        <v>257</v>
      </c>
      <c r="J24" s="6">
        <v>9.9848500860389322E-2</v>
      </c>
      <c r="K24" s="65">
        <v>0.20756237017623697</v>
      </c>
    </row>
    <row r="25" spans="1:11" x14ac:dyDescent="0.25">
      <c r="A25" s="15"/>
      <c r="B25" s="44">
        <v>20</v>
      </c>
      <c r="C25" s="17" t="s">
        <v>259</v>
      </c>
      <c r="D25" s="18">
        <v>2.0883389999999999</v>
      </c>
      <c r="E25" s="19">
        <v>1.9611609999999997</v>
      </c>
      <c r="F25" s="19">
        <v>0.57667223337557516</v>
      </c>
      <c r="G25" s="20">
        <f t="shared" si="0"/>
        <v>0.29404634977728766</v>
      </c>
      <c r="I25" t="s">
        <v>264</v>
      </c>
      <c r="J25" s="6">
        <v>0.12503100440517301</v>
      </c>
      <c r="K25" s="65">
        <v>0.19421899737197232</v>
      </c>
    </row>
    <row r="26" spans="1:11" x14ac:dyDescent="0.25">
      <c r="A26" s="15"/>
      <c r="B26" s="44">
        <v>21</v>
      </c>
      <c r="C26" s="17" t="s">
        <v>260</v>
      </c>
      <c r="D26" s="18">
        <v>1.2405109999999997</v>
      </c>
      <c r="E26" s="19">
        <v>1.2638369999999997</v>
      </c>
      <c r="F26" s="19">
        <v>0.38544276118409471</v>
      </c>
      <c r="G26" s="20">
        <f t="shared" si="0"/>
        <v>0.30497822202079444</v>
      </c>
      <c r="I26" t="s">
        <v>253</v>
      </c>
      <c r="J26" s="6">
        <v>0.38614874367340235</v>
      </c>
      <c r="K26" s="65">
        <v>0.19361902214599791</v>
      </c>
    </row>
    <row r="27" spans="1:11" x14ac:dyDescent="0.25">
      <c r="A27" s="15"/>
      <c r="B27" s="44">
        <v>22</v>
      </c>
      <c r="C27" s="17" t="s">
        <v>261</v>
      </c>
      <c r="D27" s="18">
        <v>0.93443399999999976</v>
      </c>
      <c r="E27" s="19">
        <v>0.80057300000000009</v>
      </c>
      <c r="F27" s="19">
        <v>0.1873199887231749</v>
      </c>
      <c r="G27" s="20">
        <f t="shared" si="0"/>
        <v>0.23398239601282442</v>
      </c>
      <c r="I27" t="s">
        <v>258</v>
      </c>
      <c r="J27" s="6">
        <v>9.8383300650311867E-2</v>
      </c>
      <c r="K27" s="65">
        <v>0.17846954645859558</v>
      </c>
    </row>
    <row r="28" spans="1:11" x14ac:dyDescent="0.25">
      <c r="A28" s="15"/>
      <c r="B28" s="44">
        <v>23</v>
      </c>
      <c r="C28" s="17" t="s">
        <v>262</v>
      </c>
      <c r="D28" s="18">
        <v>0.39914500000000003</v>
      </c>
      <c r="E28" s="19">
        <v>0.52398400000000001</v>
      </c>
      <c r="F28" s="19">
        <v>0.10901592976370011</v>
      </c>
      <c r="G28" s="20">
        <f t="shared" si="0"/>
        <v>0.20805202022141919</v>
      </c>
      <c r="I28" t="s">
        <v>250</v>
      </c>
      <c r="J28" s="6">
        <v>0.32007886449355283</v>
      </c>
      <c r="K28" s="65">
        <v>0.17000106994274647</v>
      </c>
    </row>
    <row r="29" spans="1:11" x14ac:dyDescent="0.25">
      <c r="A29" s="15"/>
      <c r="B29" s="44">
        <v>24</v>
      </c>
      <c r="C29" s="17" t="s">
        <v>263</v>
      </c>
      <c r="D29" s="18">
        <v>0.29490000000000005</v>
      </c>
      <c r="E29" s="19">
        <v>0.62535699999999994</v>
      </c>
      <c r="F29" s="19">
        <v>0.26365843060921179</v>
      </c>
      <c r="G29" s="20">
        <f t="shared" si="0"/>
        <v>0.42161266382116425</v>
      </c>
      <c r="I29" t="s">
        <v>240</v>
      </c>
      <c r="J29" s="6">
        <v>6.5427848479885142E-2</v>
      </c>
      <c r="K29" s="65">
        <v>0.12616391335010652</v>
      </c>
    </row>
    <row r="30" spans="1:11" ht="15.75" thickBot="1" x14ac:dyDescent="0.3">
      <c r="A30" s="21"/>
      <c r="B30" s="45">
        <v>25</v>
      </c>
      <c r="C30" s="23" t="s">
        <v>264</v>
      </c>
      <c r="D30" s="24">
        <v>0.22329999999999997</v>
      </c>
      <c r="E30" s="25">
        <v>0.64376299999999997</v>
      </c>
      <c r="F30" s="25">
        <v>0.12503100440517301</v>
      </c>
      <c r="G30" s="26">
        <f t="shared" si="0"/>
        <v>0.19421899737197232</v>
      </c>
      <c r="I30" t="s">
        <v>256</v>
      </c>
      <c r="J30" s="6">
        <v>4.7431500650418457E-2</v>
      </c>
      <c r="K30" s="65">
        <v>8.3172448311122207E-2</v>
      </c>
    </row>
    <row r="31" spans="1:11" x14ac:dyDescent="0.25">
      <c r="J31" s="6"/>
      <c r="K31" s="65"/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R9"/>
  <sheetViews>
    <sheetView workbookViewId="0">
      <selection activeCell="N6" sqref="N6:R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39">
        <v>17</v>
      </c>
      <c r="B1" s="40" t="s">
        <v>228</v>
      </c>
      <c r="C1" s="40" t="s">
        <v>11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.75" thickBot="1" x14ac:dyDescent="0.3">
      <c r="A2" s="2" t="s">
        <v>512</v>
      </c>
    </row>
    <row r="3" spans="1:18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0" t="s">
        <v>2</v>
      </c>
      <c r="O3" s="101"/>
      <c r="P3" s="102"/>
      <c r="Q3" s="101" t="s">
        <v>235</v>
      </c>
      <c r="R3" s="102"/>
    </row>
    <row r="4" spans="1:18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14"/>
      <c r="L4" s="114" t="s">
        <v>234</v>
      </c>
      <c r="M4" s="129"/>
      <c r="N4" s="98" t="s">
        <v>3</v>
      </c>
      <c r="O4" s="96" t="s">
        <v>4</v>
      </c>
      <c r="P4" s="105" t="s">
        <v>5</v>
      </c>
      <c r="Q4" s="117" t="s">
        <v>236</v>
      </c>
      <c r="R4" s="105" t="s">
        <v>237</v>
      </c>
    </row>
    <row r="5" spans="1:18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30"/>
      <c r="N5" s="133"/>
      <c r="O5" s="134"/>
      <c r="P5" s="127"/>
      <c r="Q5" s="132"/>
      <c r="R5" s="127"/>
    </row>
    <row r="6" spans="1:18" ht="51" x14ac:dyDescent="0.25">
      <c r="A6" s="15"/>
      <c r="B6" s="17">
        <v>5000087</v>
      </c>
      <c r="C6" s="17" t="s">
        <v>506</v>
      </c>
      <c r="D6" s="17">
        <v>3043977</v>
      </c>
      <c r="E6" s="17" t="s">
        <v>493</v>
      </c>
      <c r="F6" s="17">
        <v>56</v>
      </c>
      <c r="G6" s="17" t="s">
        <v>296</v>
      </c>
      <c r="H6" s="17">
        <v>135</v>
      </c>
      <c r="I6" s="17" t="s">
        <v>139</v>
      </c>
      <c r="J6" s="17">
        <v>1</v>
      </c>
      <c r="K6" s="17" t="s">
        <v>323</v>
      </c>
      <c r="L6" s="17">
        <v>1</v>
      </c>
      <c r="M6" s="17" t="s">
        <v>325</v>
      </c>
      <c r="N6" s="59">
        <v>7.4123789999999996</v>
      </c>
      <c r="O6" s="60">
        <v>5.1048720000000003</v>
      </c>
      <c r="P6" s="61">
        <v>0.32199999690055847</v>
      </c>
      <c r="Q6" s="60">
        <v>0</v>
      </c>
      <c r="R6" s="61">
        <v>0</v>
      </c>
    </row>
    <row r="7" spans="1:18" ht="51" x14ac:dyDescent="0.25">
      <c r="A7" s="15"/>
      <c r="B7" s="17">
        <v>5000087</v>
      </c>
      <c r="C7" s="17" t="s">
        <v>506</v>
      </c>
      <c r="D7" s="17">
        <v>3043977</v>
      </c>
      <c r="E7" s="17" t="s">
        <v>493</v>
      </c>
      <c r="F7" s="17">
        <v>56</v>
      </c>
      <c r="G7" s="17" t="s">
        <v>296</v>
      </c>
      <c r="H7" s="17">
        <v>135</v>
      </c>
      <c r="I7" s="17" t="s">
        <v>139</v>
      </c>
      <c r="J7" s="17">
        <v>1</v>
      </c>
      <c r="K7" s="17" t="s">
        <v>323</v>
      </c>
      <c r="L7" s="17">
        <v>2</v>
      </c>
      <c r="M7" s="17" t="s">
        <v>326</v>
      </c>
      <c r="N7" s="59">
        <v>0</v>
      </c>
      <c r="O7" s="60">
        <v>2.3075070000000002</v>
      </c>
      <c r="P7" s="61">
        <v>2.2936219982802868</v>
      </c>
      <c r="Q7" s="60">
        <v>21882</v>
      </c>
      <c r="R7" s="61">
        <v>0</v>
      </c>
    </row>
    <row r="8" spans="1:18" ht="38.25" x14ac:dyDescent="0.25">
      <c r="A8" s="15"/>
      <c r="B8" s="17">
        <v>5000093</v>
      </c>
      <c r="C8" s="17" t="s">
        <v>509</v>
      </c>
      <c r="D8" s="17">
        <v>3043983</v>
      </c>
      <c r="E8" s="17" t="s">
        <v>499</v>
      </c>
      <c r="F8" s="17">
        <v>394</v>
      </c>
      <c r="G8" s="17" t="s">
        <v>462</v>
      </c>
      <c r="H8" s="17">
        <v>135</v>
      </c>
      <c r="I8" s="17" t="s">
        <v>139</v>
      </c>
      <c r="J8" s="17">
        <v>1</v>
      </c>
      <c r="K8" s="17" t="s">
        <v>323</v>
      </c>
      <c r="L8" s="17">
        <v>1</v>
      </c>
      <c r="M8" s="17" t="s">
        <v>325</v>
      </c>
      <c r="N8" s="59">
        <v>1.9559E-2</v>
      </c>
      <c r="O8" s="60">
        <v>0</v>
      </c>
      <c r="P8" s="61">
        <v>0</v>
      </c>
      <c r="Q8" s="60">
        <v>0</v>
      </c>
      <c r="R8" s="61">
        <v>0</v>
      </c>
    </row>
    <row r="9" spans="1:18" ht="39" thickBot="1" x14ac:dyDescent="0.3">
      <c r="A9" s="21"/>
      <c r="B9" s="23">
        <v>5000093</v>
      </c>
      <c r="C9" s="23" t="s">
        <v>509</v>
      </c>
      <c r="D9" s="23">
        <v>3043983</v>
      </c>
      <c r="E9" s="23" t="s">
        <v>499</v>
      </c>
      <c r="F9" s="23">
        <v>394</v>
      </c>
      <c r="G9" s="23" t="s">
        <v>462</v>
      </c>
      <c r="H9" s="23">
        <v>135</v>
      </c>
      <c r="I9" s="23" t="s">
        <v>139</v>
      </c>
      <c r="J9" s="23">
        <v>1</v>
      </c>
      <c r="K9" s="23" t="s">
        <v>323</v>
      </c>
      <c r="L9" s="23">
        <v>2</v>
      </c>
      <c r="M9" s="23" t="s">
        <v>326</v>
      </c>
      <c r="N9" s="62">
        <v>1.0345420000000001</v>
      </c>
      <c r="O9" s="63">
        <v>1.054101</v>
      </c>
      <c r="P9" s="64">
        <v>1.0501869950676337</v>
      </c>
      <c r="Q9" s="63">
        <v>0</v>
      </c>
      <c r="R9" s="64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0"/>
  <dimension ref="A1:G12"/>
  <sheetViews>
    <sheetView workbookViewId="0">
      <selection activeCell="A10" sqref="A10:G10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116</v>
      </c>
      <c r="B1" s="46" t="s">
        <v>228</v>
      </c>
      <c r="C1" s="40" t="s">
        <v>2201</v>
      </c>
      <c r="D1" s="40"/>
      <c r="E1" s="40"/>
      <c r="F1" s="40"/>
      <c r="G1" s="40"/>
    </row>
    <row r="2" spans="1:7" ht="15.75" thickBot="1" x14ac:dyDescent="0.3">
      <c r="A2" s="2" t="s">
        <v>2203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52.864780999999994</v>
      </c>
      <c r="E6" s="13">
        <v>55.059985000000005</v>
      </c>
      <c r="F6" s="13">
        <v>18.345009277143618</v>
      </c>
      <c r="G6" s="14">
        <v>0.3331822425513486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52.391241000000001</v>
      </c>
      <c r="E7" s="31">
        <f ca="1">SUM(E8:OFFSET(E6,MATCH("GOBIERNOS REGIONALES",$A$8:$A$50,0),0))</f>
        <v>54.586445000000033</v>
      </c>
      <c r="F7" s="31">
        <f ca="1">SUM(F8:OFFSET(F6,MATCH("GOBIERNOS REGIONALES",$A$8:$A$50,0),0))</f>
        <v>18.21626676546839</v>
      </c>
      <c r="G7" s="32">
        <f ca="1">IFERROR(F7/E7,0)</f>
        <v>0.33371410732954637</v>
      </c>
    </row>
    <row r="8" spans="1:7" ht="25.5" x14ac:dyDescent="0.25">
      <c r="A8" s="15"/>
      <c r="B8" s="16">
        <v>12</v>
      </c>
      <c r="C8" s="17" t="s">
        <v>107</v>
      </c>
      <c r="D8" s="18">
        <v>52.391241000000001</v>
      </c>
      <c r="E8" s="19">
        <v>54.586445000000033</v>
      </c>
      <c r="F8" s="19">
        <v>18.21626676546839</v>
      </c>
      <c r="G8" s="20">
        <f>IFERROR(F8/E8,0)</f>
        <v>0.33371410732954637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0.47353999999999996</v>
      </c>
      <c r="E9" s="31">
        <f ca="1">SUM(E10:OFFSET(E8,(MATCH("GOBIERNOS LOCALES",$A$8:$A$50,0)-MATCH("GOBIERNOS REGIONALES",$A$8:$A$50,0)),0))</f>
        <v>0.47353999999999996</v>
      </c>
      <c r="F9" s="31">
        <f ca="1">SUM(F10:OFFSET(F8,(MATCH("GOBIERNOS LOCALES",$A$8:$A$50,0)-MATCH("GOBIERNOS REGIONALES",$A$8:$A$50,0)),0))</f>
        <v>0.12874251167522743</v>
      </c>
      <c r="G9" s="32">
        <f ca="1">IFERROR(F9/E9,0)</f>
        <v>0.27187251694730635</v>
      </c>
    </row>
    <row r="10" spans="1:7" ht="15.75" thickBot="1" x14ac:dyDescent="0.3">
      <c r="A10" s="21"/>
      <c r="B10" s="22">
        <v>457</v>
      </c>
      <c r="C10" s="23" t="s">
        <v>218</v>
      </c>
      <c r="D10" s="24">
        <v>0.47353999999999996</v>
      </c>
      <c r="E10" s="25">
        <v>0.47353999999999996</v>
      </c>
      <c r="F10" s="25">
        <v>0.12874251167522743</v>
      </c>
      <c r="G10" s="26">
        <f>IFERROR(F10/E10,0)</f>
        <v>0.27187251694730635</v>
      </c>
    </row>
    <row r="11" spans="1:7" x14ac:dyDescent="0.25">
      <c r="A11" t="s">
        <v>227</v>
      </c>
      <c r="D11" s="6"/>
      <c r="E11" s="6"/>
      <c r="F11" s="6"/>
      <c r="G11" s="5">
        <f>IFERROR(F11/E11,0)</f>
        <v>0</v>
      </c>
    </row>
    <row r="12" spans="1:7" x14ac:dyDescent="0.25">
      <c r="D12" s="6"/>
      <c r="E12" s="6"/>
      <c r="F12" s="6"/>
      <c r="G12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1"/>
  <dimension ref="A1:L18"/>
  <sheetViews>
    <sheetView topLeftCell="A10" workbookViewId="0">
      <selection activeCell="C24" sqref="C24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116</v>
      </c>
      <c r="B1" s="40" t="s">
        <v>228</v>
      </c>
      <c r="C1" s="40" t="s">
        <v>2201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2204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52.864780999999994</v>
      </c>
      <c r="G6" s="13">
        <v>55.059985000000005</v>
      </c>
      <c r="H6" s="13">
        <v>18.345009277143618</v>
      </c>
      <c r="I6" s="14">
        <v>0.3331822425513486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52.864780999999986</v>
      </c>
      <c r="G7" s="31">
        <f ca="1">SUM(G8:OFFSET(G6,MATCH("PROYECTOS",$A$8:$A$50,0),0))</f>
        <v>55.059985000000012</v>
      </c>
      <c r="H7" s="31">
        <f ca="1">SUM(H8:OFFSET(H6,MATCH("PROYECTOS",$A$8:$A$50,0),0))</f>
        <v>18.345009277143618</v>
      </c>
      <c r="I7" s="32">
        <f ca="1">IFERROR(H7/G7,0)</f>
        <v>0.33318224255134854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11.972115000000002</v>
      </c>
      <c r="G8" s="19">
        <v>12.841545</v>
      </c>
      <c r="H8" s="19">
        <v>6.1207090748866904</v>
      </c>
      <c r="I8" s="20">
        <f>IFERROR(H8/G8,0)</f>
        <v>0.47663338600508665</v>
      </c>
      <c r="J8" s="54"/>
      <c r="K8" s="19"/>
      <c r="L8" s="20" t="str">
        <f>IFERROR(K8/J8,".")</f>
        <v>.</v>
      </c>
    </row>
    <row r="9" spans="1:12" ht="38.25" x14ac:dyDescent="0.25">
      <c r="A9" s="15"/>
      <c r="B9" s="17">
        <v>3000576</v>
      </c>
      <c r="C9" s="17" t="s">
        <v>2205</v>
      </c>
      <c r="D9" s="53">
        <v>86</v>
      </c>
      <c r="E9" s="17" t="s">
        <v>464</v>
      </c>
      <c r="F9" s="18">
        <v>36.486460999999984</v>
      </c>
      <c r="G9" s="19">
        <v>37.812235000000015</v>
      </c>
      <c r="H9" s="19">
        <v>11.027788933562988</v>
      </c>
      <c r="I9" s="20">
        <f>IFERROR(H9/G9,0)</f>
        <v>0.29164604878719769</v>
      </c>
      <c r="J9" s="54"/>
      <c r="K9" s="19"/>
      <c r="L9" s="20" t="str">
        <f>IFERROR(K9/J9,".")</f>
        <v>.</v>
      </c>
    </row>
    <row r="10" spans="1:12" ht="25.5" x14ac:dyDescent="0.25">
      <c r="A10" s="15"/>
      <c r="B10" s="17">
        <v>3000577</v>
      </c>
      <c r="C10" s="17" t="s">
        <v>2206</v>
      </c>
      <c r="D10" s="53">
        <v>86</v>
      </c>
      <c r="E10" s="17" t="s">
        <v>464</v>
      </c>
      <c r="F10" s="18">
        <v>4.4062049999999999</v>
      </c>
      <c r="G10" s="19">
        <v>4.406204999999999</v>
      </c>
      <c r="H10" s="19">
        <v>1.1965112686939392</v>
      </c>
      <c r="I10" s="20">
        <f>IFERROR(H10/G10,0)</f>
        <v>0.27155143001606585</v>
      </c>
      <c r="J10" s="54"/>
      <c r="K10" s="19"/>
      <c r="L10" s="20" t="str">
        <f>IFERROR(K10/J10,".")</f>
        <v>.</v>
      </c>
    </row>
    <row r="11" spans="1:12" ht="15.75" thickBot="1" x14ac:dyDescent="0.3">
      <c r="A11" s="33" t="s">
        <v>302</v>
      </c>
      <c r="B11" s="35"/>
      <c r="C11" s="35"/>
      <c r="D11" s="51"/>
      <c r="E11" s="35"/>
      <c r="F11" s="36">
        <f ca="1">OFFSET(F11,-MATCH("PROYECTOS",$A$8:$A$50,0)-1,0)-(OFFSET(F11,-MATCH("PROYECTOS",$A$8:$A$50,0),0))</f>
        <v>0</v>
      </c>
      <c r="G11" s="37">
        <f ca="1">OFFSET(G11,-MATCH("PROYECTOS",$A$8:$A$50,0)-1,0)-(OFFSET(G11,-MATCH("PROYECTOS",$A$8:$A$50,0),0))</f>
        <v>0</v>
      </c>
      <c r="H11" s="37">
        <f ca="1">OFFSET(H11,-MATCH("PROYECTOS",$A$8:$A$50,0)-1,0)-(OFFSET(H11,-MATCH("PROYECTOS",$A$8:$A$50,0),0))</f>
        <v>0</v>
      </c>
      <c r="I11" s="38">
        <f ca="1">IFERROR(H11/G11,0)</f>
        <v>0</v>
      </c>
      <c r="J11" s="52"/>
      <c r="K11" s="37"/>
      <c r="L11" s="38"/>
    </row>
    <row r="12" spans="1:12" ht="15.75" thickBot="1" x14ac:dyDescent="0.3"/>
    <row r="13" spans="1:12" ht="15.75" thickBot="1" x14ac:dyDescent="0.3">
      <c r="A13" s="108" t="s">
        <v>372</v>
      </c>
      <c r="B13" s="109"/>
      <c r="C13" s="109"/>
      <c r="D13" s="109"/>
      <c r="E13" s="109"/>
      <c r="F13" s="110"/>
    </row>
    <row r="14" spans="1:12" ht="15.75" thickBot="1" x14ac:dyDescent="0.3">
      <c r="A14" s="2" t="s">
        <v>2224</v>
      </c>
    </row>
    <row r="15" spans="1:12" ht="45" customHeight="1" x14ac:dyDescent="0.25">
      <c r="A15" s="100" t="s">
        <v>374</v>
      </c>
      <c r="B15" s="101"/>
      <c r="C15" s="101"/>
      <c r="D15" s="101"/>
      <c r="E15" s="101"/>
      <c r="F15" s="111" t="s">
        <v>375</v>
      </c>
    </row>
    <row r="16" spans="1:12" ht="15.75" thickBot="1" x14ac:dyDescent="0.3">
      <c r="A16" s="125"/>
      <c r="B16" s="126"/>
      <c r="C16" s="104"/>
      <c r="D16" s="104"/>
      <c r="E16" s="104"/>
      <c r="F16" s="112"/>
    </row>
    <row r="17" spans="1:6" ht="51" customHeight="1" x14ac:dyDescent="0.25">
      <c r="A17" s="15"/>
      <c r="B17" s="17">
        <v>3000576</v>
      </c>
      <c r="C17" s="148" t="s">
        <v>2205</v>
      </c>
      <c r="D17" s="142"/>
      <c r="E17" s="143"/>
      <c r="F17" s="69">
        <v>0.29164604878719769</v>
      </c>
    </row>
    <row r="18" spans="1:6" ht="15.75" thickBot="1" x14ac:dyDescent="0.3">
      <c r="A18" s="21"/>
      <c r="B18" s="23">
        <v>3000577</v>
      </c>
      <c r="C18" s="146" t="s">
        <v>2206</v>
      </c>
      <c r="D18" s="121">
        <v>86</v>
      </c>
      <c r="E18" s="122" t="s">
        <v>464</v>
      </c>
      <c r="F18" s="70">
        <v>0.27155143001606585</v>
      </c>
    </row>
  </sheetData>
  <mergeCells count="17">
    <mergeCell ref="J3:L3"/>
    <mergeCell ref="I4:I5"/>
    <mergeCell ref="A13:F13"/>
    <mergeCell ref="A15:E16"/>
    <mergeCell ref="F15:F16"/>
    <mergeCell ref="L4:L5"/>
    <mergeCell ref="H4:H5"/>
    <mergeCell ref="A4:C5"/>
    <mergeCell ref="J4:J5"/>
    <mergeCell ref="F4:F5"/>
    <mergeCell ref="K4:K5"/>
    <mergeCell ref="G4:G5"/>
    <mergeCell ref="D4:E5"/>
    <mergeCell ref="C17:E17"/>
    <mergeCell ref="C18:E18"/>
    <mergeCell ref="A3:E3"/>
    <mergeCell ref="F3:I3"/>
  </mergeCells>
  <pageMargins left="0.7" right="0.7" top="0.75" bottom="0.75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2"/>
  <dimension ref="A1:N21"/>
  <sheetViews>
    <sheetView workbookViewId="0">
      <selection activeCell="B8" sqref="B8:C2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116</v>
      </c>
      <c r="B1" s="40" t="s">
        <v>228</v>
      </c>
      <c r="C1" s="40" t="s">
        <v>2201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2207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52.864780999999994</v>
      </c>
      <c r="I6" s="13">
        <v>55.059985000000005</v>
      </c>
      <c r="J6" s="13">
        <v>18.345009277143618</v>
      </c>
      <c r="K6" s="14">
        <v>0.3331822425513486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SUM(H8:H20)</f>
        <v>52.864781000000015</v>
      </c>
      <c r="I7" s="30">
        <f>SUM(I8:I20)</f>
        <v>55.059984999999998</v>
      </c>
      <c r="J7" s="30">
        <f>SUM(J8:J20)</f>
        <v>18.345009277143618</v>
      </c>
      <c r="K7" s="32">
        <f>IFERROR(J7/I7,0)</f>
        <v>0.33318224255134865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5.413793000000001</v>
      </c>
      <c r="I8" s="19">
        <v>5.7981669999999994</v>
      </c>
      <c r="J8" s="19">
        <v>2.9665078611869831</v>
      </c>
      <c r="K8" s="20">
        <f t="shared" ref="K8:K21" si="0">IFERROR(J8/I8,0)</f>
        <v>0.51162856488731412</v>
      </c>
      <c r="L8" s="54">
        <v>0</v>
      </c>
      <c r="M8" s="19">
        <v>0</v>
      </c>
      <c r="N8" s="20" t="str">
        <f>IFERROR(M8/L8,".")</f>
        <v>.</v>
      </c>
    </row>
    <row r="9" spans="1:14" ht="51" x14ac:dyDescent="0.25">
      <c r="A9" s="15"/>
      <c r="B9" s="17">
        <v>5004317</v>
      </c>
      <c r="C9" s="79" t="s">
        <v>2208</v>
      </c>
      <c r="D9" s="17">
        <v>3000001</v>
      </c>
      <c r="E9" s="17" t="s">
        <v>271</v>
      </c>
      <c r="F9" s="53">
        <v>60</v>
      </c>
      <c r="G9" s="17" t="s">
        <v>318</v>
      </c>
      <c r="H9" s="18">
        <v>3.9188220000000005</v>
      </c>
      <c r="I9" s="19">
        <v>4.0790479999999993</v>
      </c>
      <c r="J9" s="19">
        <v>2.2085793502774322</v>
      </c>
      <c r="K9" s="20">
        <f t="shared" si="0"/>
        <v>0.54144480532649597</v>
      </c>
      <c r="L9" s="54">
        <v>0</v>
      </c>
      <c r="M9" s="19">
        <v>0</v>
      </c>
      <c r="N9" s="20" t="str">
        <f t="shared" ref="N9:N20" si="1">IFERROR(M9/L9,".")</f>
        <v>.</v>
      </c>
    </row>
    <row r="10" spans="1:14" ht="38.25" x14ac:dyDescent="0.25">
      <c r="A10" s="15"/>
      <c r="B10" s="17">
        <v>5004940</v>
      </c>
      <c r="C10" s="79" t="s">
        <v>2209</v>
      </c>
      <c r="D10" s="17">
        <v>3000001</v>
      </c>
      <c r="E10" s="17" t="s">
        <v>271</v>
      </c>
      <c r="F10" s="53">
        <v>416</v>
      </c>
      <c r="G10" s="17" t="s">
        <v>722</v>
      </c>
      <c r="H10" s="18">
        <v>2.6395</v>
      </c>
      <c r="I10" s="19">
        <v>2.9643299999999999</v>
      </c>
      <c r="J10" s="19">
        <v>0.94562186342227506</v>
      </c>
      <c r="K10" s="20">
        <f t="shared" si="0"/>
        <v>0.31900020018765624</v>
      </c>
      <c r="L10" s="54">
        <v>0</v>
      </c>
      <c r="M10" s="19">
        <v>0</v>
      </c>
      <c r="N10" s="20" t="str">
        <f t="shared" si="1"/>
        <v>.</v>
      </c>
    </row>
    <row r="11" spans="1:14" ht="38.25" x14ac:dyDescent="0.25">
      <c r="A11" s="15"/>
      <c r="B11" s="17">
        <v>5004311</v>
      </c>
      <c r="C11" s="79" t="s">
        <v>2210</v>
      </c>
      <c r="D11" s="17">
        <v>3000576</v>
      </c>
      <c r="E11" s="17" t="s">
        <v>2205</v>
      </c>
      <c r="F11" s="53">
        <v>87</v>
      </c>
      <c r="G11" s="17" t="s">
        <v>461</v>
      </c>
      <c r="H11" s="18">
        <v>4.6976850000000008</v>
      </c>
      <c r="I11" s="19">
        <v>4.4869330000000005</v>
      </c>
      <c r="J11" s="19">
        <v>0.98953070212155581</v>
      </c>
      <c r="K11" s="20">
        <f t="shared" si="0"/>
        <v>0.22053609940722443</v>
      </c>
      <c r="L11" s="54">
        <v>3297</v>
      </c>
      <c r="M11" s="19">
        <v>0</v>
      </c>
      <c r="N11" s="20">
        <f t="shared" si="1"/>
        <v>0</v>
      </c>
    </row>
    <row r="12" spans="1:14" ht="38.25" x14ac:dyDescent="0.25">
      <c r="A12" s="15"/>
      <c r="B12" s="17">
        <v>5004313</v>
      </c>
      <c r="C12" s="79" t="s">
        <v>2211</v>
      </c>
      <c r="D12" s="17">
        <v>3000576</v>
      </c>
      <c r="E12" s="17" t="s">
        <v>2205</v>
      </c>
      <c r="F12" s="53">
        <v>90</v>
      </c>
      <c r="G12" s="17" t="s">
        <v>2220</v>
      </c>
      <c r="H12" s="18">
        <v>3.8931489999999997</v>
      </c>
      <c r="I12" s="19">
        <v>2.8466580000000006</v>
      </c>
      <c r="J12" s="19">
        <v>1.3726709348102304</v>
      </c>
      <c r="K12" s="20">
        <f t="shared" si="0"/>
        <v>0.48220437256959919</v>
      </c>
      <c r="L12" s="54">
        <v>3</v>
      </c>
      <c r="M12" s="19">
        <v>0</v>
      </c>
      <c r="N12" s="20">
        <f t="shared" si="1"/>
        <v>0</v>
      </c>
    </row>
    <row r="13" spans="1:14" ht="38.25" x14ac:dyDescent="0.25">
      <c r="A13" s="15"/>
      <c r="B13" s="17">
        <v>5004314</v>
      </c>
      <c r="C13" s="79" t="s">
        <v>2212</v>
      </c>
      <c r="D13" s="17">
        <v>3000576</v>
      </c>
      <c r="E13" s="17" t="s">
        <v>2205</v>
      </c>
      <c r="F13" s="53">
        <v>87</v>
      </c>
      <c r="G13" s="17" t="s">
        <v>461</v>
      </c>
      <c r="H13" s="18">
        <v>1.2955000000000001</v>
      </c>
      <c r="I13" s="19">
        <v>1.4835</v>
      </c>
      <c r="J13" s="19">
        <v>0.58616398274898529</v>
      </c>
      <c r="K13" s="20">
        <f t="shared" si="0"/>
        <v>0.39512233417525128</v>
      </c>
      <c r="L13" s="54">
        <v>0</v>
      </c>
      <c r="M13" s="19">
        <v>0</v>
      </c>
      <c r="N13" s="20" t="str">
        <f t="shared" si="1"/>
        <v>.</v>
      </c>
    </row>
    <row r="14" spans="1:14" ht="38.25" x14ac:dyDescent="0.25">
      <c r="A14" s="15"/>
      <c r="B14" s="17">
        <v>5004759</v>
      </c>
      <c r="C14" s="79" t="s">
        <v>2213</v>
      </c>
      <c r="D14" s="17">
        <v>3000576</v>
      </c>
      <c r="E14" s="17" t="s">
        <v>2205</v>
      </c>
      <c r="F14" s="53">
        <v>87</v>
      </c>
      <c r="G14" s="17" t="s">
        <v>461</v>
      </c>
      <c r="H14" s="18">
        <v>20.262108999999995</v>
      </c>
      <c r="I14" s="19">
        <v>20.814353999999998</v>
      </c>
      <c r="J14" s="19">
        <v>5.9560543141196831</v>
      </c>
      <c r="K14" s="20">
        <f t="shared" si="0"/>
        <v>0.28615129319505583</v>
      </c>
      <c r="L14" s="54">
        <v>1067</v>
      </c>
      <c r="M14" s="19">
        <v>0</v>
      </c>
      <c r="N14" s="20">
        <f t="shared" si="1"/>
        <v>0</v>
      </c>
    </row>
    <row r="15" spans="1:14" ht="38.25" x14ac:dyDescent="0.25">
      <c r="A15" s="15"/>
      <c r="B15" s="17">
        <v>5004760</v>
      </c>
      <c r="C15" s="79" t="s">
        <v>2214</v>
      </c>
      <c r="D15" s="17">
        <v>3000576</v>
      </c>
      <c r="E15" s="17" t="s">
        <v>2205</v>
      </c>
      <c r="F15" s="53">
        <v>87</v>
      </c>
      <c r="G15" s="17" t="s">
        <v>461</v>
      </c>
      <c r="H15" s="18">
        <v>2.686328</v>
      </c>
      <c r="I15" s="19">
        <v>4.4153919999999998</v>
      </c>
      <c r="J15" s="19">
        <v>0.96204309913264296</v>
      </c>
      <c r="K15" s="20">
        <f t="shared" si="0"/>
        <v>0.21788396118230113</v>
      </c>
      <c r="L15" s="54">
        <v>1</v>
      </c>
      <c r="M15" s="19">
        <v>0</v>
      </c>
      <c r="N15" s="20">
        <f t="shared" si="1"/>
        <v>0</v>
      </c>
    </row>
    <row r="16" spans="1:14" ht="38.25" x14ac:dyDescent="0.25">
      <c r="A16" s="15"/>
      <c r="B16" s="17">
        <v>5004941</v>
      </c>
      <c r="C16" s="79" t="s">
        <v>2215</v>
      </c>
      <c r="D16" s="17">
        <v>3000576</v>
      </c>
      <c r="E16" s="17" t="s">
        <v>2205</v>
      </c>
      <c r="F16" s="53">
        <v>51</v>
      </c>
      <c r="G16" s="17" t="s">
        <v>723</v>
      </c>
      <c r="H16" s="18">
        <v>1.9652710000000002</v>
      </c>
      <c r="I16" s="19">
        <v>1.3913470000000003</v>
      </c>
      <c r="J16" s="19">
        <v>0.43077136157080531</v>
      </c>
      <c r="K16" s="20">
        <f t="shared" si="0"/>
        <v>0.30960742472640196</v>
      </c>
      <c r="L16" s="54">
        <v>10</v>
      </c>
      <c r="M16" s="19">
        <v>0</v>
      </c>
      <c r="N16" s="20">
        <f t="shared" si="1"/>
        <v>0</v>
      </c>
    </row>
    <row r="17" spans="1:14" ht="51" x14ac:dyDescent="0.25">
      <c r="A17" s="15"/>
      <c r="B17" s="17">
        <v>5004942</v>
      </c>
      <c r="C17" s="79" t="s">
        <v>2216</v>
      </c>
      <c r="D17" s="17">
        <v>3000576</v>
      </c>
      <c r="E17" s="17" t="s">
        <v>2205</v>
      </c>
      <c r="F17" s="53">
        <v>466</v>
      </c>
      <c r="G17" s="17" t="s">
        <v>2221</v>
      </c>
      <c r="H17" s="18">
        <v>1.6864190000000003</v>
      </c>
      <c r="I17" s="19">
        <v>2.3740509999999997</v>
      </c>
      <c r="J17" s="19">
        <v>0.73055453905908507</v>
      </c>
      <c r="K17" s="20">
        <f t="shared" si="0"/>
        <v>0.30772487156303097</v>
      </c>
      <c r="L17" s="54">
        <v>4554</v>
      </c>
      <c r="M17" s="19">
        <v>0</v>
      </c>
      <c r="N17" s="20">
        <f t="shared" si="1"/>
        <v>0</v>
      </c>
    </row>
    <row r="18" spans="1:14" ht="25.5" x14ac:dyDescent="0.25">
      <c r="A18" s="15"/>
      <c r="B18" s="17">
        <v>5004316</v>
      </c>
      <c r="C18" s="79" t="s">
        <v>2217</v>
      </c>
      <c r="D18" s="17">
        <v>3000577</v>
      </c>
      <c r="E18" s="17" t="s">
        <v>2206</v>
      </c>
      <c r="F18" s="53">
        <v>322</v>
      </c>
      <c r="G18" s="17" t="s">
        <v>2222</v>
      </c>
      <c r="H18" s="18">
        <v>0.6077300000000001</v>
      </c>
      <c r="I18" s="19">
        <v>0.69197400000000009</v>
      </c>
      <c r="J18" s="19">
        <v>0.12651974457548931</v>
      </c>
      <c r="K18" s="20">
        <f t="shared" si="0"/>
        <v>0.18283887050017675</v>
      </c>
      <c r="L18" s="54">
        <v>0</v>
      </c>
      <c r="M18" s="19">
        <v>0</v>
      </c>
      <c r="N18" s="20" t="str">
        <f t="shared" si="1"/>
        <v>.</v>
      </c>
    </row>
    <row r="19" spans="1:14" ht="25.5" x14ac:dyDescent="0.25">
      <c r="A19" s="15"/>
      <c r="B19" s="17">
        <v>5004943</v>
      </c>
      <c r="C19" s="79" t="s">
        <v>2218</v>
      </c>
      <c r="D19" s="17">
        <v>3000577</v>
      </c>
      <c r="E19" s="17" t="s">
        <v>2206</v>
      </c>
      <c r="F19" s="53">
        <v>87</v>
      </c>
      <c r="G19" s="17" t="s">
        <v>461</v>
      </c>
      <c r="H19" s="18">
        <v>2.2273809999999994</v>
      </c>
      <c r="I19" s="19">
        <v>2.1431369999999994</v>
      </c>
      <c r="J19" s="19">
        <v>0.71276831646355276</v>
      </c>
      <c r="K19" s="20">
        <f t="shared" si="0"/>
        <v>0.33258177916929854</v>
      </c>
      <c r="L19" s="54">
        <v>10</v>
      </c>
      <c r="M19" s="19">
        <v>0</v>
      </c>
      <c r="N19" s="20">
        <f t="shared" si="1"/>
        <v>0</v>
      </c>
    </row>
    <row r="20" spans="1:14" ht="25.5" x14ac:dyDescent="0.25">
      <c r="A20" s="15"/>
      <c r="B20" s="17">
        <v>5004944</v>
      </c>
      <c r="C20" s="79" t="s">
        <v>2219</v>
      </c>
      <c r="D20" s="17">
        <v>3000577</v>
      </c>
      <c r="E20" s="17" t="s">
        <v>2206</v>
      </c>
      <c r="F20" s="53">
        <v>87</v>
      </c>
      <c r="G20" s="17" t="s">
        <v>461</v>
      </c>
      <c r="H20" s="18">
        <v>1.5710939999999998</v>
      </c>
      <c r="I20" s="19">
        <v>1.571094</v>
      </c>
      <c r="J20" s="19">
        <v>0.35722320765489712</v>
      </c>
      <c r="K20" s="20">
        <f t="shared" si="0"/>
        <v>0.22737226903985192</v>
      </c>
      <c r="L20" s="54">
        <v>1215</v>
      </c>
      <c r="M20" s="19">
        <v>0</v>
      </c>
      <c r="N20" s="20">
        <f t="shared" si="1"/>
        <v>0</v>
      </c>
    </row>
    <row r="21" spans="1:14" ht="15.75" thickBot="1" x14ac:dyDescent="0.3">
      <c r="A21" s="33" t="s">
        <v>302</v>
      </c>
      <c r="B21" s="35"/>
      <c r="C21" s="35"/>
      <c r="D21" s="57"/>
      <c r="E21" s="35"/>
      <c r="F21" s="51"/>
      <c r="G21" s="35"/>
      <c r="H21" s="36">
        <f>H6-H7</f>
        <v>0</v>
      </c>
      <c r="I21" s="36">
        <f>I6-I7</f>
        <v>0</v>
      </c>
      <c r="J21" s="36">
        <f>J6-J7</f>
        <v>0</v>
      </c>
      <c r="K21" s="38">
        <f t="shared" si="0"/>
        <v>0</v>
      </c>
      <c r="L21" s="52"/>
      <c r="M21" s="37"/>
      <c r="N21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3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117</v>
      </c>
      <c r="B1" s="41" t="s">
        <v>228</v>
      </c>
      <c r="C1" s="40" t="s">
        <v>2225</v>
      </c>
      <c r="D1" s="40"/>
      <c r="E1" s="40"/>
      <c r="F1" s="40"/>
      <c r="G1" s="40"/>
    </row>
    <row r="2" spans="1:11" ht="15.75" thickBot="1" x14ac:dyDescent="0.3">
      <c r="A2" s="2" t="s">
        <v>2226</v>
      </c>
      <c r="I2" s="1" t="s">
        <v>2241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97.461444000000029</v>
      </c>
      <c r="E6" s="13">
        <f ca="1">SUM(E7:OFFSET(E7,50,0))</f>
        <v>108.29071700000001</v>
      </c>
      <c r="F6" s="13">
        <f ca="1">SUM(F7:OFFSET(F7,50,0))</f>
        <v>38.775047417972203</v>
      </c>
      <c r="G6" s="14">
        <f ca="1">IFERROR(F6/E6,0)</f>
        <v>0.35806437054038709</v>
      </c>
      <c r="J6" s="6" t="s">
        <v>369</v>
      </c>
      <c r="K6" s="65" t="s">
        <v>370</v>
      </c>
    </row>
    <row r="7" spans="1:11" x14ac:dyDescent="0.25">
      <c r="A7" s="15"/>
      <c r="B7" s="44">
        <v>2</v>
      </c>
      <c r="C7" s="17" t="s">
        <v>241</v>
      </c>
      <c r="D7" s="18">
        <v>2.7044580000000007</v>
      </c>
      <c r="E7" s="19">
        <v>2.517462000000001</v>
      </c>
      <c r="F7" s="19">
        <v>0.65215449208426435</v>
      </c>
      <c r="G7" s="20">
        <f t="shared" ref="G7:G29" si="0">IFERROR(F7/E7,0)</f>
        <v>0.25905236785471403</v>
      </c>
      <c r="I7" t="s">
        <v>262</v>
      </c>
      <c r="J7" s="6">
        <v>0.66571804920431532</v>
      </c>
      <c r="K7" s="65">
        <v>0.48012518054100806</v>
      </c>
    </row>
    <row r="8" spans="1:11" x14ac:dyDescent="0.25">
      <c r="A8" s="15"/>
      <c r="B8" s="44">
        <v>3</v>
      </c>
      <c r="C8" s="17" t="s">
        <v>242</v>
      </c>
      <c r="D8" s="18">
        <v>0</v>
      </c>
      <c r="E8" s="19">
        <v>0.18647900000000001</v>
      </c>
      <c r="F8" s="19">
        <v>7.6810865315565025E-2</v>
      </c>
      <c r="G8" s="20">
        <f t="shared" si="0"/>
        <v>0.41190088597410446</v>
      </c>
      <c r="I8" t="s">
        <v>249</v>
      </c>
      <c r="J8" s="6">
        <v>1.1191651686585828</v>
      </c>
      <c r="K8" s="65">
        <v>0.4774636168647271</v>
      </c>
    </row>
    <row r="9" spans="1:11" x14ac:dyDescent="0.25">
      <c r="A9" s="15"/>
      <c r="B9" s="44">
        <v>4</v>
      </c>
      <c r="C9" s="17" t="s">
        <v>243</v>
      </c>
      <c r="D9" s="18">
        <v>5.1054009999999996</v>
      </c>
      <c r="E9" s="19">
        <v>4.7690409999999996</v>
      </c>
      <c r="F9" s="19">
        <v>1.8251878082163131</v>
      </c>
      <c r="G9" s="20">
        <f t="shared" si="0"/>
        <v>0.38271589785374316</v>
      </c>
      <c r="I9" t="s">
        <v>252</v>
      </c>
      <c r="J9" s="6">
        <v>1.1055986162327827</v>
      </c>
      <c r="K9" s="65">
        <v>0.46884191163268052</v>
      </c>
    </row>
    <row r="10" spans="1:11" x14ac:dyDescent="0.25">
      <c r="A10" s="15"/>
      <c r="B10" s="44">
        <v>5</v>
      </c>
      <c r="C10" s="17" t="s">
        <v>244</v>
      </c>
      <c r="D10" s="18">
        <v>2.2959580000000002</v>
      </c>
      <c r="E10" s="19">
        <v>1.2427440000000001</v>
      </c>
      <c r="F10" s="19">
        <v>0.38242912865973722</v>
      </c>
      <c r="G10" s="20">
        <f t="shared" si="0"/>
        <v>0.3077296117782401</v>
      </c>
      <c r="I10" t="s">
        <v>250</v>
      </c>
      <c r="J10" s="6">
        <v>1.3400116822867858</v>
      </c>
      <c r="K10" s="65">
        <v>0.45394672144472559</v>
      </c>
    </row>
    <row r="11" spans="1:11" x14ac:dyDescent="0.25">
      <c r="A11" s="15"/>
      <c r="B11" s="44">
        <v>6</v>
      </c>
      <c r="C11" s="17" t="s">
        <v>245</v>
      </c>
      <c r="D11" s="18">
        <v>0</v>
      </c>
      <c r="E11" s="19">
        <v>0.31435100000000005</v>
      </c>
      <c r="F11" s="19">
        <v>0.12619583480409347</v>
      </c>
      <c r="G11" s="20">
        <f t="shared" si="0"/>
        <v>0.40144880978299241</v>
      </c>
      <c r="I11" t="s">
        <v>253</v>
      </c>
      <c r="J11" s="6">
        <v>1.5222505459933018</v>
      </c>
      <c r="K11" s="65">
        <v>0.42951608839952915</v>
      </c>
    </row>
    <row r="12" spans="1:11" x14ac:dyDescent="0.25">
      <c r="A12" s="15"/>
      <c r="B12" s="44">
        <v>7</v>
      </c>
      <c r="C12" s="17" t="s">
        <v>246</v>
      </c>
      <c r="D12" s="18">
        <v>3.4624100000000002</v>
      </c>
      <c r="E12" s="19">
        <v>4.1916039999999999</v>
      </c>
      <c r="F12" s="19">
        <v>1.5691693395704078</v>
      </c>
      <c r="G12" s="20">
        <f t="shared" si="0"/>
        <v>0.37436011120573603</v>
      </c>
      <c r="I12" t="s">
        <v>242</v>
      </c>
      <c r="J12" s="6">
        <v>7.6810865315565025E-2</v>
      </c>
      <c r="K12" s="65">
        <v>0.41190088597410446</v>
      </c>
    </row>
    <row r="13" spans="1:11" x14ac:dyDescent="0.25">
      <c r="A13" s="15"/>
      <c r="B13" s="44">
        <v>8</v>
      </c>
      <c r="C13" s="17" t="s">
        <v>247</v>
      </c>
      <c r="D13" s="18">
        <v>4.1751240000000003</v>
      </c>
      <c r="E13" s="19">
        <v>5.4061700000000004</v>
      </c>
      <c r="F13" s="19">
        <v>1.6857253359539754</v>
      </c>
      <c r="G13" s="20">
        <f t="shared" si="0"/>
        <v>0.31181508090829096</v>
      </c>
      <c r="I13" t="s">
        <v>251</v>
      </c>
      <c r="J13" s="6">
        <v>1.31215052360767</v>
      </c>
      <c r="K13" s="65">
        <v>0.40847390350651741</v>
      </c>
    </row>
    <row r="14" spans="1:11" x14ac:dyDescent="0.25">
      <c r="A14" s="15"/>
      <c r="B14" s="44">
        <v>9</v>
      </c>
      <c r="C14" s="17" t="s">
        <v>248</v>
      </c>
      <c r="D14" s="18">
        <v>0</v>
      </c>
      <c r="E14" s="19">
        <v>0.2306</v>
      </c>
      <c r="F14" s="19">
        <v>7.1093353635660606E-2</v>
      </c>
      <c r="G14" s="20">
        <f t="shared" si="0"/>
        <v>0.30829728376262189</v>
      </c>
      <c r="I14" t="s">
        <v>245</v>
      </c>
      <c r="J14" s="6">
        <v>0.12619583480409347</v>
      </c>
      <c r="K14" s="65">
        <v>0.40144880978299241</v>
      </c>
    </row>
    <row r="15" spans="1:11" x14ac:dyDescent="0.25">
      <c r="A15" s="15"/>
      <c r="B15" s="44">
        <v>10</v>
      </c>
      <c r="C15" s="17" t="s">
        <v>249</v>
      </c>
      <c r="D15" s="18">
        <v>2.4545299999999997</v>
      </c>
      <c r="E15" s="19">
        <v>2.3439799999999997</v>
      </c>
      <c r="F15" s="19">
        <v>1.1191651686585828</v>
      </c>
      <c r="G15" s="20">
        <f t="shared" si="0"/>
        <v>0.4774636168647271</v>
      </c>
      <c r="I15" t="s">
        <v>258</v>
      </c>
      <c r="J15" s="6">
        <v>8.9972096411656821E-2</v>
      </c>
      <c r="K15" s="65">
        <v>0.40039739043134753</v>
      </c>
    </row>
    <row r="16" spans="1:11" x14ac:dyDescent="0.25">
      <c r="A16" s="15"/>
      <c r="B16" s="44">
        <v>11</v>
      </c>
      <c r="C16" s="17" t="s">
        <v>250</v>
      </c>
      <c r="D16" s="18">
        <v>2.4823659999999999</v>
      </c>
      <c r="E16" s="19">
        <v>2.9519140000000004</v>
      </c>
      <c r="F16" s="19">
        <v>1.3400116822867858</v>
      </c>
      <c r="G16" s="20">
        <f t="shared" si="0"/>
        <v>0.45394672144472559</v>
      </c>
      <c r="I16" t="s">
        <v>260</v>
      </c>
      <c r="J16" s="6">
        <v>1.6409102855409401</v>
      </c>
      <c r="K16" s="65">
        <v>0.39507582103481825</v>
      </c>
    </row>
    <row r="17" spans="1:11" x14ac:dyDescent="0.25">
      <c r="A17" s="15"/>
      <c r="B17" s="44">
        <v>12</v>
      </c>
      <c r="C17" s="17" t="s">
        <v>251</v>
      </c>
      <c r="D17" s="18">
        <v>0.96389100000000005</v>
      </c>
      <c r="E17" s="19">
        <v>3.2123240000000002</v>
      </c>
      <c r="F17" s="19">
        <v>1.31215052360767</v>
      </c>
      <c r="G17" s="20">
        <f t="shared" si="0"/>
        <v>0.40847390350651741</v>
      </c>
      <c r="I17" t="s">
        <v>243</v>
      </c>
      <c r="J17" s="6">
        <v>1.8251878082163131</v>
      </c>
      <c r="K17" s="65">
        <v>0.38271589785374316</v>
      </c>
    </row>
    <row r="18" spans="1:11" x14ac:dyDescent="0.25">
      <c r="A18" s="15"/>
      <c r="B18" s="44">
        <v>13</v>
      </c>
      <c r="C18" s="17" t="s">
        <v>252</v>
      </c>
      <c r="D18" s="18">
        <v>2.1540290000000009</v>
      </c>
      <c r="E18" s="19">
        <v>2.3581480000000008</v>
      </c>
      <c r="F18" s="19">
        <v>1.1055986162327827</v>
      </c>
      <c r="G18" s="20">
        <f t="shared" si="0"/>
        <v>0.46884191163268052</v>
      </c>
      <c r="I18" t="s">
        <v>246</v>
      </c>
      <c r="J18" s="6">
        <v>1.5691693395704078</v>
      </c>
      <c r="K18" s="65">
        <v>0.37436011120573603</v>
      </c>
    </row>
    <row r="19" spans="1:11" x14ac:dyDescent="0.25">
      <c r="A19" s="15"/>
      <c r="B19" s="44">
        <v>14</v>
      </c>
      <c r="C19" s="17" t="s">
        <v>253</v>
      </c>
      <c r="D19" s="18">
        <v>3.3642959999999995</v>
      </c>
      <c r="E19" s="19">
        <v>3.5441060000000002</v>
      </c>
      <c r="F19" s="19">
        <v>1.5222505459933018</v>
      </c>
      <c r="G19" s="20">
        <f t="shared" si="0"/>
        <v>0.42951608839952915</v>
      </c>
      <c r="I19" t="s">
        <v>254</v>
      </c>
      <c r="J19" s="6">
        <v>21.66047947513789</v>
      </c>
      <c r="K19" s="65">
        <v>0.35631531264615962</v>
      </c>
    </row>
    <row r="20" spans="1:11" x14ac:dyDescent="0.25">
      <c r="A20" s="15"/>
      <c r="B20" s="44">
        <v>15</v>
      </c>
      <c r="C20" s="17" t="s">
        <v>254</v>
      </c>
      <c r="D20" s="18">
        <v>56.802660000000017</v>
      </c>
      <c r="E20" s="19">
        <v>60.79020100000001</v>
      </c>
      <c r="F20" s="19">
        <v>21.66047947513789</v>
      </c>
      <c r="G20" s="20">
        <f t="shared" si="0"/>
        <v>0.35631531264615962</v>
      </c>
      <c r="I20" t="s">
        <v>263</v>
      </c>
      <c r="J20" s="6">
        <v>0.29760793350578751</v>
      </c>
      <c r="K20" s="65">
        <v>0.33406287926888367</v>
      </c>
    </row>
    <row r="21" spans="1:11" x14ac:dyDescent="0.25">
      <c r="A21" s="15"/>
      <c r="B21" s="44">
        <v>16</v>
      </c>
      <c r="C21" s="17" t="s">
        <v>255</v>
      </c>
      <c r="D21" s="18">
        <v>2.1034929999999998</v>
      </c>
      <c r="E21" s="19">
        <v>2.0705809999999998</v>
      </c>
      <c r="F21" s="19">
        <v>0.66284148299564549</v>
      </c>
      <c r="G21" s="20">
        <f t="shared" si="0"/>
        <v>0.32012342574168584</v>
      </c>
      <c r="I21" t="s">
        <v>255</v>
      </c>
      <c r="J21" s="6">
        <v>0.66284148299564549</v>
      </c>
      <c r="K21" s="65">
        <v>0.32012342574168584</v>
      </c>
    </row>
    <row r="22" spans="1:11" x14ac:dyDescent="0.25">
      <c r="A22" s="15"/>
      <c r="B22" s="44">
        <v>17</v>
      </c>
      <c r="C22" s="17" t="s">
        <v>256</v>
      </c>
      <c r="D22" s="18">
        <v>1.4190090000000002</v>
      </c>
      <c r="E22" s="19">
        <v>2.2535759999999998</v>
      </c>
      <c r="F22" s="19">
        <v>0.19856587846152252</v>
      </c>
      <c r="G22" s="20">
        <f t="shared" si="0"/>
        <v>8.8111463053175285E-2</v>
      </c>
      <c r="I22" t="s">
        <v>247</v>
      </c>
      <c r="J22" s="6">
        <v>1.6857253359539754</v>
      </c>
      <c r="K22" s="65">
        <v>0.31181508090829096</v>
      </c>
    </row>
    <row r="23" spans="1:11" x14ac:dyDescent="0.25">
      <c r="A23" s="15"/>
      <c r="B23" s="44">
        <v>18</v>
      </c>
      <c r="C23" s="17" t="s">
        <v>257</v>
      </c>
      <c r="D23" s="18">
        <v>1.4980640000000001</v>
      </c>
      <c r="E23" s="19">
        <v>0.9217160000000002</v>
      </c>
      <c r="F23" s="19">
        <v>0.13395481531551923</v>
      </c>
      <c r="G23" s="20">
        <f t="shared" si="0"/>
        <v>0.14533198438078454</v>
      </c>
      <c r="I23" t="s">
        <v>248</v>
      </c>
      <c r="J23" s="6">
        <v>7.1093353635660606E-2</v>
      </c>
      <c r="K23" s="65">
        <v>0.30829728376262189</v>
      </c>
    </row>
    <row r="24" spans="1:11" x14ac:dyDescent="0.25">
      <c r="A24" s="15"/>
      <c r="B24" s="44">
        <v>19</v>
      </c>
      <c r="C24" s="17" t="s">
        <v>258</v>
      </c>
      <c r="D24" s="18">
        <v>0</v>
      </c>
      <c r="E24" s="19">
        <v>0.22470700000000002</v>
      </c>
      <c r="F24" s="19">
        <v>8.9972096411656821E-2</v>
      </c>
      <c r="G24" s="20">
        <f t="shared" si="0"/>
        <v>0.40039739043134753</v>
      </c>
      <c r="I24" t="s">
        <v>244</v>
      </c>
      <c r="J24" s="6">
        <v>0.38242912865973722</v>
      </c>
      <c r="K24" s="65">
        <v>0.3077296117782401</v>
      </c>
    </row>
    <row r="25" spans="1:11" x14ac:dyDescent="0.25">
      <c r="A25" s="15"/>
      <c r="B25" s="44">
        <v>20</v>
      </c>
      <c r="C25" s="17" t="s">
        <v>259</v>
      </c>
      <c r="D25" s="18">
        <v>2.0050000000000002E-2</v>
      </c>
      <c r="E25" s="19">
        <v>2.1442539999999992</v>
      </c>
      <c r="F25" s="19">
        <v>0.58940255539346253</v>
      </c>
      <c r="G25" s="20">
        <f t="shared" si="0"/>
        <v>0.27487534377618639</v>
      </c>
      <c r="I25" t="s">
        <v>259</v>
      </c>
      <c r="J25" s="6">
        <v>0.58940255539346253</v>
      </c>
      <c r="K25" s="65">
        <v>0.27487534377618639</v>
      </c>
    </row>
    <row r="26" spans="1:11" x14ac:dyDescent="0.25">
      <c r="A26" s="15"/>
      <c r="B26" s="44">
        <v>21</v>
      </c>
      <c r="C26" s="17" t="s">
        <v>260</v>
      </c>
      <c r="D26" s="18">
        <v>4.1532819999999999</v>
      </c>
      <c r="E26" s="19">
        <v>4.1534059999999995</v>
      </c>
      <c r="F26" s="19">
        <v>1.6409102855409401</v>
      </c>
      <c r="G26" s="20">
        <f t="shared" si="0"/>
        <v>0.39507582103481825</v>
      </c>
      <c r="I26" t="s">
        <v>241</v>
      </c>
      <c r="J26" s="6">
        <v>0.65215449208426435</v>
      </c>
      <c r="K26" s="65">
        <v>0.25905236785471403</v>
      </c>
    </row>
    <row r="27" spans="1:11" x14ac:dyDescent="0.25">
      <c r="A27" s="15"/>
      <c r="B27" s="44">
        <v>23</v>
      </c>
      <c r="C27" s="17" t="s">
        <v>262</v>
      </c>
      <c r="D27" s="18">
        <v>1.1421839999999999</v>
      </c>
      <c r="E27" s="19">
        <v>1.3865510000000001</v>
      </c>
      <c r="F27" s="19">
        <v>0.66571804920431532</v>
      </c>
      <c r="G27" s="20">
        <f t="shared" si="0"/>
        <v>0.48012518054100806</v>
      </c>
      <c r="I27" t="s">
        <v>264</v>
      </c>
      <c r="J27" s="6">
        <v>4.765215098632325E-2</v>
      </c>
      <c r="K27" s="65">
        <v>0.2562935705559316</v>
      </c>
    </row>
    <row r="28" spans="1:11" x14ac:dyDescent="0.25">
      <c r="A28" s="15"/>
      <c r="B28" s="44">
        <v>24</v>
      </c>
      <c r="C28" s="17" t="s">
        <v>263</v>
      </c>
      <c r="D28" s="18">
        <v>1.1602390000000005</v>
      </c>
      <c r="E28" s="19">
        <v>0.89087400000000005</v>
      </c>
      <c r="F28" s="19">
        <v>0.29760793350578751</v>
      </c>
      <c r="G28" s="20">
        <f t="shared" si="0"/>
        <v>0.33406287926888367</v>
      </c>
      <c r="I28" t="s">
        <v>257</v>
      </c>
      <c r="J28" s="6">
        <v>0.13395481531551923</v>
      </c>
      <c r="K28" s="65">
        <v>0.14533198438078454</v>
      </c>
    </row>
    <row r="29" spans="1:11" ht="15.75" thickBot="1" x14ac:dyDescent="0.3">
      <c r="A29" s="21"/>
      <c r="B29" s="45">
        <v>25</v>
      </c>
      <c r="C29" s="23" t="s">
        <v>264</v>
      </c>
      <c r="D29" s="24">
        <v>0</v>
      </c>
      <c r="E29" s="25">
        <v>0.18592800000000001</v>
      </c>
      <c r="F29" s="25">
        <v>4.765215098632325E-2</v>
      </c>
      <c r="G29" s="26">
        <f t="shared" si="0"/>
        <v>0.2562935705559316</v>
      </c>
      <c r="I29" t="s">
        <v>256</v>
      </c>
      <c r="J29" s="6">
        <v>0.19856587846152252</v>
      </c>
      <c r="K29" s="65">
        <v>8.8111463053175285E-2</v>
      </c>
    </row>
    <row r="30" spans="1:11" x14ac:dyDescent="0.25">
      <c r="J30" s="6"/>
      <c r="K30" s="65"/>
    </row>
    <row r="31" spans="1:11" x14ac:dyDescent="0.25">
      <c r="J31" s="6"/>
      <c r="K31" s="65"/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4"/>
  <dimension ref="A1:G12"/>
  <sheetViews>
    <sheetView workbookViewId="0">
      <selection activeCell="A10" sqref="A10:G10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117</v>
      </c>
      <c r="B1" s="46" t="s">
        <v>228</v>
      </c>
      <c r="C1" s="40" t="s">
        <v>2225</v>
      </c>
      <c r="D1" s="40"/>
      <c r="E1" s="40"/>
      <c r="F1" s="40"/>
      <c r="G1" s="40"/>
    </row>
    <row r="2" spans="1:7" ht="15.75" thickBot="1" x14ac:dyDescent="0.3">
      <c r="A2" s="2" t="s">
        <v>2227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97.461444000000029</v>
      </c>
      <c r="E6" s="13">
        <v>108.29071700000001</v>
      </c>
      <c r="F6" s="13">
        <v>38.775047417972203</v>
      </c>
      <c r="G6" s="14">
        <v>0.35806437054038709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97.441444000000033</v>
      </c>
      <c r="E7" s="31">
        <f ca="1">SUM(E8:OFFSET(E6,MATCH("GOBIERNOS REGIONALES",$A$8:$A$50,0),0))</f>
        <v>107.66269199999994</v>
      </c>
      <c r="F7" s="31">
        <f ca="1">SUM(F8:OFFSET(F6,MATCH("GOBIERNOS REGIONALES",$A$8:$A$50,0),0))</f>
        <v>38.695886616216924</v>
      </c>
      <c r="G7" s="32">
        <f ca="1">IFERROR(F7/E7,0)</f>
        <v>0.35941778806921293</v>
      </c>
    </row>
    <row r="8" spans="1:7" ht="25.5" x14ac:dyDescent="0.25">
      <c r="A8" s="15"/>
      <c r="B8" s="16">
        <v>39</v>
      </c>
      <c r="C8" s="17" t="s">
        <v>121</v>
      </c>
      <c r="D8" s="18">
        <v>97.441444000000033</v>
      </c>
      <c r="E8" s="19">
        <v>107.66269199999994</v>
      </c>
      <c r="F8" s="19">
        <v>38.695886616216924</v>
      </c>
      <c r="G8" s="20">
        <f>IFERROR(F8/E8,0)</f>
        <v>0.35941778806921293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0.02</v>
      </c>
      <c r="E9" s="31">
        <f ca="1">SUM(E10:OFFSET(E8,(MATCH("GOBIERNOS LOCALES",$A$8:$A$50,0)-MATCH("GOBIERNOS REGIONALES",$A$8:$A$50,0)),0))</f>
        <v>0.26007999999999998</v>
      </c>
      <c r="F9" s="31">
        <f ca="1">SUM(F10:OFFSET(F8,(MATCH("GOBIERNOS LOCALES",$A$8:$A$50,0)-MATCH("GOBIERNOS REGIONALES",$A$8:$A$50,0)),0))</f>
        <v>6.2181301267628442E-2</v>
      </c>
      <c r="G9" s="32">
        <f ca="1">IFERROR(F9/E9,0)</f>
        <v>0.2390852863258553</v>
      </c>
    </row>
    <row r="10" spans="1:7" x14ac:dyDescent="0.25">
      <c r="A10" s="15"/>
      <c r="B10" s="16">
        <v>457</v>
      </c>
      <c r="C10" s="17" t="s">
        <v>218</v>
      </c>
      <c r="D10" s="18">
        <v>0.02</v>
      </c>
      <c r="E10" s="19">
        <v>0.26007999999999998</v>
      </c>
      <c r="F10" s="19">
        <v>6.2181301267628442E-2</v>
      </c>
      <c r="G10" s="20">
        <f>IFERROR(F10/E10,0)</f>
        <v>0.2390852863258553</v>
      </c>
    </row>
    <row r="11" spans="1:7" ht="15.75" thickBot="1" x14ac:dyDescent="0.3">
      <c r="A11" s="33" t="s">
        <v>227</v>
      </c>
      <c r="B11" s="34"/>
      <c r="C11" s="35"/>
      <c r="D11" s="36">
        <v>0</v>
      </c>
      <c r="E11" s="37">
        <v>0.36794500000000002</v>
      </c>
      <c r="F11" s="37">
        <v>1.6979500487650512E-2</v>
      </c>
      <c r="G11" s="38">
        <f>IFERROR(F11/E11,0)</f>
        <v>4.6146843924093302E-2</v>
      </c>
    </row>
    <row r="12" spans="1:7" x14ac:dyDescent="0.25">
      <c r="D12" s="6"/>
      <c r="E12" s="6"/>
      <c r="F12" s="6"/>
      <c r="G12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5"/>
  <dimension ref="A1:L19"/>
  <sheetViews>
    <sheetView topLeftCell="A11" workbookViewId="0">
      <selection activeCell="C19" sqref="C19:E1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117</v>
      </c>
      <c r="B1" s="40" t="s">
        <v>228</v>
      </c>
      <c r="C1" s="40" t="s">
        <v>2225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2228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97.461444000000029</v>
      </c>
      <c r="G6" s="13">
        <v>108.29071700000001</v>
      </c>
      <c r="H6" s="13">
        <v>38.775047417972203</v>
      </c>
      <c r="I6" s="14">
        <v>0.35806437054038709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97.461444000000071</v>
      </c>
      <c r="G7" s="31">
        <f ca="1">SUM(G8:OFFSET(G6,MATCH("PROYECTOS",$A$8:$A$50,0),0))</f>
        <v>108.29071700000007</v>
      </c>
      <c r="H7" s="31">
        <f ca="1">SUM(H8:OFFSET(H6,MATCH("PROYECTOS",$A$8:$A$50,0),0))</f>
        <v>38.775047417972203</v>
      </c>
      <c r="I7" s="32">
        <f ca="1">IFERROR(H7/G7,0)</f>
        <v>0.35806437054038692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4.831715</v>
      </c>
      <c r="G8" s="19">
        <v>5.5740909999999992</v>
      </c>
      <c r="H8" s="19">
        <v>1.6161526284595311</v>
      </c>
      <c r="I8" s="20">
        <f>IFERROR(H8/G8,0)</f>
        <v>0.28994012269615466</v>
      </c>
      <c r="J8" s="54"/>
      <c r="K8" s="19"/>
      <c r="L8" s="20" t="str">
        <f>IFERROR(K8/J8,".")</f>
        <v>.</v>
      </c>
    </row>
    <row r="9" spans="1:12" ht="51" x14ac:dyDescent="0.25">
      <c r="A9" s="15"/>
      <c r="B9" s="17">
        <v>3000589</v>
      </c>
      <c r="C9" s="17" t="s">
        <v>2229</v>
      </c>
      <c r="D9" s="53">
        <v>86</v>
      </c>
      <c r="E9" s="17" t="s">
        <v>464</v>
      </c>
      <c r="F9" s="18">
        <v>89.028489000000064</v>
      </c>
      <c r="G9" s="19">
        <v>99.909396000000072</v>
      </c>
      <c r="H9" s="19">
        <v>36.604894304755547</v>
      </c>
      <c r="I9" s="20">
        <f>IFERROR(H9/G9,0)</f>
        <v>0.36638089879710134</v>
      </c>
      <c r="J9" s="54"/>
      <c r="K9" s="19"/>
      <c r="L9" s="20" t="str">
        <f>IFERROR(K9/J9,".")</f>
        <v>.</v>
      </c>
    </row>
    <row r="10" spans="1:12" ht="38.25" x14ac:dyDescent="0.25">
      <c r="A10" s="15"/>
      <c r="B10" s="17">
        <v>3000636</v>
      </c>
      <c r="C10" s="17" t="s">
        <v>2230</v>
      </c>
      <c r="D10" s="53">
        <v>86</v>
      </c>
      <c r="E10" s="17" t="s">
        <v>464</v>
      </c>
      <c r="F10" s="18">
        <v>3.6012400000000002</v>
      </c>
      <c r="G10" s="19">
        <v>2.8072300000000001</v>
      </c>
      <c r="H10" s="19">
        <v>0.55400048475712538</v>
      </c>
      <c r="I10" s="20">
        <f>IFERROR(H10/G10,0)</f>
        <v>0.19734773593796209</v>
      </c>
      <c r="J10" s="54"/>
      <c r="K10" s="19"/>
      <c r="L10" s="20" t="str">
        <f>IFERROR(K10/J10,".")</f>
        <v>.</v>
      </c>
    </row>
    <row r="11" spans="1:12" ht="15.75" thickBot="1" x14ac:dyDescent="0.3">
      <c r="A11" s="33" t="s">
        <v>302</v>
      </c>
      <c r="B11" s="35"/>
      <c r="C11" s="35"/>
      <c r="D11" s="51"/>
      <c r="E11" s="35"/>
      <c r="F11" s="36">
        <f ca="1">OFFSET(F11,-MATCH("PROYECTOS",$A$8:$A$50,0)-1,0)-(OFFSET(F11,-MATCH("PROYECTOS",$A$8:$A$50,0),0))</f>
        <v>0</v>
      </c>
      <c r="G11" s="37">
        <f ca="1">OFFSET(G11,-MATCH("PROYECTOS",$A$8:$A$50,0)-1,0)-(OFFSET(G11,-MATCH("PROYECTOS",$A$8:$A$50,0),0))</f>
        <v>0</v>
      </c>
      <c r="H11" s="37">
        <f ca="1">OFFSET(H11,-MATCH("PROYECTOS",$A$8:$A$50,0)-1,0)-(OFFSET(H11,-MATCH("PROYECTOS",$A$8:$A$50,0),0))</f>
        <v>0</v>
      </c>
      <c r="I11" s="38">
        <f ca="1">IFERROR(H11/G11,0)</f>
        <v>0</v>
      </c>
      <c r="J11" s="52"/>
      <c r="K11" s="37"/>
      <c r="L11" s="38"/>
    </row>
    <row r="12" spans="1:12" ht="15.75" thickBot="1" x14ac:dyDescent="0.3"/>
    <row r="13" spans="1:12" ht="15.75" thickBot="1" x14ac:dyDescent="0.3">
      <c r="A13" s="108" t="s">
        <v>372</v>
      </c>
      <c r="B13" s="109"/>
      <c r="C13" s="109"/>
      <c r="D13" s="109"/>
      <c r="E13" s="109"/>
      <c r="F13" s="110"/>
    </row>
    <row r="14" spans="1:12" ht="15.75" thickBot="1" x14ac:dyDescent="0.3">
      <c r="A14" s="2" t="s">
        <v>2242</v>
      </c>
    </row>
    <row r="15" spans="1:12" ht="45" customHeight="1" x14ac:dyDescent="0.25">
      <c r="A15" s="100" t="s">
        <v>374</v>
      </c>
      <c r="B15" s="101"/>
      <c r="C15" s="101"/>
      <c r="D15" s="101"/>
      <c r="E15" s="101"/>
      <c r="F15" s="111" t="s">
        <v>375</v>
      </c>
    </row>
    <row r="16" spans="1:12" ht="15.75" thickBot="1" x14ac:dyDescent="0.3">
      <c r="A16" s="125"/>
      <c r="B16" s="126"/>
      <c r="C16" s="126"/>
      <c r="D16" s="126"/>
      <c r="E16" s="126"/>
      <c r="F16" s="112"/>
    </row>
    <row r="17" spans="1:6" x14ac:dyDescent="0.25">
      <c r="A17" s="15"/>
      <c r="B17" s="17">
        <v>3000001</v>
      </c>
      <c r="C17" s="142" t="s">
        <v>271</v>
      </c>
      <c r="D17" s="142"/>
      <c r="E17" s="143"/>
      <c r="F17" s="20">
        <v>0.28994012269615466</v>
      </c>
    </row>
    <row r="18" spans="1:6" ht="51" customHeight="1" x14ac:dyDescent="0.25">
      <c r="A18" s="15"/>
      <c r="B18" s="17">
        <v>3000589</v>
      </c>
      <c r="C18" s="119" t="s">
        <v>2229</v>
      </c>
      <c r="D18" s="119"/>
      <c r="E18" s="120"/>
      <c r="F18" s="20">
        <v>0.36638089879710134</v>
      </c>
    </row>
    <row r="19" spans="1:6" ht="39" customHeight="1" thickBot="1" x14ac:dyDescent="0.3">
      <c r="A19" s="21"/>
      <c r="B19" s="23">
        <v>3000636</v>
      </c>
      <c r="C19" s="121" t="s">
        <v>2230</v>
      </c>
      <c r="D19" s="121"/>
      <c r="E19" s="122"/>
      <c r="F19" s="26">
        <v>0.19734773593796209</v>
      </c>
    </row>
  </sheetData>
  <mergeCells count="18">
    <mergeCell ref="J3:L3"/>
    <mergeCell ref="I4:I5"/>
    <mergeCell ref="A13:F13"/>
    <mergeCell ref="A15:E16"/>
    <mergeCell ref="F15:F16"/>
    <mergeCell ref="L4:L5"/>
    <mergeCell ref="H4:H5"/>
    <mergeCell ref="A4:C5"/>
    <mergeCell ref="J4:J5"/>
    <mergeCell ref="F4:F5"/>
    <mergeCell ref="K4:K5"/>
    <mergeCell ref="G4:G5"/>
    <mergeCell ref="D4:E5"/>
    <mergeCell ref="C17:E17"/>
    <mergeCell ref="C18:E18"/>
    <mergeCell ref="C19:E19"/>
    <mergeCell ref="A3:E3"/>
    <mergeCell ref="F3:I3"/>
  </mergeCells>
  <pageMargins left="0.7" right="0.7" top="0.75" bottom="0.75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6"/>
  <dimension ref="A1:N19"/>
  <sheetViews>
    <sheetView workbookViewId="0">
      <selection activeCell="B8" sqref="B8:C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117</v>
      </c>
      <c r="B1" s="40" t="s">
        <v>228</v>
      </c>
      <c r="C1" s="40" t="s">
        <v>2225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2231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97.461444000000029</v>
      </c>
      <c r="I6" s="13">
        <v>108.29071700000001</v>
      </c>
      <c r="J6" s="13">
        <v>38.775047417972203</v>
      </c>
      <c r="K6" s="14">
        <v>0.35806437054038709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SUM(H8:H18)</f>
        <v>97.461444000000029</v>
      </c>
      <c r="I7" s="30">
        <f>SUM(I8:I18)</f>
        <v>108.29071699999997</v>
      </c>
      <c r="J7" s="30">
        <f>SUM(J8:J18)</f>
        <v>38.775047417972203</v>
      </c>
      <c r="K7" s="32">
        <f>IFERROR(J7/I7,0)</f>
        <v>0.35806437054038726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3.223487</v>
      </c>
      <c r="I8" s="19">
        <v>4.1102429999999996</v>
      </c>
      <c r="J8" s="19">
        <v>1.5121566741909191</v>
      </c>
      <c r="K8" s="20">
        <f t="shared" ref="K8:K19" si="0">IFERROR(J8/I8,0)</f>
        <v>0.36789958019292757</v>
      </c>
      <c r="L8" s="54">
        <v>18</v>
      </c>
      <c r="M8" s="19">
        <v>0</v>
      </c>
      <c r="N8" s="20">
        <f>IFERROR(M8/L8,".")</f>
        <v>0</v>
      </c>
    </row>
    <row r="9" spans="1:14" ht="25.5" x14ac:dyDescent="0.25">
      <c r="A9" s="15"/>
      <c r="B9" s="17">
        <v>5003032</v>
      </c>
      <c r="C9" s="79" t="s">
        <v>626</v>
      </c>
      <c r="D9" s="17">
        <v>3000001</v>
      </c>
      <c r="E9" s="17" t="s">
        <v>271</v>
      </c>
      <c r="F9" s="53">
        <v>60</v>
      </c>
      <c r="G9" s="17" t="s">
        <v>318</v>
      </c>
      <c r="H9" s="18">
        <v>1.608228</v>
      </c>
      <c r="I9" s="19">
        <v>1.463848</v>
      </c>
      <c r="J9" s="19">
        <v>0.10399595426861197</v>
      </c>
      <c r="K9" s="20">
        <f t="shared" si="0"/>
        <v>7.1042863923448316E-2</v>
      </c>
      <c r="L9" s="54">
        <v>6</v>
      </c>
      <c r="M9" s="19">
        <v>0</v>
      </c>
      <c r="N9" s="20">
        <f t="shared" ref="N9:N18" si="1">IFERROR(M9/L9,".")</f>
        <v>0</v>
      </c>
    </row>
    <row r="10" spans="1:14" ht="51" x14ac:dyDescent="0.25">
      <c r="A10" s="15"/>
      <c r="B10" s="17">
        <v>5004356</v>
      </c>
      <c r="C10" s="79" t="s">
        <v>2232</v>
      </c>
      <c r="D10" s="17">
        <v>3000589</v>
      </c>
      <c r="E10" s="17" t="s">
        <v>2229</v>
      </c>
      <c r="F10" s="53">
        <v>86</v>
      </c>
      <c r="G10" s="17" t="s">
        <v>464</v>
      </c>
      <c r="H10" s="18">
        <v>20.890357000000012</v>
      </c>
      <c r="I10" s="19">
        <v>15.746453000000001</v>
      </c>
      <c r="J10" s="19">
        <v>7.3681927847464976</v>
      </c>
      <c r="K10" s="20">
        <f t="shared" si="0"/>
        <v>0.46792714427474541</v>
      </c>
      <c r="L10" s="54">
        <v>0</v>
      </c>
      <c r="M10" s="19">
        <v>0</v>
      </c>
      <c r="N10" s="20" t="str">
        <f t="shared" si="1"/>
        <v>.</v>
      </c>
    </row>
    <row r="11" spans="1:14" ht="51" x14ac:dyDescent="0.25">
      <c r="A11" s="15"/>
      <c r="B11" s="17">
        <v>5004358</v>
      </c>
      <c r="C11" s="79" t="s">
        <v>2233</v>
      </c>
      <c r="D11" s="17">
        <v>3000589</v>
      </c>
      <c r="E11" s="17" t="s">
        <v>2229</v>
      </c>
      <c r="F11" s="53">
        <v>86</v>
      </c>
      <c r="G11" s="17" t="s">
        <v>464</v>
      </c>
      <c r="H11" s="18">
        <v>67.43204200000001</v>
      </c>
      <c r="I11" s="19">
        <v>68.113246999999987</v>
      </c>
      <c r="J11" s="19">
        <v>24.863511653933713</v>
      </c>
      <c r="K11" s="20">
        <f t="shared" si="0"/>
        <v>0.36503195412096151</v>
      </c>
      <c r="L11" s="54">
        <v>2435</v>
      </c>
      <c r="M11" s="19">
        <v>0</v>
      </c>
      <c r="N11" s="20">
        <f t="shared" si="1"/>
        <v>0</v>
      </c>
    </row>
    <row r="12" spans="1:14" ht="51" x14ac:dyDescent="0.25">
      <c r="A12" s="15"/>
      <c r="B12" s="17">
        <v>5004951</v>
      </c>
      <c r="C12" s="79" t="s">
        <v>2234</v>
      </c>
      <c r="D12" s="17">
        <v>3000589</v>
      </c>
      <c r="E12" s="17" t="s">
        <v>2229</v>
      </c>
      <c r="F12" s="53">
        <v>86</v>
      </c>
      <c r="G12" s="17" t="s">
        <v>464</v>
      </c>
      <c r="H12" s="18">
        <v>0</v>
      </c>
      <c r="I12" s="19">
        <v>2.5746579999999994</v>
      </c>
      <c r="J12" s="19">
        <v>0.15008429979116045</v>
      </c>
      <c r="K12" s="20">
        <f t="shared" si="0"/>
        <v>5.8292907171034164E-2</v>
      </c>
      <c r="L12" s="54">
        <v>5076</v>
      </c>
      <c r="M12" s="19">
        <v>0</v>
      </c>
      <c r="N12" s="20">
        <f t="shared" si="1"/>
        <v>0</v>
      </c>
    </row>
    <row r="13" spans="1:14" ht="51" x14ac:dyDescent="0.25">
      <c r="A13" s="15"/>
      <c r="B13" s="17">
        <v>5004952</v>
      </c>
      <c r="C13" s="79" t="s">
        <v>2235</v>
      </c>
      <c r="D13" s="17">
        <v>3000589</v>
      </c>
      <c r="E13" s="17" t="s">
        <v>2229</v>
      </c>
      <c r="F13" s="53">
        <v>86</v>
      </c>
      <c r="G13" s="17" t="s">
        <v>464</v>
      </c>
      <c r="H13" s="18">
        <v>0</v>
      </c>
      <c r="I13" s="19">
        <v>1.108228</v>
      </c>
      <c r="J13" s="19">
        <v>0.25309060397557914</v>
      </c>
      <c r="K13" s="20">
        <f t="shared" si="0"/>
        <v>0.22837412876734675</v>
      </c>
      <c r="L13" s="54">
        <v>12</v>
      </c>
      <c r="M13" s="19">
        <v>0</v>
      </c>
      <c r="N13" s="20">
        <f t="shared" si="1"/>
        <v>0</v>
      </c>
    </row>
    <row r="14" spans="1:14" ht="51" x14ac:dyDescent="0.25">
      <c r="A14" s="15"/>
      <c r="B14" s="17">
        <v>5004953</v>
      </c>
      <c r="C14" s="79" t="s">
        <v>2236</v>
      </c>
      <c r="D14" s="17">
        <v>3000589</v>
      </c>
      <c r="E14" s="17" t="s">
        <v>2229</v>
      </c>
      <c r="F14" s="53">
        <v>86</v>
      </c>
      <c r="G14" s="17" t="s">
        <v>464</v>
      </c>
      <c r="H14" s="18">
        <v>0.20009999999999997</v>
      </c>
      <c r="I14" s="19">
        <v>0.28600000000000003</v>
      </c>
      <c r="J14" s="19">
        <v>0.17143016404588707</v>
      </c>
      <c r="K14" s="20">
        <f t="shared" si="0"/>
        <v>0.59940616799261204</v>
      </c>
      <c r="L14" s="54">
        <v>36</v>
      </c>
      <c r="M14" s="19">
        <v>0</v>
      </c>
      <c r="N14" s="20">
        <f t="shared" si="1"/>
        <v>0</v>
      </c>
    </row>
    <row r="15" spans="1:14" ht="51" x14ac:dyDescent="0.25">
      <c r="A15" s="15"/>
      <c r="B15" s="17">
        <v>5004954</v>
      </c>
      <c r="C15" s="79" t="s">
        <v>2237</v>
      </c>
      <c r="D15" s="17">
        <v>3000589</v>
      </c>
      <c r="E15" s="17" t="s">
        <v>2229</v>
      </c>
      <c r="F15" s="53">
        <v>86</v>
      </c>
      <c r="G15" s="17" t="s">
        <v>464</v>
      </c>
      <c r="H15" s="18">
        <v>0</v>
      </c>
      <c r="I15" s="19">
        <v>9.6664089999999998</v>
      </c>
      <c r="J15" s="19">
        <v>3.6064314946797822</v>
      </c>
      <c r="K15" s="20">
        <f t="shared" si="0"/>
        <v>0.37308906489263821</v>
      </c>
      <c r="L15" s="54">
        <v>0</v>
      </c>
      <c r="M15" s="19">
        <v>0</v>
      </c>
      <c r="N15" s="20" t="str">
        <f t="shared" si="1"/>
        <v>.</v>
      </c>
    </row>
    <row r="16" spans="1:14" ht="51" x14ac:dyDescent="0.25">
      <c r="A16" s="15"/>
      <c r="B16" s="17">
        <v>5004955</v>
      </c>
      <c r="C16" s="79" t="s">
        <v>2238</v>
      </c>
      <c r="D16" s="17">
        <v>3000589</v>
      </c>
      <c r="E16" s="17" t="s">
        <v>2229</v>
      </c>
      <c r="F16" s="53">
        <v>86</v>
      </c>
      <c r="G16" s="17" t="s">
        <v>464</v>
      </c>
      <c r="H16" s="18">
        <v>0.50599000000000005</v>
      </c>
      <c r="I16" s="19">
        <v>2.4144009999999998</v>
      </c>
      <c r="J16" s="19">
        <v>0.19215330358292704</v>
      </c>
      <c r="K16" s="20">
        <f t="shared" si="0"/>
        <v>7.9586325379639528E-2</v>
      </c>
      <c r="L16" s="54">
        <v>2136</v>
      </c>
      <c r="M16" s="19">
        <v>0</v>
      </c>
      <c r="N16" s="20">
        <f t="shared" si="1"/>
        <v>0</v>
      </c>
    </row>
    <row r="17" spans="1:14" ht="38.25" x14ac:dyDescent="0.25">
      <c r="A17" s="15"/>
      <c r="B17" s="17">
        <v>5004956</v>
      </c>
      <c r="C17" s="79" t="s">
        <v>2239</v>
      </c>
      <c r="D17" s="17">
        <v>3000636</v>
      </c>
      <c r="E17" s="17" t="s">
        <v>2230</v>
      </c>
      <c r="F17" s="53">
        <v>86</v>
      </c>
      <c r="G17" s="17" t="s">
        <v>464</v>
      </c>
      <c r="H17" s="18">
        <v>0.55000000000000004</v>
      </c>
      <c r="I17" s="19">
        <v>0.54999999999999993</v>
      </c>
      <c r="J17" s="19">
        <v>0.13079999387264252</v>
      </c>
      <c r="K17" s="20">
        <f t="shared" si="0"/>
        <v>0.23781817067753189</v>
      </c>
      <c r="L17" s="54">
        <v>144</v>
      </c>
      <c r="M17" s="19">
        <v>0</v>
      </c>
      <c r="N17" s="20">
        <f t="shared" si="1"/>
        <v>0</v>
      </c>
    </row>
    <row r="18" spans="1:14" ht="38.25" x14ac:dyDescent="0.25">
      <c r="A18" s="15"/>
      <c r="B18" s="17">
        <v>5004957</v>
      </c>
      <c r="C18" s="79" t="s">
        <v>2240</v>
      </c>
      <c r="D18" s="17">
        <v>3000636</v>
      </c>
      <c r="E18" s="17" t="s">
        <v>2230</v>
      </c>
      <c r="F18" s="53">
        <v>86</v>
      </c>
      <c r="G18" s="17" t="s">
        <v>464</v>
      </c>
      <c r="H18" s="18">
        <v>3.05124</v>
      </c>
      <c r="I18" s="19">
        <v>2.2572299999999998</v>
      </c>
      <c r="J18" s="19">
        <v>0.42320049088448286</v>
      </c>
      <c r="K18" s="20">
        <f t="shared" si="0"/>
        <v>0.18748664995790543</v>
      </c>
      <c r="L18" s="54">
        <v>0</v>
      </c>
      <c r="M18" s="19">
        <v>0</v>
      </c>
      <c r="N18" s="20" t="str">
        <f t="shared" si="1"/>
        <v>.</v>
      </c>
    </row>
    <row r="19" spans="1:14" ht="15.75" thickBot="1" x14ac:dyDescent="0.3">
      <c r="A19" s="33" t="s">
        <v>302</v>
      </c>
      <c r="B19" s="35"/>
      <c r="C19" s="35"/>
      <c r="D19" s="57"/>
      <c r="E19" s="35"/>
      <c r="F19" s="51"/>
      <c r="G19" s="35"/>
      <c r="H19" s="36">
        <f>H6-H7</f>
        <v>0</v>
      </c>
      <c r="I19" s="36">
        <f>I6-I7</f>
        <v>0</v>
      </c>
      <c r="J19" s="36">
        <f>J6-J7</f>
        <v>0</v>
      </c>
      <c r="K19" s="38">
        <f t="shared" si="0"/>
        <v>0</v>
      </c>
      <c r="L19" s="52"/>
      <c r="M19" s="37"/>
      <c r="N19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7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118</v>
      </c>
      <c r="B1" s="41" t="s">
        <v>228</v>
      </c>
      <c r="C1" s="40" t="s">
        <v>73</v>
      </c>
      <c r="D1" s="40"/>
      <c r="E1" s="40"/>
      <c r="F1" s="40"/>
      <c r="G1" s="40"/>
    </row>
    <row r="2" spans="1:11" ht="15.75" thickBot="1" x14ac:dyDescent="0.3">
      <c r="A2" s="2" t="s">
        <v>2243</v>
      </c>
      <c r="I2" s="1" t="s">
        <v>2260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113.066823</v>
      </c>
      <c r="E6" s="13">
        <f ca="1">SUM(E7:OFFSET(E7,50,0))</f>
        <v>119.67234199999999</v>
      </c>
      <c r="F6" s="13">
        <f ca="1">SUM(F7:OFFSET(F7,50,0))</f>
        <v>58.93093146821775</v>
      </c>
      <c r="G6" s="14">
        <f ca="1">IFERROR(F6/E6,0)</f>
        <v>0.49243568299363405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5.3876990000000005</v>
      </c>
      <c r="E7" s="19">
        <v>4.9661289999999996</v>
      </c>
      <c r="F7" s="19">
        <v>3.0772730979369953</v>
      </c>
      <c r="G7" s="20">
        <f t="shared" ref="G7:G26" si="0">IFERROR(F7/E7,0)</f>
        <v>0.61965226798115702</v>
      </c>
      <c r="I7" t="s">
        <v>249</v>
      </c>
      <c r="J7" s="6">
        <v>6.1418315876508132</v>
      </c>
      <c r="K7" s="65">
        <v>0.93720945445510428</v>
      </c>
    </row>
    <row r="8" spans="1:11" x14ac:dyDescent="0.25">
      <c r="A8" s="15"/>
      <c r="B8" s="44">
        <v>2</v>
      </c>
      <c r="C8" s="17" t="s">
        <v>241</v>
      </c>
      <c r="D8" s="18">
        <v>5.4253990000000005</v>
      </c>
      <c r="E8" s="19">
        <v>5.6731480000000003</v>
      </c>
      <c r="F8" s="19">
        <v>0.29790896893246099</v>
      </c>
      <c r="G8" s="20">
        <f t="shared" si="0"/>
        <v>5.2512109490614557E-2</v>
      </c>
      <c r="I8" t="s">
        <v>242</v>
      </c>
      <c r="J8" s="6">
        <v>1.6337735874112695</v>
      </c>
      <c r="K8" s="65">
        <v>0.90558424231963097</v>
      </c>
    </row>
    <row r="9" spans="1:11" x14ac:dyDescent="0.25">
      <c r="A9" s="15"/>
      <c r="B9" s="44">
        <v>3</v>
      </c>
      <c r="C9" s="17" t="s">
        <v>242</v>
      </c>
      <c r="D9" s="18">
        <v>3.0777000000000001</v>
      </c>
      <c r="E9" s="19">
        <v>1.8041100000000001</v>
      </c>
      <c r="F9" s="19">
        <v>1.6337735874112695</v>
      </c>
      <c r="G9" s="20">
        <f t="shared" si="0"/>
        <v>0.90558424231963097</v>
      </c>
      <c r="I9" t="s">
        <v>244</v>
      </c>
      <c r="J9" s="6">
        <v>6.8541451828714344</v>
      </c>
      <c r="K9" s="65">
        <v>0.87472270612484804</v>
      </c>
    </row>
    <row r="10" spans="1:11" x14ac:dyDescent="0.25">
      <c r="A10" s="15"/>
      <c r="B10" s="44">
        <v>4</v>
      </c>
      <c r="C10" s="17" t="s">
        <v>243</v>
      </c>
      <c r="D10" s="18">
        <v>3.0777000000000001</v>
      </c>
      <c r="E10" s="19">
        <v>1.5627079999999998</v>
      </c>
      <c r="F10" s="19">
        <v>5.2123079134617001E-2</v>
      </c>
      <c r="G10" s="20">
        <f t="shared" si="0"/>
        <v>3.3354330517676375E-2</v>
      </c>
      <c r="I10" t="s">
        <v>248</v>
      </c>
      <c r="J10" s="6">
        <v>4.6353104477748275</v>
      </c>
      <c r="K10" s="65">
        <v>0.87225450131738846</v>
      </c>
    </row>
    <row r="11" spans="1:11" x14ac:dyDescent="0.25">
      <c r="A11" s="15"/>
      <c r="B11" s="44">
        <v>5</v>
      </c>
      <c r="C11" s="17" t="s">
        <v>244</v>
      </c>
      <c r="D11" s="18">
        <v>9.110948999999998</v>
      </c>
      <c r="E11" s="19">
        <v>7.8357919999999988</v>
      </c>
      <c r="F11" s="19">
        <v>6.8541451828714344</v>
      </c>
      <c r="G11" s="20">
        <f t="shared" si="0"/>
        <v>0.87472270612484804</v>
      </c>
      <c r="I11" t="s">
        <v>260</v>
      </c>
      <c r="J11" s="6">
        <v>11.094600161537528</v>
      </c>
      <c r="K11" s="65">
        <v>0.80625154599763826</v>
      </c>
    </row>
    <row r="12" spans="1:11" x14ac:dyDescent="0.25">
      <c r="A12" s="15"/>
      <c r="B12" s="44">
        <v>6</v>
      </c>
      <c r="C12" s="17" t="s">
        <v>245</v>
      </c>
      <c r="D12" s="18">
        <v>6.907699</v>
      </c>
      <c r="E12" s="19">
        <v>6.2363449999999983</v>
      </c>
      <c r="F12" s="19">
        <v>0.37580910127144307</v>
      </c>
      <c r="G12" s="20">
        <f t="shared" si="0"/>
        <v>6.0261114686798622E-2</v>
      </c>
      <c r="I12" t="s">
        <v>261</v>
      </c>
      <c r="J12" s="6">
        <v>7.5670561314327642</v>
      </c>
      <c r="K12" s="65">
        <v>0.80015769677185389</v>
      </c>
    </row>
    <row r="13" spans="1:11" x14ac:dyDescent="0.25">
      <c r="A13" s="15"/>
      <c r="B13" s="44">
        <v>8</v>
      </c>
      <c r="C13" s="17" t="s">
        <v>247</v>
      </c>
      <c r="D13" s="18">
        <v>5.3876990000000005</v>
      </c>
      <c r="E13" s="19">
        <v>5.8586749999999999</v>
      </c>
      <c r="F13" s="19">
        <v>0.37923194479662925</v>
      </c>
      <c r="G13" s="20">
        <f t="shared" si="0"/>
        <v>6.4729984987497893E-2</v>
      </c>
      <c r="I13" t="s">
        <v>255</v>
      </c>
      <c r="J13" s="6">
        <v>4.5622655843617395</v>
      </c>
      <c r="K13" s="65">
        <v>0.71696140221467841</v>
      </c>
    </row>
    <row r="14" spans="1:11" x14ac:dyDescent="0.25">
      <c r="A14" s="15"/>
      <c r="B14" s="44">
        <v>9</v>
      </c>
      <c r="C14" s="17" t="s">
        <v>248</v>
      </c>
      <c r="D14" s="18">
        <v>6.9513990000000003</v>
      </c>
      <c r="E14" s="19">
        <v>5.3141719999999983</v>
      </c>
      <c r="F14" s="19">
        <v>4.6353104477748275</v>
      </c>
      <c r="G14" s="20">
        <f t="shared" si="0"/>
        <v>0.87225450131738846</v>
      </c>
      <c r="I14" t="s">
        <v>240</v>
      </c>
      <c r="J14" s="6">
        <v>3.0772730979369953</v>
      </c>
      <c r="K14" s="65">
        <v>0.61965226798115702</v>
      </c>
    </row>
    <row r="15" spans="1:11" x14ac:dyDescent="0.25">
      <c r="A15" s="15"/>
      <c r="B15" s="44">
        <v>10</v>
      </c>
      <c r="C15" s="17" t="s">
        <v>249</v>
      </c>
      <c r="D15" s="18">
        <v>6.9076990000000009</v>
      </c>
      <c r="E15" s="19">
        <v>6.5533179999999982</v>
      </c>
      <c r="F15" s="19">
        <v>6.1418315876508132</v>
      </c>
      <c r="G15" s="20">
        <f t="shared" si="0"/>
        <v>0.93720945445510428</v>
      </c>
      <c r="I15" t="s">
        <v>251</v>
      </c>
      <c r="J15" s="6">
        <v>6.2348658834816888</v>
      </c>
      <c r="K15" s="65">
        <v>0.54813520860986309</v>
      </c>
    </row>
    <row r="16" spans="1:11" x14ac:dyDescent="0.25">
      <c r="A16" s="15"/>
      <c r="B16" s="44">
        <v>11</v>
      </c>
      <c r="C16" s="17" t="s">
        <v>250</v>
      </c>
      <c r="D16" s="18">
        <v>3.7699999999999997E-2</v>
      </c>
      <c r="E16" s="19">
        <v>0.30072700000000002</v>
      </c>
      <c r="F16" s="19">
        <v>7.8979219775646925E-2</v>
      </c>
      <c r="G16" s="20">
        <f t="shared" si="0"/>
        <v>0.2626276316248522</v>
      </c>
      <c r="I16" t="s">
        <v>254</v>
      </c>
      <c r="J16" s="6">
        <v>5.0806557856485597</v>
      </c>
      <c r="K16" s="65">
        <v>0.41615414798059502</v>
      </c>
    </row>
    <row r="17" spans="1:11" x14ac:dyDescent="0.25">
      <c r="A17" s="15"/>
      <c r="B17" s="44">
        <v>12</v>
      </c>
      <c r="C17" s="17" t="s">
        <v>251</v>
      </c>
      <c r="D17" s="18">
        <v>7.3176990000000002</v>
      </c>
      <c r="E17" s="19">
        <v>11.374686000000001</v>
      </c>
      <c r="F17" s="19">
        <v>6.2348658834816888</v>
      </c>
      <c r="G17" s="20">
        <f t="shared" si="0"/>
        <v>0.54813520860986309</v>
      </c>
      <c r="I17" t="s">
        <v>250</v>
      </c>
      <c r="J17" s="6">
        <v>7.8979219775646925E-2</v>
      </c>
      <c r="K17" s="65">
        <v>0.2626276316248522</v>
      </c>
    </row>
    <row r="18" spans="1:11" x14ac:dyDescent="0.25">
      <c r="A18" s="15"/>
      <c r="B18" s="44">
        <v>13</v>
      </c>
      <c r="C18" s="17" t="s">
        <v>252</v>
      </c>
      <c r="D18" s="18">
        <v>5.3876990000000005</v>
      </c>
      <c r="E18" s="19">
        <v>4.725511</v>
      </c>
      <c r="F18" s="19">
        <v>0.18186493933899328</v>
      </c>
      <c r="G18" s="20">
        <f t="shared" si="0"/>
        <v>3.8485772086657564E-2</v>
      </c>
      <c r="I18" t="s">
        <v>247</v>
      </c>
      <c r="J18" s="6">
        <v>0.37923194479662925</v>
      </c>
      <c r="K18" s="65">
        <v>6.4729984987497893E-2</v>
      </c>
    </row>
    <row r="19" spans="1:11" x14ac:dyDescent="0.25">
      <c r="A19" s="15"/>
      <c r="B19" s="44">
        <v>14</v>
      </c>
      <c r="C19" s="17" t="s">
        <v>253</v>
      </c>
      <c r="D19" s="18">
        <v>3.0777000000000001</v>
      </c>
      <c r="E19" s="19">
        <v>1.8048630000000001</v>
      </c>
      <c r="F19" s="19">
        <v>0.10396194958593696</v>
      </c>
      <c r="G19" s="20">
        <f t="shared" si="0"/>
        <v>5.7601019903414805E-2</v>
      </c>
      <c r="I19" t="s">
        <v>245</v>
      </c>
      <c r="J19" s="6">
        <v>0.37580910127144307</v>
      </c>
      <c r="K19" s="65">
        <v>6.0261114686798622E-2</v>
      </c>
    </row>
    <row r="20" spans="1:11" x14ac:dyDescent="0.25">
      <c r="A20" s="15"/>
      <c r="B20" s="44">
        <v>15</v>
      </c>
      <c r="C20" s="17" t="s">
        <v>254</v>
      </c>
      <c r="D20" s="18">
        <v>11.269025999999998</v>
      </c>
      <c r="E20" s="19">
        <v>12.208590999999998</v>
      </c>
      <c r="F20" s="19">
        <v>5.0806557856485597</v>
      </c>
      <c r="G20" s="20">
        <f t="shared" si="0"/>
        <v>0.41615414798059502</v>
      </c>
      <c r="I20" t="s">
        <v>253</v>
      </c>
      <c r="J20" s="6">
        <v>0.10396194958593696</v>
      </c>
      <c r="K20" s="65">
        <v>5.7601019903414805E-2</v>
      </c>
    </row>
    <row r="21" spans="1:11" x14ac:dyDescent="0.25">
      <c r="A21" s="15"/>
      <c r="B21" s="44">
        <v>16</v>
      </c>
      <c r="C21" s="17" t="s">
        <v>255</v>
      </c>
      <c r="D21" s="18">
        <v>4.6177000000000001</v>
      </c>
      <c r="E21" s="19">
        <v>6.3633349999999984</v>
      </c>
      <c r="F21" s="19">
        <v>4.5622655843617395</v>
      </c>
      <c r="G21" s="20">
        <f t="shared" si="0"/>
        <v>0.71696140221467841</v>
      </c>
      <c r="I21" t="s">
        <v>264</v>
      </c>
      <c r="J21" s="6">
        <v>0.10286724811885506</v>
      </c>
      <c r="K21" s="65">
        <v>5.7449667014707148E-2</v>
      </c>
    </row>
    <row r="22" spans="1:11" x14ac:dyDescent="0.25">
      <c r="A22" s="15"/>
      <c r="B22" s="44">
        <v>19</v>
      </c>
      <c r="C22" s="17" t="s">
        <v>258</v>
      </c>
      <c r="D22" s="18">
        <v>3.0777000000000001</v>
      </c>
      <c r="E22" s="19">
        <v>1.8500290000000001</v>
      </c>
      <c r="F22" s="19">
        <v>0.10452604957390577</v>
      </c>
      <c r="G22" s="20">
        <f t="shared" si="0"/>
        <v>5.6499681666560775E-2</v>
      </c>
      <c r="I22" t="s">
        <v>258</v>
      </c>
      <c r="J22" s="6">
        <v>0.10452604957390577</v>
      </c>
      <c r="K22" s="65">
        <v>5.6499681666560775E-2</v>
      </c>
    </row>
    <row r="23" spans="1:11" x14ac:dyDescent="0.25">
      <c r="A23" s="15"/>
      <c r="B23" s="44">
        <v>20</v>
      </c>
      <c r="C23" s="17" t="s">
        <v>259</v>
      </c>
      <c r="D23" s="18">
        <v>5.3876990000000005</v>
      </c>
      <c r="E23" s="19">
        <v>10.231966</v>
      </c>
      <c r="F23" s="19">
        <v>0.37188151758164167</v>
      </c>
      <c r="G23" s="20">
        <f t="shared" si="0"/>
        <v>3.6345069714035567E-2</v>
      </c>
      <c r="I23" t="s">
        <v>241</v>
      </c>
      <c r="J23" s="6">
        <v>0.29790896893246099</v>
      </c>
      <c r="K23" s="65">
        <v>5.2512109490614557E-2</v>
      </c>
    </row>
    <row r="24" spans="1:11" x14ac:dyDescent="0.25">
      <c r="A24" s="15"/>
      <c r="B24" s="44">
        <v>21</v>
      </c>
      <c r="C24" s="17" t="s">
        <v>260</v>
      </c>
      <c r="D24" s="18">
        <v>12.192446</v>
      </c>
      <c r="E24" s="19">
        <v>13.760717999999999</v>
      </c>
      <c r="F24" s="19">
        <v>11.094600161537528</v>
      </c>
      <c r="G24" s="20">
        <f t="shared" si="0"/>
        <v>0.80625154599763826</v>
      </c>
      <c r="I24" t="s">
        <v>252</v>
      </c>
      <c r="J24" s="6">
        <v>0.18186493933899328</v>
      </c>
      <c r="K24" s="65">
        <v>3.8485772086657564E-2</v>
      </c>
    </row>
    <row r="25" spans="1:11" x14ac:dyDescent="0.25">
      <c r="A25" s="15"/>
      <c r="B25" s="44">
        <v>22</v>
      </c>
      <c r="C25" s="17" t="s">
        <v>261</v>
      </c>
      <c r="D25" s="18">
        <v>5.3898109999999999</v>
      </c>
      <c r="E25" s="19">
        <v>9.4569559999999999</v>
      </c>
      <c r="F25" s="19">
        <v>7.5670561314327642</v>
      </c>
      <c r="G25" s="20">
        <f t="shared" si="0"/>
        <v>0.80015769677185389</v>
      </c>
      <c r="I25" t="s">
        <v>259</v>
      </c>
      <c r="J25" s="6">
        <v>0.37188151758164167</v>
      </c>
      <c r="K25" s="65">
        <v>3.6345069714035567E-2</v>
      </c>
    </row>
    <row r="26" spans="1:11" ht="15.75" thickBot="1" x14ac:dyDescent="0.3">
      <c r="A26" s="21"/>
      <c r="B26" s="45">
        <v>25</v>
      </c>
      <c r="C26" s="23" t="s">
        <v>264</v>
      </c>
      <c r="D26" s="24">
        <v>3.0777000000000001</v>
      </c>
      <c r="E26" s="25">
        <v>1.7905629999999997</v>
      </c>
      <c r="F26" s="25">
        <v>0.10286724811885506</v>
      </c>
      <c r="G26" s="26">
        <f t="shared" si="0"/>
        <v>5.7449667014707148E-2</v>
      </c>
      <c r="I26" t="s">
        <v>243</v>
      </c>
      <c r="J26" s="6">
        <v>5.2123079134617001E-2</v>
      </c>
      <c r="K26" s="65">
        <v>3.3354330517676375E-2</v>
      </c>
    </row>
    <row r="27" spans="1:11" x14ac:dyDescent="0.25">
      <c r="J27" s="6"/>
      <c r="K27" s="65"/>
    </row>
    <row r="28" spans="1:11" x14ac:dyDescent="0.25">
      <c r="J28" s="6"/>
      <c r="K28" s="65"/>
    </row>
    <row r="29" spans="1:11" x14ac:dyDescent="0.25">
      <c r="J29" s="6"/>
      <c r="K29" s="65"/>
    </row>
    <row r="30" spans="1:11" x14ac:dyDescent="0.25">
      <c r="J30" s="6"/>
      <c r="K30" s="65"/>
    </row>
    <row r="31" spans="1:11" x14ac:dyDescent="0.25">
      <c r="J31" s="6"/>
      <c r="K31" s="65"/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8"/>
  <dimension ref="A1:G11"/>
  <sheetViews>
    <sheetView workbookViewId="0">
      <selection activeCell="A8" sqref="A8:G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118</v>
      </c>
      <c r="B1" s="46" t="s">
        <v>228</v>
      </c>
      <c r="C1" s="40" t="s">
        <v>73</v>
      </c>
      <c r="D1" s="40"/>
      <c r="E1" s="40"/>
      <c r="F1" s="40"/>
      <c r="G1" s="40"/>
    </row>
    <row r="2" spans="1:7" ht="15.75" thickBot="1" x14ac:dyDescent="0.3">
      <c r="A2" s="2" t="s">
        <v>2244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113.066823</v>
      </c>
      <c r="E6" s="13">
        <v>119.67234199999999</v>
      </c>
      <c r="F6" s="13">
        <v>58.93093146821775</v>
      </c>
      <c r="G6" s="14">
        <v>0.49243568299363405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112.66281200000002</v>
      </c>
      <c r="E7" s="31">
        <f ca="1">SUM(E8:OFFSET(E6,MATCH("GOBIERNOS REGIONALES",$A$8:$A$50,0),0))</f>
        <v>116.54103499999998</v>
      </c>
      <c r="F7" s="31">
        <f ca="1">SUM(F8:OFFSET(F6,MATCH("GOBIERNOS REGIONALES",$A$8:$A$50,0),0))</f>
        <v>58.43972048060823</v>
      </c>
      <c r="G7" s="32">
        <f ca="1">IFERROR(F7/E7,0)</f>
        <v>0.50145187470326003</v>
      </c>
    </row>
    <row r="8" spans="1:7" ht="25.5" x14ac:dyDescent="0.25">
      <c r="A8" s="15"/>
      <c r="B8" s="16">
        <v>40</v>
      </c>
      <c r="C8" s="17" t="s">
        <v>122</v>
      </c>
      <c r="D8" s="18">
        <v>112.66281200000002</v>
      </c>
      <c r="E8" s="19">
        <v>116.54103499999998</v>
      </c>
      <c r="F8" s="19">
        <v>58.43972048060823</v>
      </c>
      <c r="G8" s="20">
        <f>IFERROR(F8/E8,0)</f>
        <v>0.50145187470326003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0</v>
      </c>
      <c r="E9" s="31">
        <f ca="1">SUM(E10:OFFSET(E8,(MATCH("GOBIERNOS LOCALES",$A$8:$A$50,0)-MATCH("GOBIERNOS REGIONALES",$A$8:$A$50,0)),0))</f>
        <v>0</v>
      </c>
      <c r="F9" s="31">
        <f ca="1">SUM(F10:OFFSET(F8,(MATCH("GOBIERNOS LOCALES",$A$8:$A$50,0)-MATCH("GOBIERNOS REGIONALES",$A$8:$A$50,0)),0))</f>
        <v>0</v>
      </c>
      <c r="G9" s="32">
        <f ca="1">IFERROR(F9/E9,0)</f>
        <v>0</v>
      </c>
    </row>
    <row r="10" spans="1:7" ht="15.75" thickBot="1" x14ac:dyDescent="0.3">
      <c r="A10" s="33" t="s">
        <v>227</v>
      </c>
      <c r="B10" s="34"/>
      <c r="C10" s="35"/>
      <c r="D10" s="36">
        <v>0.40401100000000001</v>
      </c>
      <c r="E10" s="37">
        <v>3.1313070000000001</v>
      </c>
      <c r="F10" s="37">
        <v>0.49121098760952009</v>
      </c>
      <c r="G10" s="38">
        <f>IFERROR(F10/E10,0)</f>
        <v>0.15687091288382776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9"/>
  <dimension ref="A1:L16"/>
  <sheetViews>
    <sheetView topLeftCell="A7" workbookViewId="0">
      <selection activeCell="F15" sqref="F15:K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118</v>
      </c>
      <c r="B1" s="40" t="s">
        <v>228</v>
      </c>
      <c r="C1" s="40" t="s">
        <v>73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2245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113.066823</v>
      </c>
      <c r="G6" s="13">
        <v>119.67234199999999</v>
      </c>
      <c r="H6" s="13">
        <v>58.93093146821775</v>
      </c>
      <c r="I6" s="14">
        <v>0.49243568299363405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113.03682299999997</v>
      </c>
      <c r="G7" s="31">
        <f ca="1">SUM(G8:OFFSET(G6,MATCH("PROYECTOS",$A$8:$A$50,0),0))</f>
        <v>117.21428700000004</v>
      </c>
      <c r="H7" s="31">
        <f ca="1">SUM(H8:OFFSET(H6,MATCH("PROYECTOS",$A$8:$A$50,0),0))</f>
        <v>58.61486637913913</v>
      </c>
      <c r="I7" s="32">
        <f ca="1">IFERROR(H7/G7,0)</f>
        <v>0.50006588684141473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13.376061999999996</v>
      </c>
      <c r="G8" s="19">
        <v>17.382453999999999</v>
      </c>
      <c r="H8" s="19">
        <v>7.5424682747834595</v>
      </c>
      <c r="I8" s="20">
        <f>IFERROR(H8/G8,0)</f>
        <v>0.43391274182479989</v>
      </c>
      <c r="J8" s="54"/>
      <c r="K8" s="19"/>
      <c r="L8" s="20" t="str">
        <f>IFERROR(K8/J8,".")</f>
        <v>.</v>
      </c>
    </row>
    <row r="9" spans="1:12" ht="63.75" x14ac:dyDescent="0.25">
      <c r="A9" s="15"/>
      <c r="B9" s="17">
        <v>3000591</v>
      </c>
      <c r="C9" s="17" t="s">
        <v>2246</v>
      </c>
      <c r="D9" s="53">
        <v>217</v>
      </c>
      <c r="E9" s="17" t="s">
        <v>900</v>
      </c>
      <c r="F9" s="18">
        <v>70.755716999999976</v>
      </c>
      <c r="G9" s="19">
        <v>73.547193000000036</v>
      </c>
      <c r="H9" s="19">
        <v>38.504572737962008</v>
      </c>
      <c r="I9" s="20">
        <f>IFERROR(H9/G9,0)</f>
        <v>0.52353558534806333</v>
      </c>
      <c r="J9" s="54"/>
      <c r="K9" s="19"/>
      <c r="L9" s="20" t="str">
        <f>IFERROR(K9/J9,".")</f>
        <v>.</v>
      </c>
    </row>
    <row r="10" spans="1:12" ht="63.75" x14ac:dyDescent="0.25">
      <c r="A10" s="15"/>
      <c r="B10" s="17">
        <v>3000592</v>
      </c>
      <c r="C10" s="17" t="s">
        <v>2247</v>
      </c>
      <c r="D10" s="53">
        <v>217</v>
      </c>
      <c r="E10" s="17" t="s">
        <v>900</v>
      </c>
      <c r="F10" s="18">
        <v>28.905043999999997</v>
      </c>
      <c r="G10" s="19">
        <v>26.284640000000007</v>
      </c>
      <c r="H10" s="19">
        <v>12.567825366393663</v>
      </c>
      <c r="I10" s="20">
        <f>IFERROR(H10/G10,0)</f>
        <v>0.47814333262291819</v>
      </c>
      <c r="J10" s="54"/>
      <c r="K10" s="19"/>
      <c r="L10" s="20" t="str">
        <f>IFERROR(K10/J10,".")</f>
        <v>.</v>
      </c>
    </row>
    <row r="11" spans="1:12" ht="15.75" thickBot="1" x14ac:dyDescent="0.3">
      <c r="A11" s="33" t="s">
        <v>302</v>
      </c>
      <c r="B11" s="35"/>
      <c r="C11" s="35"/>
      <c r="D11" s="51"/>
      <c r="E11" s="35"/>
      <c r="F11" s="36">
        <f ca="1">OFFSET(F11,-MATCH("PROYECTOS",$A$8:$A$50,0)-1,0)-(OFFSET(F11,-MATCH("PROYECTOS",$A$8:$A$50,0),0))</f>
        <v>3.0000000000029559E-2</v>
      </c>
      <c r="G11" s="37">
        <f ca="1">OFFSET(G11,-MATCH("PROYECTOS",$A$8:$A$50,0)-1,0)-(OFFSET(G11,-MATCH("PROYECTOS",$A$8:$A$50,0),0))</f>
        <v>2.4580549999999448</v>
      </c>
      <c r="H11" s="37">
        <f ca="1">OFFSET(H11,-MATCH("PROYECTOS",$A$8:$A$50,0)-1,0)-(OFFSET(H11,-MATCH("PROYECTOS",$A$8:$A$50,0),0))</f>
        <v>0.31606508907862008</v>
      </c>
      <c r="I11" s="38">
        <f ca="1">IFERROR(H11/G11,0)</f>
        <v>0.12858340805174301</v>
      </c>
      <c r="J11" s="52"/>
      <c r="K11" s="37"/>
      <c r="L11" s="38"/>
    </row>
    <row r="12" spans="1:12" ht="15.75" thickBot="1" x14ac:dyDescent="0.3"/>
    <row r="13" spans="1:12" ht="15.75" thickBot="1" x14ac:dyDescent="0.3">
      <c r="A13" s="108" t="s">
        <v>372</v>
      </c>
      <c r="B13" s="109"/>
      <c r="C13" s="109"/>
      <c r="D13" s="109"/>
      <c r="E13" s="109"/>
      <c r="F13" s="110"/>
    </row>
    <row r="14" spans="1:12" ht="15.75" thickBot="1" x14ac:dyDescent="0.3">
      <c r="A14" s="2" t="s">
        <v>2261</v>
      </c>
    </row>
    <row r="15" spans="1:12" ht="45" customHeight="1" x14ac:dyDescent="0.25">
      <c r="A15" s="100" t="s">
        <v>374</v>
      </c>
      <c r="B15" s="101"/>
      <c r="C15" s="101"/>
      <c r="D15" s="101"/>
      <c r="E15" s="101"/>
      <c r="F15" s="111" t="s">
        <v>375</v>
      </c>
      <c r="G15" s="7"/>
      <c r="H15" s="7"/>
      <c r="I15" s="7"/>
      <c r="J15" s="7"/>
      <c r="K15" s="7"/>
    </row>
    <row r="16" spans="1:12" ht="15.75" thickBot="1" x14ac:dyDescent="0.3">
      <c r="A16" s="125"/>
      <c r="B16" s="126"/>
      <c r="C16" s="126"/>
      <c r="D16" s="126"/>
      <c r="E16" s="126"/>
      <c r="F16" s="112"/>
      <c r="G16" s="8"/>
      <c r="H16" s="8"/>
      <c r="I16" s="8"/>
      <c r="J16" s="8"/>
      <c r="K16" s="8"/>
    </row>
  </sheetData>
  <mergeCells count="15">
    <mergeCell ref="A15:E16"/>
    <mergeCell ref="F15:F16"/>
    <mergeCell ref="L4:L5"/>
    <mergeCell ref="H4:H5"/>
    <mergeCell ref="A4:C5"/>
    <mergeCell ref="J4:J5"/>
    <mergeCell ref="F4:F5"/>
    <mergeCell ref="K4:K5"/>
    <mergeCell ref="G4:G5"/>
    <mergeCell ref="D4:E5"/>
    <mergeCell ref="A3:E3"/>
    <mergeCell ref="F3:I3"/>
    <mergeCell ref="J3:L3"/>
    <mergeCell ref="I4:I5"/>
    <mergeCell ref="A13:F1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N119"/>
  <sheetViews>
    <sheetView workbookViewId="0">
      <selection activeCell="J6" sqref="J6:N11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2" width="13.5703125" customWidth="1"/>
    <col min="13" max="14" width="14" customWidth="1"/>
  </cols>
  <sheetData>
    <row r="1" spans="1:14" ht="15.75" x14ac:dyDescent="0.25">
      <c r="A1" s="39">
        <v>17</v>
      </c>
      <c r="B1" s="40" t="s">
        <v>228</v>
      </c>
      <c r="C1" s="40" t="s">
        <v>11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513</v>
      </c>
    </row>
    <row r="3" spans="1:14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0" t="s">
        <v>2</v>
      </c>
      <c r="K3" s="101"/>
      <c r="L3" s="102"/>
      <c r="M3" s="101" t="s">
        <v>235</v>
      </c>
      <c r="N3" s="102"/>
    </row>
    <row r="4" spans="1:14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29"/>
      <c r="J4" s="98" t="s">
        <v>3</v>
      </c>
      <c r="K4" s="96" t="s">
        <v>4</v>
      </c>
      <c r="L4" s="105" t="s">
        <v>5</v>
      </c>
      <c r="M4" s="117" t="s">
        <v>236</v>
      </c>
      <c r="N4" s="105" t="s">
        <v>237</v>
      </c>
    </row>
    <row r="5" spans="1:14" ht="15.75" thickBot="1" x14ac:dyDescent="0.3">
      <c r="A5" s="131"/>
      <c r="B5" s="128"/>
      <c r="C5" s="128"/>
      <c r="D5" s="128"/>
      <c r="E5" s="128"/>
      <c r="F5" s="128"/>
      <c r="G5" s="128"/>
      <c r="H5" s="128"/>
      <c r="I5" s="130"/>
      <c r="J5" s="133"/>
      <c r="K5" s="134"/>
      <c r="L5" s="127"/>
      <c r="M5" s="132"/>
      <c r="N5" s="127"/>
    </row>
    <row r="6" spans="1:14" ht="89.25" x14ac:dyDescent="0.25">
      <c r="A6" s="15"/>
      <c r="B6" s="17">
        <v>3043981</v>
      </c>
      <c r="C6" s="17" t="s">
        <v>497</v>
      </c>
      <c r="D6" s="17">
        <v>255</v>
      </c>
      <c r="E6" s="17" t="s">
        <v>467</v>
      </c>
      <c r="F6" s="17">
        <v>11</v>
      </c>
      <c r="G6" s="17" t="s">
        <v>106</v>
      </c>
      <c r="H6" s="17">
        <v>124</v>
      </c>
      <c r="I6" s="17" t="s">
        <v>337</v>
      </c>
      <c r="J6" s="59">
        <v>8.0470860000000002</v>
      </c>
      <c r="K6" s="60">
        <v>8.0470860000000002</v>
      </c>
      <c r="L6" s="61">
        <v>2.6025298982858658E-2</v>
      </c>
      <c r="M6" s="60"/>
      <c r="N6" s="61"/>
    </row>
    <row r="7" spans="1:14" ht="63.75" x14ac:dyDescent="0.25">
      <c r="A7" s="15"/>
      <c r="B7" s="17">
        <v>3043981</v>
      </c>
      <c r="C7" s="17" t="s">
        <v>497</v>
      </c>
      <c r="D7" s="17">
        <v>255</v>
      </c>
      <c r="E7" s="17" t="s">
        <v>467</v>
      </c>
      <c r="F7" s="17">
        <v>137</v>
      </c>
      <c r="G7" s="17" t="s">
        <v>141</v>
      </c>
      <c r="H7" s="17">
        <v>137</v>
      </c>
      <c r="I7" s="17" t="s">
        <v>340</v>
      </c>
      <c r="J7" s="59">
        <v>5.8378669999999993</v>
      </c>
      <c r="K7" s="60">
        <v>6.0311170000000009</v>
      </c>
      <c r="L7" s="61">
        <v>2.4158628310050574</v>
      </c>
      <c r="M7" s="60"/>
      <c r="N7" s="61"/>
    </row>
    <row r="8" spans="1:14" ht="63.75" x14ac:dyDescent="0.25">
      <c r="A8" s="15"/>
      <c r="B8" s="17">
        <v>3043981</v>
      </c>
      <c r="C8" s="17" t="s">
        <v>497</v>
      </c>
      <c r="D8" s="17">
        <v>255</v>
      </c>
      <c r="E8" s="17" t="s">
        <v>467</v>
      </c>
      <c r="F8" s="17">
        <v>440</v>
      </c>
      <c r="G8" s="17" t="s">
        <v>201</v>
      </c>
      <c r="H8" s="17">
        <v>440</v>
      </c>
      <c r="I8" s="17" t="s">
        <v>341</v>
      </c>
      <c r="J8" s="59">
        <v>1.3073079999999997</v>
      </c>
      <c r="K8" s="60">
        <v>1.3100379999999996</v>
      </c>
      <c r="L8" s="61">
        <v>0.58691731363069266</v>
      </c>
      <c r="M8" s="60"/>
      <c r="N8" s="61"/>
    </row>
    <row r="9" spans="1:14" ht="63.75" x14ac:dyDescent="0.25">
      <c r="A9" s="15"/>
      <c r="B9" s="17">
        <v>3043981</v>
      </c>
      <c r="C9" s="17" t="s">
        <v>497</v>
      </c>
      <c r="D9" s="17">
        <v>255</v>
      </c>
      <c r="E9" s="17" t="s">
        <v>467</v>
      </c>
      <c r="F9" s="17">
        <v>441</v>
      </c>
      <c r="G9" s="17" t="s">
        <v>202</v>
      </c>
      <c r="H9" s="17">
        <v>441</v>
      </c>
      <c r="I9" s="17" t="s">
        <v>342</v>
      </c>
      <c r="J9" s="59">
        <v>0.65482799999999997</v>
      </c>
      <c r="K9" s="60">
        <v>0.6225750000000001</v>
      </c>
      <c r="L9" s="61">
        <v>0.22578282845643116</v>
      </c>
      <c r="M9" s="60"/>
      <c r="N9" s="61"/>
    </row>
    <row r="10" spans="1:14" ht="63.75" x14ac:dyDescent="0.25">
      <c r="A10" s="15"/>
      <c r="B10" s="17">
        <v>3043981</v>
      </c>
      <c r="C10" s="17" t="s">
        <v>497</v>
      </c>
      <c r="D10" s="17">
        <v>255</v>
      </c>
      <c r="E10" s="17" t="s">
        <v>467</v>
      </c>
      <c r="F10" s="17">
        <v>442</v>
      </c>
      <c r="G10" s="17" t="s">
        <v>203</v>
      </c>
      <c r="H10" s="17">
        <v>442</v>
      </c>
      <c r="I10" s="17" t="s">
        <v>343</v>
      </c>
      <c r="J10" s="59">
        <v>8.5394000000000039E-2</v>
      </c>
      <c r="K10" s="60">
        <v>5.4265000000000015E-2</v>
      </c>
      <c r="L10" s="61">
        <v>2.4511250107025262E-2</v>
      </c>
      <c r="M10" s="60"/>
      <c r="N10" s="61"/>
    </row>
    <row r="11" spans="1:14" ht="63.75" x14ac:dyDescent="0.25">
      <c r="A11" s="15"/>
      <c r="B11" s="17">
        <v>3043981</v>
      </c>
      <c r="C11" s="17" t="s">
        <v>497</v>
      </c>
      <c r="D11" s="17">
        <v>255</v>
      </c>
      <c r="E11" s="17" t="s">
        <v>467</v>
      </c>
      <c r="F11" s="17">
        <v>443</v>
      </c>
      <c r="G11" s="17" t="s">
        <v>204</v>
      </c>
      <c r="H11" s="17">
        <v>443</v>
      </c>
      <c r="I11" s="17" t="s">
        <v>344</v>
      </c>
      <c r="J11" s="59">
        <v>1.1492069999999999</v>
      </c>
      <c r="K11" s="60">
        <v>1.2223009999999999</v>
      </c>
      <c r="L11" s="61">
        <v>0.60526340020442149</v>
      </c>
      <c r="M11" s="60"/>
      <c r="N11" s="61"/>
    </row>
    <row r="12" spans="1:14" ht="63.75" x14ac:dyDescent="0.25">
      <c r="A12" s="15"/>
      <c r="B12" s="17">
        <v>3043981</v>
      </c>
      <c r="C12" s="17" t="s">
        <v>497</v>
      </c>
      <c r="D12" s="17">
        <v>255</v>
      </c>
      <c r="E12" s="17" t="s">
        <v>467</v>
      </c>
      <c r="F12" s="17">
        <v>444</v>
      </c>
      <c r="G12" s="17" t="s">
        <v>205</v>
      </c>
      <c r="H12" s="17">
        <v>444</v>
      </c>
      <c r="I12" s="17" t="s">
        <v>345</v>
      </c>
      <c r="J12" s="59">
        <v>0.74824099999999982</v>
      </c>
      <c r="K12" s="60">
        <v>0.77419499999999997</v>
      </c>
      <c r="L12" s="61">
        <v>0.39676133877946995</v>
      </c>
      <c r="M12" s="60"/>
      <c r="N12" s="61"/>
    </row>
    <row r="13" spans="1:14" ht="63.75" x14ac:dyDescent="0.25">
      <c r="A13" s="15"/>
      <c r="B13" s="17">
        <v>3043981</v>
      </c>
      <c r="C13" s="17" t="s">
        <v>497</v>
      </c>
      <c r="D13" s="17">
        <v>255</v>
      </c>
      <c r="E13" s="17" t="s">
        <v>467</v>
      </c>
      <c r="F13" s="17">
        <v>445</v>
      </c>
      <c r="G13" s="17" t="s">
        <v>206</v>
      </c>
      <c r="H13" s="17">
        <v>445</v>
      </c>
      <c r="I13" s="17" t="s">
        <v>346</v>
      </c>
      <c r="J13" s="59">
        <v>2.0338189999999998</v>
      </c>
      <c r="K13" s="60">
        <v>2.2285319999999991</v>
      </c>
      <c r="L13" s="61">
        <v>1.0186907779279863</v>
      </c>
      <c r="M13" s="60"/>
      <c r="N13" s="61"/>
    </row>
    <row r="14" spans="1:14" ht="63.75" x14ac:dyDescent="0.25">
      <c r="A14" s="15"/>
      <c r="B14" s="17">
        <v>3043981</v>
      </c>
      <c r="C14" s="17" t="s">
        <v>497</v>
      </c>
      <c r="D14" s="17">
        <v>255</v>
      </c>
      <c r="E14" s="17" t="s">
        <v>467</v>
      </c>
      <c r="F14" s="17">
        <v>446</v>
      </c>
      <c r="G14" s="17" t="s">
        <v>207</v>
      </c>
      <c r="H14" s="17">
        <v>446</v>
      </c>
      <c r="I14" s="17" t="s">
        <v>347</v>
      </c>
      <c r="J14" s="59">
        <v>1.0115990000000001</v>
      </c>
      <c r="K14" s="60">
        <v>1.0205989999999998</v>
      </c>
      <c r="L14" s="61">
        <v>0.34861581637799866</v>
      </c>
      <c r="M14" s="60"/>
      <c r="N14" s="61"/>
    </row>
    <row r="15" spans="1:14" ht="63.75" x14ac:dyDescent="0.25">
      <c r="A15" s="15"/>
      <c r="B15" s="17">
        <v>3043981</v>
      </c>
      <c r="C15" s="17" t="s">
        <v>497</v>
      </c>
      <c r="D15" s="17">
        <v>255</v>
      </c>
      <c r="E15" s="17" t="s">
        <v>467</v>
      </c>
      <c r="F15" s="17">
        <v>447</v>
      </c>
      <c r="G15" s="17" t="s">
        <v>208</v>
      </c>
      <c r="H15" s="17">
        <v>447</v>
      </c>
      <c r="I15" s="17" t="s">
        <v>348</v>
      </c>
      <c r="J15" s="59">
        <v>4.9687000000000016E-2</v>
      </c>
      <c r="K15" s="60">
        <v>4.9687000000000009E-2</v>
      </c>
      <c r="L15" s="61">
        <v>2.2257389646256343E-2</v>
      </c>
      <c r="M15" s="60"/>
      <c r="N15" s="61"/>
    </row>
    <row r="16" spans="1:14" ht="63.75" x14ac:dyDescent="0.25">
      <c r="A16" s="15"/>
      <c r="B16" s="17">
        <v>3043981</v>
      </c>
      <c r="C16" s="17" t="s">
        <v>497</v>
      </c>
      <c r="D16" s="17">
        <v>255</v>
      </c>
      <c r="E16" s="17" t="s">
        <v>467</v>
      </c>
      <c r="F16" s="17">
        <v>448</v>
      </c>
      <c r="G16" s="17" t="s">
        <v>209</v>
      </c>
      <c r="H16" s="17">
        <v>448</v>
      </c>
      <c r="I16" s="17" t="s">
        <v>349</v>
      </c>
      <c r="J16" s="59">
        <v>1.3228899999999999</v>
      </c>
      <c r="K16" s="60">
        <v>1.5328420000000005</v>
      </c>
      <c r="L16" s="61">
        <v>0.53912023711018264</v>
      </c>
      <c r="M16" s="60"/>
      <c r="N16" s="61"/>
    </row>
    <row r="17" spans="1:14" ht="63.75" x14ac:dyDescent="0.25">
      <c r="A17" s="15"/>
      <c r="B17" s="17">
        <v>3043981</v>
      </c>
      <c r="C17" s="17" t="s">
        <v>497</v>
      </c>
      <c r="D17" s="17">
        <v>255</v>
      </c>
      <c r="E17" s="17" t="s">
        <v>467</v>
      </c>
      <c r="F17" s="17">
        <v>449</v>
      </c>
      <c r="G17" s="17" t="s">
        <v>210</v>
      </c>
      <c r="H17" s="17">
        <v>449</v>
      </c>
      <c r="I17" s="17" t="s">
        <v>350</v>
      </c>
      <c r="J17" s="59">
        <v>0.49130400000000002</v>
      </c>
      <c r="K17" s="60">
        <v>0.49130399999999996</v>
      </c>
      <c r="L17" s="61">
        <v>0.26653161669310066</v>
      </c>
      <c r="M17" s="60"/>
      <c r="N17" s="61"/>
    </row>
    <row r="18" spans="1:14" ht="63.75" x14ac:dyDescent="0.25">
      <c r="A18" s="15"/>
      <c r="B18" s="17">
        <v>3043981</v>
      </c>
      <c r="C18" s="17" t="s">
        <v>497</v>
      </c>
      <c r="D18" s="17">
        <v>255</v>
      </c>
      <c r="E18" s="17" t="s">
        <v>467</v>
      </c>
      <c r="F18" s="17">
        <v>450</v>
      </c>
      <c r="G18" s="17" t="s">
        <v>211</v>
      </c>
      <c r="H18" s="17">
        <v>450</v>
      </c>
      <c r="I18" s="17" t="s">
        <v>351</v>
      </c>
      <c r="J18" s="59">
        <v>2.0220030000000002</v>
      </c>
      <c r="K18" s="60">
        <v>1.8758229999999998</v>
      </c>
      <c r="L18" s="61">
        <v>0.6227576530945953</v>
      </c>
      <c r="M18" s="60"/>
      <c r="N18" s="61"/>
    </row>
    <row r="19" spans="1:14" ht="63.75" x14ac:dyDescent="0.25">
      <c r="A19" s="15"/>
      <c r="B19" s="17">
        <v>3043981</v>
      </c>
      <c r="C19" s="17" t="s">
        <v>497</v>
      </c>
      <c r="D19" s="17">
        <v>255</v>
      </c>
      <c r="E19" s="17" t="s">
        <v>467</v>
      </c>
      <c r="F19" s="17">
        <v>451</v>
      </c>
      <c r="G19" s="17" t="s">
        <v>212</v>
      </c>
      <c r="H19" s="17">
        <v>451</v>
      </c>
      <c r="I19" s="17" t="s">
        <v>352</v>
      </c>
      <c r="J19" s="59">
        <v>0.39295000000000002</v>
      </c>
      <c r="K19" s="60">
        <v>2.0142400000000005</v>
      </c>
      <c r="L19" s="61">
        <v>0.36845915651429095</v>
      </c>
      <c r="M19" s="60"/>
      <c r="N19" s="61"/>
    </row>
    <row r="20" spans="1:14" ht="63.75" x14ac:dyDescent="0.25">
      <c r="A20" s="15"/>
      <c r="B20" s="17">
        <v>3043981</v>
      </c>
      <c r="C20" s="17" t="s">
        <v>497</v>
      </c>
      <c r="D20" s="17">
        <v>255</v>
      </c>
      <c r="E20" s="17" t="s">
        <v>467</v>
      </c>
      <c r="F20" s="17">
        <v>452</v>
      </c>
      <c r="G20" s="17" t="s">
        <v>213</v>
      </c>
      <c r="H20" s="17">
        <v>452</v>
      </c>
      <c r="I20" s="17" t="s">
        <v>353</v>
      </c>
      <c r="J20" s="59">
        <v>1.0513140000000003</v>
      </c>
      <c r="K20" s="60">
        <v>1.0513140000000001</v>
      </c>
      <c r="L20" s="61">
        <v>0.55628775976947509</v>
      </c>
      <c r="M20" s="60"/>
      <c r="N20" s="61"/>
    </row>
    <row r="21" spans="1:14" ht="63.75" x14ac:dyDescent="0.25">
      <c r="A21" s="15"/>
      <c r="B21" s="17">
        <v>3043981</v>
      </c>
      <c r="C21" s="17" t="s">
        <v>497</v>
      </c>
      <c r="D21" s="17">
        <v>255</v>
      </c>
      <c r="E21" s="17" t="s">
        <v>467</v>
      </c>
      <c r="F21" s="17">
        <v>453</v>
      </c>
      <c r="G21" s="17" t="s">
        <v>214</v>
      </c>
      <c r="H21" s="17">
        <v>453</v>
      </c>
      <c r="I21" s="17" t="s">
        <v>354</v>
      </c>
      <c r="J21" s="59">
        <v>8.0782700000000016</v>
      </c>
      <c r="K21" s="60">
        <v>8.1809519999999996</v>
      </c>
      <c r="L21" s="61">
        <v>3.7136355200782418</v>
      </c>
      <c r="M21" s="60"/>
      <c r="N21" s="61"/>
    </row>
    <row r="22" spans="1:14" ht="63.75" x14ac:dyDescent="0.25">
      <c r="A22" s="15"/>
      <c r="B22" s="17">
        <v>3043981</v>
      </c>
      <c r="C22" s="17" t="s">
        <v>497</v>
      </c>
      <c r="D22" s="17">
        <v>255</v>
      </c>
      <c r="E22" s="17" t="s">
        <v>467</v>
      </c>
      <c r="F22" s="17">
        <v>454</v>
      </c>
      <c r="G22" s="17" t="s">
        <v>215</v>
      </c>
      <c r="H22" s="17">
        <v>454</v>
      </c>
      <c r="I22" s="17" t="s">
        <v>355</v>
      </c>
      <c r="J22" s="59">
        <v>2.5215739999999989</v>
      </c>
      <c r="K22" s="60">
        <v>2.1058689999999998</v>
      </c>
      <c r="L22" s="61">
        <v>0.59528939210576937</v>
      </c>
      <c r="M22" s="60"/>
      <c r="N22" s="61"/>
    </row>
    <row r="23" spans="1:14" ht="63.75" x14ac:dyDescent="0.25">
      <c r="A23" s="15"/>
      <c r="B23" s="17">
        <v>3043981</v>
      </c>
      <c r="C23" s="17" t="s">
        <v>497</v>
      </c>
      <c r="D23" s="17">
        <v>255</v>
      </c>
      <c r="E23" s="17" t="s">
        <v>467</v>
      </c>
      <c r="F23" s="17">
        <v>455</v>
      </c>
      <c r="G23" s="17" t="s">
        <v>216</v>
      </c>
      <c r="H23" s="17">
        <v>455</v>
      </c>
      <c r="I23" s="17" t="s">
        <v>356</v>
      </c>
      <c r="J23" s="59">
        <v>0.12669800000000003</v>
      </c>
      <c r="K23" s="60">
        <v>0.12669899999999998</v>
      </c>
      <c r="L23" s="61">
        <v>4.2345040244981647E-2</v>
      </c>
      <c r="M23" s="60"/>
      <c r="N23" s="61"/>
    </row>
    <row r="24" spans="1:14" ht="63.75" x14ac:dyDescent="0.25">
      <c r="A24" s="15"/>
      <c r="B24" s="17">
        <v>3043981</v>
      </c>
      <c r="C24" s="17" t="s">
        <v>497</v>
      </c>
      <c r="D24" s="17">
        <v>255</v>
      </c>
      <c r="E24" s="17" t="s">
        <v>467</v>
      </c>
      <c r="F24" s="17">
        <v>456</v>
      </c>
      <c r="G24" s="17" t="s">
        <v>217</v>
      </c>
      <c r="H24" s="17">
        <v>456</v>
      </c>
      <c r="I24" s="17" t="s">
        <v>357</v>
      </c>
      <c r="J24" s="59">
        <v>0.60405799999999976</v>
      </c>
      <c r="K24" s="60">
        <v>0.6066379999999999</v>
      </c>
      <c r="L24" s="61">
        <v>0.15922491710716713</v>
      </c>
      <c r="M24" s="60"/>
      <c r="N24" s="61"/>
    </row>
    <row r="25" spans="1:14" ht="63.75" x14ac:dyDescent="0.25">
      <c r="A25" s="15"/>
      <c r="B25" s="17">
        <v>3043981</v>
      </c>
      <c r="C25" s="17" t="s">
        <v>497</v>
      </c>
      <c r="D25" s="17">
        <v>255</v>
      </c>
      <c r="E25" s="17" t="s">
        <v>467</v>
      </c>
      <c r="F25" s="17">
        <v>457</v>
      </c>
      <c r="G25" s="17" t="s">
        <v>218</v>
      </c>
      <c r="H25" s="17">
        <v>457</v>
      </c>
      <c r="I25" s="17" t="s">
        <v>358</v>
      </c>
      <c r="J25" s="59">
        <v>3.3004729999999989</v>
      </c>
      <c r="K25" s="60">
        <v>5.9263259999999995</v>
      </c>
      <c r="L25" s="61">
        <v>4.0996188242897915</v>
      </c>
      <c r="M25" s="60"/>
      <c r="N25" s="61"/>
    </row>
    <row r="26" spans="1:14" ht="63.75" x14ac:dyDescent="0.25">
      <c r="A26" s="15"/>
      <c r="B26" s="17">
        <v>3043981</v>
      </c>
      <c r="C26" s="17" t="s">
        <v>497</v>
      </c>
      <c r="D26" s="17">
        <v>255</v>
      </c>
      <c r="E26" s="17" t="s">
        <v>467</v>
      </c>
      <c r="F26" s="17">
        <v>458</v>
      </c>
      <c r="G26" s="17" t="s">
        <v>219</v>
      </c>
      <c r="H26" s="17">
        <v>458</v>
      </c>
      <c r="I26" s="17" t="s">
        <v>359</v>
      </c>
      <c r="J26" s="59">
        <v>0.38859100000000002</v>
      </c>
      <c r="K26" s="60">
        <v>0.40686699999999998</v>
      </c>
      <c r="L26" s="61">
        <v>0.16879450972191989</v>
      </c>
      <c r="M26" s="60"/>
      <c r="N26" s="61"/>
    </row>
    <row r="27" spans="1:14" ht="63.75" x14ac:dyDescent="0.25">
      <c r="A27" s="15"/>
      <c r="B27" s="17">
        <v>3043981</v>
      </c>
      <c r="C27" s="17" t="s">
        <v>497</v>
      </c>
      <c r="D27" s="17">
        <v>255</v>
      </c>
      <c r="E27" s="17" t="s">
        <v>467</v>
      </c>
      <c r="F27" s="17">
        <v>459</v>
      </c>
      <c r="G27" s="17" t="s">
        <v>220</v>
      </c>
      <c r="H27" s="17">
        <v>459</v>
      </c>
      <c r="I27" s="17" t="s">
        <v>360</v>
      </c>
      <c r="J27" s="59">
        <v>2.7847709999999997</v>
      </c>
      <c r="K27" s="60">
        <v>2.834770999999999</v>
      </c>
      <c r="L27" s="61">
        <v>1.0676130660867784</v>
      </c>
      <c r="M27" s="60"/>
      <c r="N27" s="61"/>
    </row>
    <row r="28" spans="1:14" ht="63.75" x14ac:dyDescent="0.25">
      <c r="A28" s="15"/>
      <c r="B28" s="17">
        <v>3043981</v>
      </c>
      <c r="C28" s="17" t="s">
        <v>497</v>
      </c>
      <c r="D28" s="17">
        <v>255</v>
      </c>
      <c r="E28" s="17" t="s">
        <v>467</v>
      </c>
      <c r="F28" s="17">
        <v>460</v>
      </c>
      <c r="G28" s="17" t="s">
        <v>221</v>
      </c>
      <c r="H28" s="17">
        <v>460</v>
      </c>
      <c r="I28" s="17" t="s">
        <v>361</v>
      </c>
      <c r="J28" s="59">
        <v>9.1520000000000004E-3</v>
      </c>
      <c r="K28" s="60">
        <v>9.1519999999999987E-3</v>
      </c>
      <c r="L28" s="61">
        <v>5.4600002476945519E-4</v>
      </c>
      <c r="M28" s="60"/>
      <c r="N28" s="61"/>
    </row>
    <row r="29" spans="1:14" ht="63.75" x14ac:dyDescent="0.25">
      <c r="A29" s="15"/>
      <c r="B29" s="17">
        <v>3043981</v>
      </c>
      <c r="C29" s="17" t="s">
        <v>497</v>
      </c>
      <c r="D29" s="17">
        <v>255</v>
      </c>
      <c r="E29" s="17" t="s">
        <v>467</v>
      </c>
      <c r="F29" s="17">
        <v>461</v>
      </c>
      <c r="G29" s="17" t="s">
        <v>222</v>
      </c>
      <c r="H29" s="17">
        <v>461</v>
      </c>
      <c r="I29" s="17" t="s">
        <v>362</v>
      </c>
      <c r="J29" s="59">
        <v>2.351912</v>
      </c>
      <c r="K29" s="60">
        <v>3.6921029999999986</v>
      </c>
      <c r="L29" s="61">
        <v>2.2539397040382028</v>
      </c>
      <c r="M29" s="60"/>
      <c r="N29" s="61"/>
    </row>
    <row r="30" spans="1:14" ht="63.75" x14ac:dyDescent="0.25">
      <c r="A30" s="15"/>
      <c r="B30" s="17">
        <v>3043981</v>
      </c>
      <c r="C30" s="17" t="s">
        <v>497</v>
      </c>
      <c r="D30" s="17">
        <v>255</v>
      </c>
      <c r="E30" s="17" t="s">
        <v>467</v>
      </c>
      <c r="F30" s="17">
        <v>462</v>
      </c>
      <c r="G30" s="17" t="s">
        <v>223</v>
      </c>
      <c r="H30" s="17">
        <v>462</v>
      </c>
      <c r="I30" s="17" t="s">
        <v>363</v>
      </c>
      <c r="J30" s="59">
        <v>3.5336579999999991</v>
      </c>
      <c r="K30" s="60">
        <v>3.3336579999999993</v>
      </c>
      <c r="L30" s="61">
        <v>2.1070362413593102</v>
      </c>
      <c r="M30" s="60"/>
      <c r="N30" s="61"/>
    </row>
    <row r="31" spans="1:14" ht="63.75" x14ac:dyDescent="0.25">
      <c r="A31" s="15"/>
      <c r="B31" s="17">
        <v>3043981</v>
      </c>
      <c r="C31" s="17" t="s">
        <v>497</v>
      </c>
      <c r="D31" s="17">
        <v>255</v>
      </c>
      <c r="E31" s="17" t="s">
        <v>467</v>
      </c>
      <c r="F31" s="17">
        <v>463</v>
      </c>
      <c r="G31" s="17" t="s">
        <v>224</v>
      </c>
      <c r="H31" s="17">
        <v>463</v>
      </c>
      <c r="I31" s="17" t="s">
        <v>364</v>
      </c>
      <c r="J31" s="59">
        <v>0.9052800000000002</v>
      </c>
      <c r="K31" s="60">
        <v>0.9052800000000002</v>
      </c>
      <c r="L31" s="61">
        <v>0.34663099903264083</v>
      </c>
      <c r="M31" s="60"/>
      <c r="N31" s="61"/>
    </row>
    <row r="32" spans="1:14" ht="63.75" x14ac:dyDescent="0.25">
      <c r="A32" s="15"/>
      <c r="B32" s="17">
        <v>3043981</v>
      </c>
      <c r="C32" s="17" t="s">
        <v>497</v>
      </c>
      <c r="D32" s="17">
        <v>255</v>
      </c>
      <c r="E32" s="17" t="s">
        <v>467</v>
      </c>
      <c r="F32" s="17">
        <v>464</v>
      </c>
      <c r="G32" s="17" t="s">
        <v>225</v>
      </c>
      <c r="H32" s="17">
        <v>464</v>
      </c>
      <c r="I32" s="17" t="s">
        <v>365</v>
      </c>
      <c r="J32" s="59">
        <v>0.31214799999999998</v>
      </c>
      <c r="K32" s="60">
        <v>0.27624100000000001</v>
      </c>
      <c r="L32" s="61">
        <v>0.12104682991048321</v>
      </c>
      <c r="M32" s="60"/>
      <c r="N32" s="61"/>
    </row>
    <row r="33" spans="1:14" ht="63.75" x14ac:dyDescent="0.25">
      <c r="A33" s="15"/>
      <c r="B33" s="17">
        <v>3043981</v>
      </c>
      <c r="C33" s="17" t="s">
        <v>497</v>
      </c>
      <c r="D33" s="17">
        <v>255</v>
      </c>
      <c r="E33" s="17" t="s">
        <v>467</v>
      </c>
      <c r="F33" s="17">
        <v>999</v>
      </c>
      <c r="G33" s="17" t="s">
        <v>335</v>
      </c>
      <c r="H33" s="17">
        <v>999</v>
      </c>
      <c r="I33" s="17" t="s">
        <v>366</v>
      </c>
      <c r="J33" s="59">
        <v>1.1860000000000001E-2</v>
      </c>
      <c r="K33" s="60">
        <v>3.9628000000000003E-2</v>
      </c>
      <c r="L33" s="61">
        <v>1.1350000277161598E-2</v>
      </c>
      <c r="M33" s="60"/>
      <c r="N33" s="61"/>
    </row>
    <row r="34" spans="1:14" ht="89.25" x14ac:dyDescent="0.25">
      <c r="A34" s="15"/>
      <c r="B34" s="17">
        <v>3043982</v>
      </c>
      <c r="C34" s="17" t="s">
        <v>498</v>
      </c>
      <c r="D34" s="17">
        <v>334</v>
      </c>
      <c r="E34" s="17" t="s">
        <v>502</v>
      </c>
      <c r="F34" s="17">
        <v>11</v>
      </c>
      <c r="G34" s="17" t="s">
        <v>106</v>
      </c>
      <c r="H34" s="17">
        <v>124</v>
      </c>
      <c r="I34" s="17" t="s">
        <v>337</v>
      </c>
      <c r="J34" s="59">
        <v>5.9355180000000018</v>
      </c>
      <c r="K34" s="60">
        <v>5.935518000000001</v>
      </c>
      <c r="L34" s="61">
        <v>2.3291975595057011</v>
      </c>
      <c r="M34" s="60"/>
      <c r="N34" s="61"/>
    </row>
    <row r="35" spans="1:14" ht="63.75" x14ac:dyDescent="0.25">
      <c r="A35" s="15"/>
      <c r="B35" s="17">
        <v>3043982</v>
      </c>
      <c r="C35" s="17" t="s">
        <v>498</v>
      </c>
      <c r="D35" s="17">
        <v>334</v>
      </c>
      <c r="E35" s="17" t="s">
        <v>502</v>
      </c>
      <c r="F35" s="17">
        <v>137</v>
      </c>
      <c r="G35" s="17" t="s">
        <v>141</v>
      </c>
      <c r="H35" s="17">
        <v>137</v>
      </c>
      <c r="I35" s="17" t="s">
        <v>340</v>
      </c>
      <c r="J35" s="59">
        <v>2.6589149999999995</v>
      </c>
      <c r="K35" s="60">
        <v>2.7422869999999997</v>
      </c>
      <c r="L35" s="61">
        <v>1.0771989888380631</v>
      </c>
      <c r="M35" s="60"/>
      <c r="N35" s="61"/>
    </row>
    <row r="36" spans="1:14" ht="51" x14ac:dyDescent="0.25">
      <c r="A36" s="15"/>
      <c r="B36" s="17">
        <v>3043982</v>
      </c>
      <c r="C36" s="17" t="s">
        <v>498</v>
      </c>
      <c r="D36" s="17">
        <v>334</v>
      </c>
      <c r="E36" s="17" t="s">
        <v>502</v>
      </c>
      <c r="F36" s="17">
        <v>440</v>
      </c>
      <c r="G36" s="17" t="s">
        <v>201</v>
      </c>
      <c r="H36" s="17">
        <v>440</v>
      </c>
      <c r="I36" s="17" t="s">
        <v>341</v>
      </c>
      <c r="J36" s="59">
        <v>5.1190999999999993E-2</v>
      </c>
      <c r="K36" s="60">
        <v>3.6777999999999998E-2</v>
      </c>
      <c r="L36" s="61">
        <v>4.6297600783873349E-3</v>
      </c>
      <c r="M36" s="60"/>
      <c r="N36" s="61"/>
    </row>
    <row r="37" spans="1:14" ht="51" x14ac:dyDescent="0.25">
      <c r="A37" s="15"/>
      <c r="B37" s="17">
        <v>3043982</v>
      </c>
      <c r="C37" s="17" t="s">
        <v>498</v>
      </c>
      <c r="D37" s="17">
        <v>334</v>
      </c>
      <c r="E37" s="17" t="s">
        <v>502</v>
      </c>
      <c r="F37" s="17">
        <v>441</v>
      </c>
      <c r="G37" s="17" t="s">
        <v>202</v>
      </c>
      <c r="H37" s="17">
        <v>441</v>
      </c>
      <c r="I37" s="17" t="s">
        <v>342</v>
      </c>
      <c r="J37" s="59">
        <v>0.25151200000000001</v>
      </c>
      <c r="K37" s="60">
        <v>0.27702599999999988</v>
      </c>
      <c r="L37" s="61">
        <v>0.15988656310219085</v>
      </c>
      <c r="M37" s="60"/>
      <c r="N37" s="61"/>
    </row>
    <row r="38" spans="1:14" ht="51" x14ac:dyDescent="0.25">
      <c r="A38" s="15"/>
      <c r="B38" s="17">
        <v>3043982</v>
      </c>
      <c r="C38" s="17" t="s">
        <v>498</v>
      </c>
      <c r="D38" s="17">
        <v>334</v>
      </c>
      <c r="E38" s="17" t="s">
        <v>502</v>
      </c>
      <c r="F38" s="17">
        <v>442</v>
      </c>
      <c r="G38" s="17" t="s">
        <v>203</v>
      </c>
      <c r="H38" s="17">
        <v>442</v>
      </c>
      <c r="I38" s="17" t="s">
        <v>343</v>
      </c>
      <c r="J38" s="59">
        <v>0.24186300000000002</v>
      </c>
      <c r="K38" s="60">
        <v>0.31717399999999996</v>
      </c>
      <c r="L38" s="61">
        <v>0.10189310901478166</v>
      </c>
      <c r="M38" s="60"/>
      <c r="N38" s="61"/>
    </row>
    <row r="39" spans="1:14" ht="51" x14ac:dyDescent="0.25">
      <c r="A39" s="15"/>
      <c r="B39" s="17">
        <v>3043982</v>
      </c>
      <c r="C39" s="17" t="s">
        <v>498</v>
      </c>
      <c r="D39" s="17">
        <v>334</v>
      </c>
      <c r="E39" s="17" t="s">
        <v>502</v>
      </c>
      <c r="F39" s="17">
        <v>443</v>
      </c>
      <c r="G39" s="17" t="s">
        <v>204</v>
      </c>
      <c r="H39" s="17">
        <v>443</v>
      </c>
      <c r="I39" s="17" t="s">
        <v>344</v>
      </c>
      <c r="J39" s="59">
        <v>0.75774200000000014</v>
      </c>
      <c r="K39" s="60">
        <v>1.3818999999999997</v>
      </c>
      <c r="L39" s="61">
        <v>0.4474762701720465</v>
      </c>
      <c r="M39" s="60"/>
      <c r="N39" s="61"/>
    </row>
    <row r="40" spans="1:14" ht="51" x14ac:dyDescent="0.25">
      <c r="A40" s="15"/>
      <c r="B40" s="17">
        <v>3043982</v>
      </c>
      <c r="C40" s="17" t="s">
        <v>498</v>
      </c>
      <c r="D40" s="17">
        <v>334</v>
      </c>
      <c r="E40" s="17" t="s">
        <v>502</v>
      </c>
      <c r="F40" s="17">
        <v>444</v>
      </c>
      <c r="G40" s="17" t="s">
        <v>205</v>
      </c>
      <c r="H40" s="17">
        <v>444</v>
      </c>
      <c r="I40" s="17" t="s">
        <v>345</v>
      </c>
      <c r="J40" s="59">
        <v>0.21701300000000004</v>
      </c>
      <c r="K40" s="60">
        <v>0.23302100000000003</v>
      </c>
      <c r="L40" s="61">
        <v>0.10519356408622116</v>
      </c>
      <c r="M40" s="60"/>
      <c r="N40" s="61"/>
    </row>
    <row r="41" spans="1:14" ht="51" x14ac:dyDescent="0.25">
      <c r="A41" s="15"/>
      <c r="B41" s="17">
        <v>3043982</v>
      </c>
      <c r="C41" s="17" t="s">
        <v>498</v>
      </c>
      <c r="D41" s="17">
        <v>334</v>
      </c>
      <c r="E41" s="17" t="s">
        <v>502</v>
      </c>
      <c r="F41" s="17">
        <v>445</v>
      </c>
      <c r="G41" s="17" t="s">
        <v>206</v>
      </c>
      <c r="H41" s="17">
        <v>445</v>
      </c>
      <c r="I41" s="17" t="s">
        <v>346</v>
      </c>
      <c r="J41" s="59">
        <v>0.86235399999999995</v>
      </c>
      <c r="K41" s="60">
        <v>0.99415299999999995</v>
      </c>
      <c r="L41" s="61">
        <v>0.37055544074974023</v>
      </c>
      <c r="M41" s="60"/>
      <c r="N41" s="61"/>
    </row>
    <row r="42" spans="1:14" ht="51" x14ac:dyDescent="0.25">
      <c r="A42" s="15"/>
      <c r="B42" s="17">
        <v>3043982</v>
      </c>
      <c r="C42" s="17" t="s">
        <v>498</v>
      </c>
      <c r="D42" s="17">
        <v>334</v>
      </c>
      <c r="E42" s="17" t="s">
        <v>502</v>
      </c>
      <c r="F42" s="17">
        <v>446</v>
      </c>
      <c r="G42" s="17" t="s">
        <v>207</v>
      </c>
      <c r="H42" s="17">
        <v>446</v>
      </c>
      <c r="I42" s="17" t="s">
        <v>347</v>
      </c>
      <c r="J42" s="59">
        <v>0.59535599999999989</v>
      </c>
      <c r="K42" s="60">
        <v>0.60056799999999999</v>
      </c>
      <c r="L42" s="61">
        <v>0.38212150344043039</v>
      </c>
      <c r="M42" s="60"/>
      <c r="N42" s="61"/>
    </row>
    <row r="43" spans="1:14" ht="51" x14ac:dyDescent="0.25">
      <c r="A43" s="15"/>
      <c r="B43" s="17">
        <v>3043982</v>
      </c>
      <c r="C43" s="17" t="s">
        <v>498</v>
      </c>
      <c r="D43" s="17">
        <v>334</v>
      </c>
      <c r="E43" s="17" t="s">
        <v>502</v>
      </c>
      <c r="F43" s="17">
        <v>447</v>
      </c>
      <c r="G43" s="17" t="s">
        <v>208</v>
      </c>
      <c r="H43" s="17">
        <v>447</v>
      </c>
      <c r="I43" s="17" t="s">
        <v>348</v>
      </c>
      <c r="J43" s="59">
        <v>7.8540999999999986E-2</v>
      </c>
      <c r="K43" s="60">
        <v>7.8541E-2</v>
      </c>
      <c r="L43" s="61">
        <v>2.1293060293828603E-2</v>
      </c>
      <c r="M43" s="60"/>
      <c r="N43" s="61"/>
    </row>
    <row r="44" spans="1:14" ht="51" x14ac:dyDescent="0.25">
      <c r="A44" s="15"/>
      <c r="B44" s="17">
        <v>3043982</v>
      </c>
      <c r="C44" s="17" t="s">
        <v>498</v>
      </c>
      <c r="D44" s="17">
        <v>334</v>
      </c>
      <c r="E44" s="17" t="s">
        <v>502</v>
      </c>
      <c r="F44" s="17">
        <v>448</v>
      </c>
      <c r="G44" s="17" t="s">
        <v>209</v>
      </c>
      <c r="H44" s="17">
        <v>448</v>
      </c>
      <c r="I44" s="17" t="s">
        <v>349</v>
      </c>
      <c r="J44" s="59">
        <v>8.199300000000001E-2</v>
      </c>
      <c r="K44" s="60">
        <v>8.199300000000001E-2</v>
      </c>
      <c r="L44" s="61">
        <v>1.7392300069332123E-3</v>
      </c>
      <c r="M44" s="60"/>
      <c r="N44" s="61"/>
    </row>
    <row r="45" spans="1:14" ht="51" x14ac:dyDescent="0.25">
      <c r="A45" s="15"/>
      <c r="B45" s="17">
        <v>3043982</v>
      </c>
      <c r="C45" s="17" t="s">
        <v>498</v>
      </c>
      <c r="D45" s="17">
        <v>334</v>
      </c>
      <c r="E45" s="17" t="s">
        <v>502</v>
      </c>
      <c r="F45" s="17">
        <v>449</v>
      </c>
      <c r="G45" s="17" t="s">
        <v>210</v>
      </c>
      <c r="H45" s="17">
        <v>449</v>
      </c>
      <c r="I45" s="17" t="s">
        <v>350</v>
      </c>
      <c r="J45" s="59">
        <v>0.47899500000000012</v>
      </c>
      <c r="K45" s="60">
        <v>0.48307500000000003</v>
      </c>
      <c r="L45" s="61">
        <v>0.23673862162104342</v>
      </c>
      <c r="M45" s="60"/>
      <c r="N45" s="61"/>
    </row>
    <row r="46" spans="1:14" ht="51" x14ac:dyDescent="0.25">
      <c r="A46" s="15"/>
      <c r="B46" s="17">
        <v>3043982</v>
      </c>
      <c r="C46" s="17" t="s">
        <v>498</v>
      </c>
      <c r="D46" s="17">
        <v>334</v>
      </c>
      <c r="E46" s="17" t="s">
        <v>502</v>
      </c>
      <c r="F46" s="17">
        <v>450</v>
      </c>
      <c r="G46" s="17" t="s">
        <v>211</v>
      </c>
      <c r="H46" s="17">
        <v>450</v>
      </c>
      <c r="I46" s="17" t="s">
        <v>351</v>
      </c>
      <c r="J46" s="59">
        <v>0.623089</v>
      </c>
      <c r="K46" s="60">
        <v>0.66887300000000005</v>
      </c>
      <c r="L46" s="61">
        <v>0.24701111020112876</v>
      </c>
      <c r="M46" s="60"/>
      <c r="N46" s="61"/>
    </row>
    <row r="47" spans="1:14" ht="51" x14ac:dyDescent="0.25">
      <c r="A47" s="15"/>
      <c r="B47" s="17">
        <v>3043982</v>
      </c>
      <c r="C47" s="17" t="s">
        <v>498</v>
      </c>
      <c r="D47" s="17">
        <v>334</v>
      </c>
      <c r="E47" s="17" t="s">
        <v>502</v>
      </c>
      <c r="F47" s="17">
        <v>451</v>
      </c>
      <c r="G47" s="17" t="s">
        <v>212</v>
      </c>
      <c r="H47" s="17">
        <v>451</v>
      </c>
      <c r="I47" s="17" t="s">
        <v>352</v>
      </c>
      <c r="J47" s="59">
        <v>4.9765999999999998E-2</v>
      </c>
      <c r="K47" s="60">
        <v>7.5766000000000028E-2</v>
      </c>
      <c r="L47" s="61">
        <v>1.5121319534955546E-2</v>
      </c>
      <c r="M47" s="60"/>
      <c r="N47" s="61"/>
    </row>
    <row r="48" spans="1:14" ht="51" x14ac:dyDescent="0.25">
      <c r="A48" s="15"/>
      <c r="B48" s="17">
        <v>3043982</v>
      </c>
      <c r="C48" s="17" t="s">
        <v>498</v>
      </c>
      <c r="D48" s="17">
        <v>334</v>
      </c>
      <c r="E48" s="17" t="s">
        <v>502</v>
      </c>
      <c r="F48" s="17">
        <v>452</v>
      </c>
      <c r="G48" s="17" t="s">
        <v>213</v>
      </c>
      <c r="H48" s="17">
        <v>452</v>
      </c>
      <c r="I48" s="17" t="s">
        <v>353</v>
      </c>
      <c r="J48" s="59">
        <v>0.30828800000000001</v>
      </c>
      <c r="K48" s="60">
        <v>0.32724800000000004</v>
      </c>
      <c r="L48" s="61">
        <v>0.11315299870329909</v>
      </c>
      <c r="M48" s="60"/>
      <c r="N48" s="61"/>
    </row>
    <row r="49" spans="1:14" ht="51" x14ac:dyDescent="0.25">
      <c r="A49" s="15"/>
      <c r="B49" s="17">
        <v>3043982</v>
      </c>
      <c r="C49" s="17" t="s">
        <v>498</v>
      </c>
      <c r="D49" s="17">
        <v>334</v>
      </c>
      <c r="E49" s="17" t="s">
        <v>502</v>
      </c>
      <c r="F49" s="17">
        <v>453</v>
      </c>
      <c r="G49" s="17" t="s">
        <v>214</v>
      </c>
      <c r="H49" s="17">
        <v>453</v>
      </c>
      <c r="I49" s="17" t="s">
        <v>354</v>
      </c>
      <c r="J49" s="59">
        <v>0.32355300000000004</v>
      </c>
      <c r="K49" s="60">
        <v>0.22880999999999999</v>
      </c>
      <c r="L49" s="61">
        <v>0.11482237021846231</v>
      </c>
      <c r="M49" s="60"/>
      <c r="N49" s="61"/>
    </row>
    <row r="50" spans="1:14" ht="51" x14ac:dyDescent="0.25">
      <c r="A50" s="15"/>
      <c r="B50" s="17">
        <v>3043982</v>
      </c>
      <c r="C50" s="17" t="s">
        <v>498</v>
      </c>
      <c r="D50" s="17">
        <v>334</v>
      </c>
      <c r="E50" s="17" t="s">
        <v>502</v>
      </c>
      <c r="F50" s="17">
        <v>454</v>
      </c>
      <c r="G50" s="17" t="s">
        <v>215</v>
      </c>
      <c r="H50" s="17">
        <v>454</v>
      </c>
      <c r="I50" s="17" t="s">
        <v>355</v>
      </c>
      <c r="J50" s="59">
        <v>0.37186399999999997</v>
      </c>
      <c r="K50" s="60">
        <v>0.42583399999999999</v>
      </c>
      <c r="L50" s="61">
        <v>0.27348566959699383</v>
      </c>
      <c r="M50" s="60"/>
      <c r="N50" s="61"/>
    </row>
    <row r="51" spans="1:14" ht="51" x14ac:dyDescent="0.25">
      <c r="A51" s="15"/>
      <c r="B51" s="17">
        <v>3043982</v>
      </c>
      <c r="C51" s="17" t="s">
        <v>498</v>
      </c>
      <c r="D51" s="17">
        <v>334</v>
      </c>
      <c r="E51" s="17" t="s">
        <v>502</v>
      </c>
      <c r="F51" s="17">
        <v>455</v>
      </c>
      <c r="G51" s="17" t="s">
        <v>216</v>
      </c>
      <c r="H51" s="17">
        <v>455</v>
      </c>
      <c r="I51" s="17" t="s">
        <v>356</v>
      </c>
      <c r="J51" s="59">
        <v>1.3453000000000001E-2</v>
      </c>
      <c r="K51" s="60">
        <v>1.3453000000000001E-2</v>
      </c>
      <c r="L51" s="61">
        <v>4.0786000608932227E-3</v>
      </c>
      <c r="M51" s="60"/>
      <c r="N51" s="61"/>
    </row>
    <row r="52" spans="1:14" ht="51" x14ac:dyDescent="0.25">
      <c r="A52" s="15"/>
      <c r="B52" s="17">
        <v>3043982</v>
      </c>
      <c r="C52" s="17" t="s">
        <v>498</v>
      </c>
      <c r="D52" s="17">
        <v>334</v>
      </c>
      <c r="E52" s="17" t="s">
        <v>502</v>
      </c>
      <c r="F52" s="17">
        <v>456</v>
      </c>
      <c r="G52" s="17" t="s">
        <v>217</v>
      </c>
      <c r="H52" s="17">
        <v>456</v>
      </c>
      <c r="I52" s="17" t="s">
        <v>357</v>
      </c>
      <c r="J52" s="59">
        <v>1.0000000000000002E-2</v>
      </c>
      <c r="K52" s="60">
        <v>1.0000000000000002E-2</v>
      </c>
      <c r="L52" s="61">
        <v>5.6259399279952049E-3</v>
      </c>
      <c r="M52" s="60"/>
      <c r="N52" s="61"/>
    </row>
    <row r="53" spans="1:14" ht="51" x14ac:dyDescent="0.25">
      <c r="A53" s="15"/>
      <c r="B53" s="17">
        <v>3043982</v>
      </c>
      <c r="C53" s="17" t="s">
        <v>498</v>
      </c>
      <c r="D53" s="17">
        <v>334</v>
      </c>
      <c r="E53" s="17" t="s">
        <v>502</v>
      </c>
      <c r="F53" s="17">
        <v>457</v>
      </c>
      <c r="G53" s="17" t="s">
        <v>218</v>
      </c>
      <c r="H53" s="17">
        <v>457</v>
      </c>
      <c r="I53" s="17" t="s">
        <v>358</v>
      </c>
      <c r="J53" s="59">
        <v>0.12504099999999999</v>
      </c>
      <c r="K53" s="60">
        <v>0.12504100000000004</v>
      </c>
      <c r="L53" s="61">
        <v>1.8679260392673314E-2</v>
      </c>
      <c r="M53" s="60"/>
      <c r="N53" s="61"/>
    </row>
    <row r="54" spans="1:14" ht="51" x14ac:dyDescent="0.25">
      <c r="A54" s="15"/>
      <c r="B54" s="17">
        <v>3043982</v>
      </c>
      <c r="C54" s="17" t="s">
        <v>498</v>
      </c>
      <c r="D54" s="17">
        <v>334</v>
      </c>
      <c r="E54" s="17" t="s">
        <v>502</v>
      </c>
      <c r="F54" s="17">
        <v>458</v>
      </c>
      <c r="G54" s="17" t="s">
        <v>219</v>
      </c>
      <c r="H54" s="17">
        <v>458</v>
      </c>
      <c r="I54" s="17" t="s">
        <v>359</v>
      </c>
      <c r="J54" s="59">
        <v>1.2644949999999995</v>
      </c>
      <c r="K54" s="60">
        <v>1.7581880000000001</v>
      </c>
      <c r="L54" s="61">
        <v>0.63116293805433088</v>
      </c>
      <c r="M54" s="60"/>
      <c r="N54" s="61"/>
    </row>
    <row r="55" spans="1:14" ht="51" x14ac:dyDescent="0.25">
      <c r="A55" s="15"/>
      <c r="B55" s="17">
        <v>3043982</v>
      </c>
      <c r="C55" s="17" t="s">
        <v>498</v>
      </c>
      <c r="D55" s="17">
        <v>334</v>
      </c>
      <c r="E55" s="17" t="s">
        <v>502</v>
      </c>
      <c r="F55" s="17">
        <v>459</v>
      </c>
      <c r="G55" s="17" t="s">
        <v>220</v>
      </c>
      <c r="H55" s="17">
        <v>459</v>
      </c>
      <c r="I55" s="17" t="s">
        <v>360</v>
      </c>
      <c r="J55" s="59">
        <v>0.52245100000000011</v>
      </c>
      <c r="K55" s="60">
        <v>0.52245100000000022</v>
      </c>
      <c r="L55" s="61">
        <v>0.23329680007009301</v>
      </c>
      <c r="M55" s="60"/>
      <c r="N55" s="61"/>
    </row>
    <row r="56" spans="1:14" ht="51" x14ac:dyDescent="0.25">
      <c r="A56" s="15"/>
      <c r="B56" s="17">
        <v>3043982</v>
      </c>
      <c r="C56" s="17" t="s">
        <v>498</v>
      </c>
      <c r="D56" s="17">
        <v>334</v>
      </c>
      <c r="E56" s="17" t="s">
        <v>502</v>
      </c>
      <c r="F56" s="17">
        <v>460</v>
      </c>
      <c r="G56" s="17" t="s">
        <v>221</v>
      </c>
      <c r="H56" s="17">
        <v>460</v>
      </c>
      <c r="I56" s="17" t="s">
        <v>361</v>
      </c>
      <c r="J56" s="59">
        <v>4.0446999999999997E-2</v>
      </c>
      <c r="K56" s="60">
        <v>4.0447000000000011E-2</v>
      </c>
      <c r="L56" s="61">
        <v>1.5702389762736857E-2</v>
      </c>
      <c r="M56" s="60"/>
      <c r="N56" s="61"/>
    </row>
    <row r="57" spans="1:14" ht="51" x14ac:dyDescent="0.25">
      <c r="A57" s="15"/>
      <c r="B57" s="17">
        <v>3043982</v>
      </c>
      <c r="C57" s="17" t="s">
        <v>498</v>
      </c>
      <c r="D57" s="17">
        <v>334</v>
      </c>
      <c r="E57" s="17" t="s">
        <v>502</v>
      </c>
      <c r="F57" s="17">
        <v>461</v>
      </c>
      <c r="G57" s="17" t="s">
        <v>222</v>
      </c>
      <c r="H57" s="17">
        <v>461</v>
      </c>
      <c r="I57" s="17" t="s">
        <v>362</v>
      </c>
      <c r="J57" s="59">
        <v>4.5100000000000008E-2</v>
      </c>
      <c r="K57" s="60">
        <v>4.5099999999999994E-2</v>
      </c>
      <c r="L57" s="61">
        <v>8.0360999563708901E-3</v>
      </c>
      <c r="M57" s="60"/>
      <c r="N57" s="61"/>
    </row>
    <row r="58" spans="1:14" ht="51" x14ac:dyDescent="0.25">
      <c r="A58" s="15"/>
      <c r="B58" s="17">
        <v>3043982</v>
      </c>
      <c r="C58" s="17" t="s">
        <v>498</v>
      </c>
      <c r="D58" s="17">
        <v>334</v>
      </c>
      <c r="E58" s="17" t="s">
        <v>502</v>
      </c>
      <c r="F58" s="17">
        <v>462</v>
      </c>
      <c r="G58" s="17" t="s">
        <v>223</v>
      </c>
      <c r="H58" s="17">
        <v>462</v>
      </c>
      <c r="I58" s="17" t="s">
        <v>363</v>
      </c>
      <c r="J58" s="59">
        <v>4.4830000000000009E-2</v>
      </c>
      <c r="K58" s="60">
        <v>4.4830000000000009E-2</v>
      </c>
      <c r="L58" s="61">
        <v>1.7477879766374826E-2</v>
      </c>
      <c r="M58" s="60"/>
      <c r="N58" s="61"/>
    </row>
    <row r="59" spans="1:14" ht="51" x14ac:dyDescent="0.25">
      <c r="A59" s="15"/>
      <c r="B59" s="17">
        <v>3043982</v>
      </c>
      <c r="C59" s="17" t="s">
        <v>498</v>
      </c>
      <c r="D59" s="17">
        <v>334</v>
      </c>
      <c r="E59" s="17" t="s">
        <v>502</v>
      </c>
      <c r="F59" s="17">
        <v>463</v>
      </c>
      <c r="G59" s="17" t="s">
        <v>224</v>
      </c>
      <c r="H59" s="17">
        <v>463</v>
      </c>
      <c r="I59" s="17" t="s">
        <v>364</v>
      </c>
      <c r="J59" s="59">
        <v>0.44015500000000013</v>
      </c>
      <c r="K59" s="60">
        <v>0.44015500000000007</v>
      </c>
      <c r="L59" s="61">
        <v>0.13980150283896364</v>
      </c>
      <c r="M59" s="60"/>
      <c r="N59" s="61"/>
    </row>
    <row r="60" spans="1:14" ht="51" x14ac:dyDescent="0.25">
      <c r="A60" s="15"/>
      <c r="B60" s="17">
        <v>3043982</v>
      </c>
      <c r="C60" s="17" t="s">
        <v>498</v>
      </c>
      <c r="D60" s="17">
        <v>334</v>
      </c>
      <c r="E60" s="17" t="s">
        <v>502</v>
      </c>
      <c r="F60" s="17">
        <v>464</v>
      </c>
      <c r="G60" s="17" t="s">
        <v>225</v>
      </c>
      <c r="H60" s="17">
        <v>464</v>
      </c>
      <c r="I60" s="17" t="s">
        <v>365</v>
      </c>
      <c r="J60" s="59">
        <v>0.156501</v>
      </c>
      <c r="K60" s="60">
        <v>0.156501</v>
      </c>
      <c r="L60" s="61">
        <v>6.2841349485097453E-2</v>
      </c>
      <c r="M60" s="60"/>
      <c r="N60" s="61"/>
    </row>
    <row r="61" spans="1:14" ht="38.25" x14ac:dyDescent="0.25">
      <c r="A61" s="15"/>
      <c r="B61" s="17">
        <v>3043982</v>
      </c>
      <c r="C61" s="17" t="s">
        <v>498</v>
      </c>
      <c r="D61" s="17">
        <v>334</v>
      </c>
      <c r="E61" s="17" t="s">
        <v>502</v>
      </c>
      <c r="F61" s="17">
        <v>999</v>
      </c>
      <c r="G61" s="17" t="s">
        <v>335</v>
      </c>
      <c r="H61" s="17">
        <v>999</v>
      </c>
      <c r="I61" s="17" t="s">
        <v>366</v>
      </c>
      <c r="J61" s="59">
        <v>0.05</v>
      </c>
      <c r="K61" s="60">
        <v>0</v>
      </c>
      <c r="L61" s="61">
        <v>0</v>
      </c>
      <c r="M61" s="60"/>
      <c r="N61" s="61"/>
    </row>
    <row r="62" spans="1:14" ht="51" x14ac:dyDescent="0.25">
      <c r="A62" s="15"/>
      <c r="B62" s="17">
        <v>3043983</v>
      </c>
      <c r="C62" s="17" t="s">
        <v>499</v>
      </c>
      <c r="D62" s="17">
        <v>394</v>
      </c>
      <c r="E62" s="17" t="s">
        <v>462</v>
      </c>
      <c r="F62" s="17">
        <v>11</v>
      </c>
      <c r="G62" s="17" t="s">
        <v>106</v>
      </c>
      <c r="H62" s="17">
        <v>11</v>
      </c>
      <c r="I62" s="17" t="s">
        <v>336</v>
      </c>
      <c r="J62" s="59">
        <v>25</v>
      </c>
      <c r="K62" s="60">
        <v>2.4999E-2</v>
      </c>
      <c r="L62" s="61">
        <v>8.2240001065656543E-3</v>
      </c>
      <c r="M62" s="60"/>
      <c r="N62" s="61"/>
    </row>
    <row r="63" spans="1:14" ht="89.25" x14ac:dyDescent="0.25">
      <c r="A63" s="15"/>
      <c r="B63" s="17">
        <v>3043983</v>
      </c>
      <c r="C63" s="17" t="s">
        <v>499</v>
      </c>
      <c r="D63" s="17">
        <v>394</v>
      </c>
      <c r="E63" s="17" t="s">
        <v>462</v>
      </c>
      <c r="F63" s="17">
        <v>11</v>
      </c>
      <c r="G63" s="17" t="s">
        <v>106</v>
      </c>
      <c r="H63" s="17">
        <v>124</v>
      </c>
      <c r="I63" s="17" t="s">
        <v>337</v>
      </c>
      <c r="J63" s="59">
        <v>5.8100000000000032</v>
      </c>
      <c r="K63" s="60">
        <v>5.8100000000000023</v>
      </c>
      <c r="L63" s="61">
        <v>0.52281118469545618</v>
      </c>
      <c r="M63" s="60"/>
      <c r="N63" s="61"/>
    </row>
    <row r="64" spans="1:14" ht="51" x14ac:dyDescent="0.25">
      <c r="A64" s="15"/>
      <c r="B64" s="17">
        <v>3043983</v>
      </c>
      <c r="C64" s="17" t="s">
        <v>499</v>
      </c>
      <c r="D64" s="17">
        <v>394</v>
      </c>
      <c r="E64" s="17" t="s">
        <v>462</v>
      </c>
      <c r="F64" s="17">
        <v>131</v>
      </c>
      <c r="G64" s="17" t="s">
        <v>138</v>
      </c>
      <c r="H64" s="17">
        <v>131</v>
      </c>
      <c r="I64" s="17" t="s">
        <v>338</v>
      </c>
      <c r="J64" s="59">
        <v>9.197474999999999</v>
      </c>
      <c r="K64" s="60">
        <v>9.9178439999999988</v>
      </c>
      <c r="L64" s="61">
        <v>2.6990781270687876</v>
      </c>
      <c r="M64" s="60"/>
      <c r="N64" s="61"/>
    </row>
    <row r="65" spans="1:14" ht="51" x14ac:dyDescent="0.25">
      <c r="A65" s="15"/>
      <c r="B65" s="17">
        <v>3043983</v>
      </c>
      <c r="C65" s="17" t="s">
        <v>499</v>
      </c>
      <c r="D65" s="17">
        <v>394</v>
      </c>
      <c r="E65" s="17" t="s">
        <v>462</v>
      </c>
      <c r="F65" s="17">
        <v>135</v>
      </c>
      <c r="G65" s="17" t="s">
        <v>139</v>
      </c>
      <c r="H65" s="17">
        <v>135</v>
      </c>
      <c r="I65" s="17" t="s">
        <v>339</v>
      </c>
      <c r="J65" s="59">
        <v>1.054101</v>
      </c>
      <c r="K65" s="60">
        <v>1.054101</v>
      </c>
      <c r="L65" s="61">
        <v>1.0501869950676337</v>
      </c>
      <c r="M65" s="60"/>
      <c r="N65" s="61"/>
    </row>
    <row r="66" spans="1:14" ht="63.75" x14ac:dyDescent="0.25">
      <c r="A66" s="15"/>
      <c r="B66" s="17">
        <v>3043983</v>
      </c>
      <c r="C66" s="17" t="s">
        <v>499</v>
      </c>
      <c r="D66" s="17">
        <v>394</v>
      </c>
      <c r="E66" s="17" t="s">
        <v>462</v>
      </c>
      <c r="F66" s="17">
        <v>137</v>
      </c>
      <c r="G66" s="17" t="s">
        <v>141</v>
      </c>
      <c r="H66" s="17">
        <v>137</v>
      </c>
      <c r="I66" s="17" t="s">
        <v>340</v>
      </c>
      <c r="J66" s="59">
        <v>7.5356190000000023</v>
      </c>
      <c r="K66" s="60">
        <v>8.2378859999999978</v>
      </c>
      <c r="L66" s="61">
        <v>4.3944457585824068</v>
      </c>
      <c r="M66" s="60"/>
      <c r="N66" s="61"/>
    </row>
    <row r="67" spans="1:14" ht="51" x14ac:dyDescent="0.25">
      <c r="A67" s="15"/>
      <c r="B67" s="17">
        <v>3043983</v>
      </c>
      <c r="C67" s="17" t="s">
        <v>499</v>
      </c>
      <c r="D67" s="17">
        <v>394</v>
      </c>
      <c r="E67" s="17" t="s">
        <v>462</v>
      </c>
      <c r="F67" s="17">
        <v>440</v>
      </c>
      <c r="G67" s="17" t="s">
        <v>201</v>
      </c>
      <c r="H67" s="17">
        <v>440</v>
      </c>
      <c r="I67" s="17" t="s">
        <v>341</v>
      </c>
      <c r="J67" s="59">
        <v>0.37454000000000004</v>
      </c>
      <c r="K67" s="60">
        <v>0.65740700000000007</v>
      </c>
      <c r="L67" s="61">
        <v>0.1881585487499251</v>
      </c>
      <c r="M67" s="60"/>
      <c r="N67" s="61"/>
    </row>
    <row r="68" spans="1:14" ht="51" x14ac:dyDescent="0.25">
      <c r="A68" s="15"/>
      <c r="B68" s="17">
        <v>3043983</v>
      </c>
      <c r="C68" s="17" t="s">
        <v>499</v>
      </c>
      <c r="D68" s="17">
        <v>394</v>
      </c>
      <c r="E68" s="17" t="s">
        <v>462</v>
      </c>
      <c r="F68" s="17">
        <v>441</v>
      </c>
      <c r="G68" s="17" t="s">
        <v>202</v>
      </c>
      <c r="H68" s="17">
        <v>441</v>
      </c>
      <c r="I68" s="17" t="s">
        <v>342</v>
      </c>
      <c r="J68" s="59">
        <v>0.46371200000000018</v>
      </c>
      <c r="K68" s="60">
        <v>0.53298599999999985</v>
      </c>
      <c r="L68" s="61">
        <v>0.34309680621299776</v>
      </c>
      <c r="M68" s="60"/>
      <c r="N68" s="61"/>
    </row>
    <row r="69" spans="1:14" ht="51" x14ac:dyDescent="0.25">
      <c r="A69" s="15"/>
      <c r="B69" s="17">
        <v>3043983</v>
      </c>
      <c r="C69" s="17" t="s">
        <v>499</v>
      </c>
      <c r="D69" s="17">
        <v>394</v>
      </c>
      <c r="E69" s="17" t="s">
        <v>462</v>
      </c>
      <c r="F69" s="17">
        <v>442</v>
      </c>
      <c r="G69" s="17" t="s">
        <v>203</v>
      </c>
      <c r="H69" s="17">
        <v>442</v>
      </c>
      <c r="I69" s="17" t="s">
        <v>343</v>
      </c>
      <c r="J69" s="59">
        <v>0.62635099999999988</v>
      </c>
      <c r="K69" s="60">
        <v>0.64974299999999996</v>
      </c>
      <c r="L69" s="61">
        <v>0.47368708063731901</v>
      </c>
      <c r="M69" s="60"/>
      <c r="N69" s="61"/>
    </row>
    <row r="70" spans="1:14" ht="51" x14ac:dyDescent="0.25">
      <c r="A70" s="15"/>
      <c r="B70" s="17">
        <v>3043983</v>
      </c>
      <c r="C70" s="17" t="s">
        <v>499</v>
      </c>
      <c r="D70" s="17">
        <v>394</v>
      </c>
      <c r="E70" s="17" t="s">
        <v>462</v>
      </c>
      <c r="F70" s="17">
        <v>443</v>
      </c>
      <c r="G70" s="17" t="s">
        <v>204</v>
      </c>
      <c r="H70" s="17">
        <v>443</v>
      </c>
      <c r="I70" s="17" t="s">
        <v>344</v>
      </c>
      <c r="J70" s="59">
        <v>2.8731289999999992</v>
      </c>
      <c r="K70" s="60">
        <v>3.0116349999999996</v>
      </c>
      <c r="L70" s="61">
        <v>1.3691477944812505</v>
      </c>
      <c r="M70" s="60"/>
      <c r="N70" s="61"/>
    </row>
    <row r="71" spans="1:14" ht="51" x14ac:dyDescent="0.25">
      <c r="A71" s="15"/>
      <c r="B71" s="17">
        <v>3043983</v>
      </c>
      <c r="C71" s="17" t="s">
        <v>499</v>
      </c>
      <c r="D71" s="17">
        <v>394</v>
      </c>
      <c r="E71" s="17" t="s">
        <v>462</v>
      </c>
      <c r="F71" s="17">
        <v>444</v>
      </c>
      <c r="G71" s="17" t="s">
        <v>205</v>
      </c>
      <c r="H71" s="17">
        <v>444</v>
      </c>
      <c r="I71" s="17" t="s">
        <v>345</v>
      </c>
      <c r="J71" s="59">
        <v>2.0414720000000002</v>
      </c>
      <c r="K71" s="60">
        <v>3.3429079999999995</v>
      </c>
      <c r="L71" s="61">
        <v>1.3231913769632229</v>
      </c>
      <c r="M71" s="60"/>
      <c r="N71" s="61"/>
    </row>
    <row r="72" spans="1:14" ht="51" x14ac:dyDescent="0.25">
      <c r="A72" s="15"/>
      <c r="B72" s="17">
        <v>3043983</v>
      </c>
      <c r="C72" s="17" t="s">
        <v>499</v>
      </c>
      <c r="D72" s="17">
        <v>394</v>
      </c>
      <c r="E72" s="17" t="s">
        <v>462</v>
      </c>
      <c r="F72" s="17">
        <v>445</v>
      </c>
      <c r="G72" s="17" t="s">
        <v>206</v>
      </c>
      <c r="H72" s="17">
        <v>445</v>
      </c>
      <c r="I72" s="17" t="s">
        <v>346</v>
      </c>
      <c r="J72" s="59">
        <v>1.7796720000000001</v>
      </c>
      <c r="K72" s="60">
        <v>2.2813780000000001</v>
      </c>
      <c r="L72" s="61">
        <v>1.0217926761797571</v>
      </c>
      <c r="M72" s="60"/>
      <c r="N72" s="61"/>
    </row>
    <row r="73" spans="1:14" ht="51" x14ac:dyDescent="0.25">
      <c r="A73" s="15"/>
      <c r="B73" s="17">
        <v>3043983</v>
      </c>
      <c r="C73" s="17" t="s">
        <v>499</v>
      </c>
      <c r="D73" s="17">
        <v>394</v>
      </c>
      <c r="E73" s="17" t="s">
        <v>462</v>
      </c>
      <c r="F73" s="17">
        <v>446</v>
      </c>
      <c r="G73" s="17" t="s">
        <v>207</v>
      </c>
      <c r="H73" s="17">
        <v>446</v>
      </c>
      <c r="I73" s="17" t="s">
        <v>347</v>
      </c>
      <c r="J73" s="59">
        <v>1.7373549999999998</v>
      </c>
      <c r="K73" s="60">
        <v>2.3882639999999995</v>
      </c>
      <c r="L73" s="61">
        <v>0.74409750792619889</v>
      </c>
      <c r="M73" s="60"/>
      <c r="N73" s="61"/>
    </row>
    <row r="74" spans="1:14" ht="51" x14ac:dyDescent="0.25">
      <c r="A74" s="15"/>
      <c r="B74" s="17">
        <v>3043983</v>
      </c>
      <c r="C74" s="17" t="s">
        <v>499</v>
      </c>
      <c r="D74" s="17">
        <v>394</v>
      </c>
      <c r="E74" s="17" t="s">
        <v>462</v>
      </c>
      <c r="F74" s="17">
        <v>447</v>
      </c>
      <c r="G74" s="17" t="s">
        <v>208</v>
      </c>
      <c r="H74" s="17">
        <v>447</v>
      </c>
      <c r="I74" s="17" t="s">
        <v>348</v>
      </c>
      <c r="J74" s="59">
        <v>0.10111100000000001</v>
      </c>
      <c r="K74" s="60">
        <v>0.270289</v>
      </c>
      <c r="L74" s="61">
        <v>6.542406985317939E-2</v>
      </c>
      <c r="M74" s="60"/>
      <c r="N74" s="61"/>
    </row>
    <row r="75" spans="1:14" ht="51" x14ac:dyDescent="0.25">
      <c r="A75" s="15"/>
      <c r="B75" s="17">
        <v>3043983</v>
      </c>
      <c r="C75" s="17" t="s">
        <v>499</v>
      </c>
      <c r="D75" s="17">
        <v>394</v>
      </c>
      <c r="E75" s="17" t="s">
        <v>462</v>
      </c>
      <c r="F75" s="17">
        <v>448</v>
      </c>
      <c r="G75" s="17" t="s">
        <v>209</v>
      </c>
      <c r="H75" s="17">
        <v>448</v>
      </c>
      <c r="I75" s="17" t="s">
        <v>349</v>
      </c>
      <c r="J75" s="59">
        <v>1.5898000000000001</v>
      </c>
      <c r="K75" s="60">
        <v>1.8306680000000002</v>
      </c>
      <c r="L75" s="61">
        <v>0.64735887803544756</v>
      </c>
      <c r="M75" s="60"/>
      <c r="N75" s="61"/>
    </row>
    <row r="76" spans="1:14" ht="51" x14ac:dyDescent="0.25">
      <c r="A76" s="15"/>
      <c r="B76" s="17">
        <v>3043983</v>
      </c>
      <c r="C76" s="17" t="s">
        <v>499</v>
      </c>
      <c r="D76" s="17">
        <v>394</v>
      </c>
      <c r="E76" s="17" t="s">
        <v>462</v>
      </c>
      <c r="F76" s="17">
        <v>449</v>
      </c>
      <c r="G76" s="17" t="s">
        <v>210</v>
      </c>
      <c r="H76" s="17">
        <v>449</v>
      </c>
      <c r="I76" s="17" t="s">
        <v>350</v>
      </c>
      <c r="J76" s="59">
        <v>0.21053000000000002</v>
      </c>
      <c r="K76" s="60">
        <v>0.23012000000000005</v>
      </c>
      <c r="L76" s="61">
        <v>0.10771944689622615</v>
      </c>
      <c r="M76" s="60"/>
      <c r="N76" s="61"/>
    </row>
    <row r="77" spans="1:14" ht="51" x14ac:dyDescent="0.25">
      <c r="A77" s="15"/>
      <c r="B77" s="17">
        <v>3043983</v>
      </c>
      <c r="C77" s="17" t="s">
        <v>499</v>
      </c>
      <c r="D77" s="17">
        <v>394</v>
      </c>
      <c r="E77" s="17" t="s">
        <v>462</v>
      </c>
      <c r="F77" s="17">
        <v>450</v>
      </c>
      <c r="G77" s="17" t="s">
        <v>211</v>
      </c>
      <c r="H77" s="17">
        <v>450</v>
      </c>
      <c r="I77" s="17" t="s">
        <v>351</v>
      </c>
      <c r="J77" s="59">
        <v>1.7694499999999993</v>
      </c>
      <c r="K77" s="60">
        <v>1.8836269999999993</v>
      </c>
      <c r="L77" s="61">
        <v>0.92924264012253843</v>
      </c>
      <c r="M77" s="60"/>
      <c r="N77" s="61"/>
    </row>
    <row r="78" spans="1:14" ht="51" x14ac:dyDescent="0.25">
      <c r="A78" s="15"/>
      <c r="B78" s="17">
        <v>3043983</v>
      </c>
      <c r="C78" s="17" t="s">
        <v>499</v>
      </c>
      <c r="D78" s="17">
        <v>394</v>
      </c>
      <c r="E78" s="17" t="s">
        <v>462</v>
      </c>
      <c r="F78" s="17">
        <v>451</v>
      </c>
      <c r="G78" s="17" t="s">
        <v>212</v>
      </c>
      <c r="H78" s="17">
        <v>451</v>
      </c>
      <c r="I78" s="17" t="s">
        <v>352</v>
      </c>
      <c r="J78" s="59">
        <v>3.4076369999999976</v>
      </c>
      <c r="K78" s="60">
        <v>3.948766999999997</v>
      </c>
      <c r="L78" s="61">
        <v>1.5440885638963664</v>
      </c>
      <c r="M78" s="60"/>
      <c r="N78" s="61"/>
    </row>
    <row r="79" spans="1:14" ht="51" x14ac:dyDescent="0.25">
      <c r="A79" s="15"/>
      <c r="B79" s="17">
        <v>3043983</v>
      </c>
      <c r="C79" s="17" t="s">
        <v>499</v>
      </c>
      <c r="D79" s="17">
        <v>394</v>
      </c>
      <c r="E79" s="17" t="s">
        <v>462</v>
      </c>
      <c r="F79" s="17">
        <v>452</v>
      </c>
      <c r="G79" s="17" t="s">
        <v>213</v>
      </c>
      <c r="H79" s="17">
        <v>452</v>
      </c>
      <c r="I79" s="17" t="s">
        <v>353</v>
      </c>
      <c r="J79" s="59">
        <v>2.6749250000000009</v>
      </c>
      <c r="K79" s="60">
        <v>2.9030750000000003</v>
      </c>
      <c r="L79" s="61">
        <v>1.1531498178956099</v>
      </c>
      <c r="M79" s="60"/>
      <c r="N79" s="61"/>
    </row>
    <row r="80" spans="1:14" ht="51" x14ac:dyDescent="0.25">
      <c r="A80" s="15"/>
      <c r="B80" s="17">
        <v>3043983</v>
      </c>
      <c r="C80" s="17" t="s">
        <v>499</v>
      </c>
      <c r="D80" s="17">
        <v>394</v>
      </c>
      <c r="E80" s="17" t="s">
        <v>462</v>
      </c>
      <c r="F80" s="17">
        <v>453</v>
      </c>
      <c r="G80" s="17" t="s">
        <v>214</v>
      </c>
      <c r="H80" s="17">
        <v>453</v>
      </c>
      <c r="I80" s="17" t="s">
        <v>354</v>
      </c>
      <c r="J80" s="59">
        <v>6.0211269999999999</v>
      </c>
      <c r="K80" s="60">
        <v>7.1027159999999974</v>
      </c>
      <c r="L80" s="61">
        <v>2.7463685275542957</v>
      </c>
      <c r="M80" s="60"/>
      <c r="N80" s="61"/>
    </row>
    <row r="81" spans="1:14" ht="51" x14ac:dyDescent="0.25">
      <c r="A81" s="15"/>
      <c r="B81" s="17">
        <v>3043983</v>
      </c>
      <c r="C81" s="17" t="s">
        <v>499</v>
      </c>
      <c r="D81" s="17">
        <v>394</v>
      </c>
      <c r="E81" s="17" t="s">
        <v>462</v>
      </c>
      <c r="F81" s="17">
        <v>454</v>
      </c>
      <c r="G81" s="17" t="s">
        <v>215</v>
      </c>
      <c r="H81" s="17">
        <v>454</v>
      </c>
      <c r="I81" s="17" t="s">
        <v>355</v>
      </c>
      <c r="J81" s="59">
        <v>1.2833969999999999</v>
      </c>
      <c r="K81" s="60">
        <v>2.0633900000000005</v>
      </c>
      <c r="L81" s="61">
        <v>0.58480126084759831</v>
      </c>
      <c r="M81" s="60"/>
      <c r="N81" s="61"/>
    </row>
    <row r="82" spans="1:14" ht="51" x14ac:dyDescent="0.25">
      <c r="A82" s="15"/>
      <c r="B82" s="17">
        <v>3043983</v>
      </c>
      <c r="C82" s="17" t="s">
        <v>499</v>
      </c>
      <c r="D82" s="17">
        <v>394</v>
      </c>
      <c r="E82" s="17" t="s">
        <v>462</v>
      </c>
      <c r="F82" s="17">
        <v>455</v>
      </c>
      <c r="G82" s="17" t="s">
        <v>216</v>
      </c>
      <c r="H82" s="17">
        <v>455</v>
      </c>
      <c r="I82" s="17" t="s">
        <v>356</v>
      </c>
      <c r="J82" s="59">
        <v>0.21521799999999999</v>
      </c>
      <c r="K82" s="60">
        <v>0.17421399999999998</v>
      </c>
      <c r="L82" s="61">
        <v>6.5596364933298901E-2</v>
      </c>
      <c r="M82" s="60"/>
      <c r="N82" s="61"/>
    </row>
    <row r="83" spans="1:14" ht="51" x14ac:dyDescent="0.25">
      <c r="A83" s="15"/>
      <c r="B83" s="17">
        <v>3043983</v>
      </c>
      <c r="C83" s="17" t="s">
        <v>499</v>
      </c>
      <c r="D83" s="17">
        <v>394</v>
      </c>
      <c r="E83" s="17" t="s">
        <v>462</v>
      </c>
      <c r="F83" s="17">
        <v>456</v>
      </c>
      <c r="G83" s="17" t="s">
        <v>217</v>
      </c>
      <c r="H83" s="17">
        <v>456</v>
      </c>
      <c r="I83" s="17" t="s">
        <v>357</v>
      </c>
      <c r="J83" s="59">
        <v>0.10916999999999999</v>
      </c>
      <c r="K83" s="60">
        <v>0.20369999999999994</v>
      </c>
      <c r="L83" s="61">
        <v>7.1745790116438002E-2</v>
      </c>
      <c r="M83" s="60"/>
      <c r="N83" s="61"/>
    </row>
    <row r="84" spans="1:14" ht="51" x14ac:dyDescent="0.25">
      <c r="A84" s="15"/>
      <c r="B84" s="17">
        <v>3043983</v>
      </c>
      <c r="C84" s="17" t="s">
        <v>499</v>
      </c>
      <c r="D84" s="17">
        <v>394</v>
      </c>
      <c r="E84" s="17" t="s">
        <v>462</v>
      </c>
      <c r="F84" s="17">
        <v>457</v>
      </c>
      <c r="G84" s="17" t="s">
        <v>218</v>
      </c>
      <c r="H84" s="17">
        <v>457</v>
      </c>
      <c r="I84" s="17" t="s">
        <v>358</v>
      </c>
      <c r="J84" s="59">
        <v>7.9713389999999995</v>
      </c>
      <c r="K84" s="60">
        <v>9.6661659999999987</v>
      </c>
      <c r="L84" s="61">
        <v>4.1639165548331221</v>
      </c>
      <c r="M84" s="60"/>
      <c r="N84" s="61"/>
    </row>
    <row r="85" spans="1:14" ht="51" x14ac:dyDescent="0.25">
      <c r="A85" s="15"/>
      <c r="B85" s="17">
        <v>3043983</v>
      </c>
      <c r="C85" s="17" t="s">
        <v>499</v>
      </c>
      <c r="D85" s="17">
        <v>394</v>
      </c>
      <c r="E85" s="17" t="s">
        <v>462</v>
      </c>
      <c r="F85" s="17">
        <v>458</v>
      </c>
      <c r="G85" s="17" t="s">
        <v>219</v>
      </c>
      <c r="H85" s="17">
        <v>458</v>
      </c>
      <c r="I85" s="17" t="s">
        <v>359</v>
      </c>
      <c r="J85" s="59">
        <v>0.33250600000000002</v>
      </c>
      <c r="K85" s="60">
        <v>0.4009060000000001</v>
      </c>
      <c r="L85" s="61">
        <v>0.14425170885078842</v>
      </c>
      <c r="M85" s="60"/>
      <c r="N85" s="61"/>
    </row>
    <row r="86" spans="1:14" ht="51" x14ac:dyDescent="0.25">
      <c r="A86" s="15"/>
      <c r="B86" s="17">
        <v>3043983</v>
      </c>
      <c r="C86" s="17" t="s">
        <v>499</v>
      </c>
      <c r="D86" s="17">
        <v>394</v>
      </c>
      <c r="E86" s="17" t="s">
        <v>462</v>
      </c>
      <c r="F86" s="17">
        <v>459</v>
      </c>
      <c r="G86" s="17" t="s">
        <v>220</v>
      </c>
      <c r="H86" s="17">
        <v>459</v>
      </c>
      <c r="I86" s="17" t="s">
        <v>360</v>
      </c>
      <c r="J86" s="59">
        <v>1.6625999999999987</v>
      </c>
      <c r="K86" s="60">
        <v>2.2682629999999979</v>
      </c>
      <c r="L86" s="61">
        <v>0.97009189500386128</v>
      </c>
      <c r="M86" s="60"/>
      <c r="N86" s="61"/>
    </row>
    <row r="87" spans="1:14" ht="51" x14ac:dyDescent="0.25">
      <c r="A87" s="15"/>
      <c r="B87" s="17">
        <v>3043983</v>
      </c>
      <c r="C87" s="17" t="s">
        <v>499</v>
      </c>
      <c r="D87" s="17">
        <v>394</v>
      </c>
      <c r="E87" s="17" t="s">
        <v>462</v>
      </c>
      <c r="F87" s="17">
        <v>460</v>
      </c>
      <c r="G87" s="17" t="s">
        <v>221</v>
      </c>
      <c r="H87" s="17">
        <v>460</v>
      </c>
      <c r="I87" s="17" t="s">
        <v>361</v>
      </c>
      <c r="J87" s="59">
        <v>1.2500000000000001E-2</v>
      </c>
      <c r="K87" s="60">
        <v>0.38330000000000003</v>
      </c>
      <c r="L87" s="61">
        <v>0</v>
      </c>
      <c r="M87" s="60"/>
      <c r="N87" s="61"/>
    </row>
    <row r="88" spans="1:14" ht="51" x14ac:dyDescent="0.25">
      <c r="A88" s="15"/>
      <c r="B88" s="17">
        <v>3043983</v>
      </c>
      <c r="C88" s="17" t="s">
        <v>499</v>
      </c>
      <c r="D88" s="17">
        <v>394</v>
      </c>
      <c r="E88" s="17" t="s">
        <v>462</v>
      </c>
      <c r="F88" s="17">
        <v>461</v>
      </c>
      <c r="G88" s="17" t="s">
        <v>222</v>
      </c>
      <c r="H88" s="17">
        <v>461</v>
      </c>
      <c r="I88" s="17" t="s">
        <v>362</v>
      </c>
      <c r="J88" s="59">
        <v>3.248088000000001</v>
      </c>
      <c r="K88" s="60">
        <v>5.0937169999999998</v>
      </c>
      <c r="L88" s="61">
        <v>1.2976557466608938</v>
      </c>
      <c r="M88" s="60"/>
      <c r="N88" s="61"/>
    </row>
    <row r="89" spans="1:14" ht="51" x14ac:dyDescent="0.25">
      <c r="A89" s="15"/>
      <c r="B89" s="17">
        <v>3043983</v>
      </c>
      <c r="C89" s="17" t="s">
        <v>499</v>
      </c>
      <c r="D89" s="17">
        <v>394</v>
      </c>
      <c r="E89" s="17" t="s">
        <v>462</v>
      </c>
      <c r="F89" s="17">
        <v>462</v>
      </c>
      <c r="G89" s="17" t="s">
        <v>223</v>
      </c>
      <c r="H89" s="17">
        <v>462</v>
      </c>
      <c r="I89" s="17" t="s">
        <v>363</v>
      </c>
      <c r="J89" s="59">
        <v>1.4826539999999997</v>
      </c>
      <c r="K89" s="60">
        <v>1.7415809999999992</v>
      </c>
      <c r="L89" s="61">
        <v>0.54699178003284032</v>
      </c>
      <c r="M89" s="60"/>
      <c r="N89" s="61"/>
    </row>
    <row r="90" spans="1:14" ht="51" x14ac:dyDescent="0.25">
      <c r="A90" s="15"/>
      <c r="B90" s="17">
        <v>3043983</v>
      </c>
      <c r="C90" s="17" t="s">
        <v>499</v>
      </c>
      <c r="D90" s="17">
        <v>394</v>
      </c>
      <c r="E90" s="17" t="s">
        <v>462</v>
      </c>
      <c r="F90" s="17">
        <v>463</v>
      </c>
      <c r="G90" s="17" t="s">
        <v>224</v>
      </c>
      <c r="H90" s="17">
        <v>463</v>
      </c>
      <c r="I90" s="17" t="s">
        <v>364</v>
      </c>
      <c r="J90" s="59">
        <v>0.98504800000000026</v>
      </c>
      <c r="K90" s="60">
        <v>1.027871</v>
      </c>
      <c r="L90" s="61">
        <v>0.47180752300161188</v>
      </c>
      <c r="M90" s="60"/>
      <c r="N90" s="61"/>
    </row>
    <row r="91" spans="1:14" ht="51" x14ac:dyDescent="0.25">
      <c r="A91" s="15"/>
      <c r="B91" s="17">
        <v>3043983</v>
      </c>
      <c r="C91" s="17" t="s">
        <v>499</v>
      </c>
      <c r="D91" s="17">
        <v>394</v>
      </c>
      <c r="E91" s="17" t="s">
        <v>462</v>
      </c>
      <c r="F91" s="17">
        <v>464</v>
      </c>
      <c r="G91" s="17" t="s">
        <v>225</v>
      </c>
      <c r="H91" s="17">
        <v>464</v>
      </c>
      <c r="I91" s="17" t="s">
        <v>365</v>
      </c>
      <c r="J91" s="59">
        <v>1.8475429999999993</v>
      </c>
      <c r="K91" s="60">
        <v>1.8947329999999996</v>
      </c>
      <c r="L91" s="61">
        <v>0.78512354160193354</v>
      </c>
      <c r="M91" s="60"/>
      <c r="N91" s="61"/>
    </row>
    <row r="92" spans="1:14" ht="89.25" x14ac:dyDescent="0.25">
      <c r="A92" s="15"/>
      <c r="B92" s="17">
        <v>3043984</v>
      </c>
      <c r="C92" s="17" t="s">
        <v>500</v>
      </c>
      <c r="D92" s="17">
        <v>394</v>
      </c>
      <c r="E92" s="17" t="s">
        <v>462</v>
      </c>
      <c r="F92" s="17">
        <v>11</v>
      </c>
      <c r="G92" s="17" t="s">
        <v>106</v>
      </c>
      <c r="H92" s="17">
        <v>124</v>
      </c>
      <c r="I92" s="17" t="s">
        <v>337</v>
      </c>
      <c r="J92" s="59">
        <v>4.1500000000000012</v>
      </c>
      <c r="K92" s="60">
        <v>4.1499999999999986</v>
      </c>
      <c r="L92" s="61">
        <v>3.209834094857797</v>
      </c>
      <c r="M92" s="60"/>
      <c r="N92" s="61"/>
    </row>
    <row r="93" spans="1:14" ht="51" x14ac:dyDescent="0.25">
      <c r="A93" s="15"/>
      <c r="B93" s="17">
        <v>3043984</v>
      </c>
      <c r="C93" s="17" t="s">
        <v>500</v>
      </c>
      <c r="D93" s="17">
        <v>394</v>
      </c>
      <c r="E93" s="17" t="s">
        <v>462</v>
      </c>
      <c r="F93" s="17">
        <v>131</v>
      </c>
      <c r="G93" s="17" t="s">
        <v>138</v>
      </c>
      <c r="H93" s="17">
        <v>131</v>
      </c>
      <c r="I93" s="17" t="s">
        <v>338</v>
      </c>
      <c r="J93" s="59">
        <v>5.3645379999999996</v>
      </c>
      <c r="K93" s="60">
        <v>5.8501720000000024</v>
      </c>
      <c r="L93" s="61">
        <v>2.417900189611828</v>
      </c>
      <c r="M93" s="60"/>
      <c r="N93" s="61"/>
    </row>
    <row r="94" spans="1:14" ht="63.75" x14ac:dyDescent="0.25">
      <c r="A94" s="15"/>
      <c r="B94" s="17">
        <v>3043984</v>
      </c>
      <c r="C94" s="17" t="s">
        <v>500</v>
      </c>
      <c r="D94" s="17">
        <v>394</v>
      </c>
      <c r="E94" s="17" t="s">
        <v>462</v>
      </c>
      <c r="F94" s="17">
        <v>137</v>
      </c>
      <c r="G94" s="17" t="s">
        <v>141</v>
      </c>
      <c r="H94" s="17">
        <v>137</v>
      </c>
      <c r="I94" s="17" t="s">
        <v>340</v>
      </c>
      <c r="J94" s="59">
        <v>7.1933049999999996</v>
      </c>
      <c r="K94" s="60">
        <v>9.2363969999999966</v>
      </c>
      <c r="L94" s="61">
        <v>5.0385269155054253</v>
      </c>
      <c r="M94" s="60"/>
      <c r="N94" s="61"/>
    </row>
    <row r="95" spans="1:14" ht="51" x14ac:dyDescent="0.25">
      <c r="A95" s="15"/>
      <c r="B95" s="17">
        <v>3043984</v>
      </c>
      <c r="C95" s="17" t="s">
        <v>500</v>
      </c>
      <c r="D95" s="17">
        <v>394</v>
      </c>
      <c r="E95" s="17" t="s">
        <v>462</v>
      </c>
      <c r="F95" s="17">
        <v>440</v>
      </c>
      <c r="G95" s="17" t="s">
        <v>201</v>
      </c>
      <c r="H95" s="17">
        <v>440</v>
      </c>
      <c r="I95" s="17" t="s">
        <v>341</v>
      </c>
      <c r="J95" s="59">
        <v>0.67853999999999992</v>
      </c>
      <c r="K95" s="60">
        <v>0.74689699999999981</v>
      </c>
      <c r="L95" s="61">
        <v>0.31142921632272191</v>
      </c>
      <c r="M95" s="60"/>
      <c r="N95" s="61"/>
    </row>
    <row r="96" spans="1:14" ht="51" x14ac:dyDescent="0.25">
      <c r="A96" s="15"/>
      <c r="B96" s="17">
        <v>3043984</v>
      </c>
      <c r="C96" s="17" t="s">
        <v>500</v>
      </c>
      <c r="D96" s="17">
        <v>394</v>
      </c>
      <c r="E96" s="17" t="s">
        <v>462</v>
      </c>
      <c r="F96" s="17">
        <v>441</v>
      </c>
      <c r="G96" s="17" t="s">
        <v>202</v>
      </c>
      <c r="H96" s="17">
        <v>441</v>
      </c>
      <c r="I96" s="17" t="s">
        <v>342</v>
      </c>
      <c r="J96" s="59">
        <v>0.48110999999999998</v>
      </c>
      <c r="K96" s="60">
        <v>0.48863299999999993</v>
      </c>
      <c r="L96" s="61">
        <v>0.19346112881612498</v>
      </c>
      <c r="M96" s="60"/>
      <c r="N96" s="61"/>
    </row>
    <row r="97" spans="1:14" ht="51" x14ac:dyDescent="0.25">
      <c r="A97" s="15"/>
      <c r="B97" s="17">
        <v>3043984</v>
      </c>
      <c r="C97" s="17" t="s">
        <v>500</v>
      </c>
      <c r="D97" s="17">
        <v>394</v>
      </c>
      <c r="E97" s="17" t="s">
        <v>462</v>
      </c>
      <c r="F97" s="17">
        <v>442</v>
      </c>
      <c r="G97" s="17" t="s">
        <v>203</v>
      </c>
      <c r="H97" s="17">
        <v>442</v>
      </c>
      <c r="I97" s="17" t="s">
        <v>343</v>
      </c>
      <c r="J97" s="59">
        <v>0.23765699999999998</v>
      </c>
      <c r="K97" s="60">
        <v>0.23781099999999997</v>
      </c>
      <c r="L97" s="61">
        <v>0.14295537007274106</v>
      </c>
      <c r="M97" s="60"/>
      <c r="N97" s="61"/>
    </row>
    <row r="98" spans="1:14" ht="51" x14ac:dyDescent="0.25">
      <c r="A98" s="15"/>
      <c r="B98" s="17">
        <v>3043984</v>
      </c>
      <c r="C98" s="17" t="s">
        <v>500</v>
      </c>
      <c r="D98" s="17">
        <v>394</v>
      </c>
      <c r="E98" s="17" t="s">
        <v>462</v>
      </c>
      <c r="F98" s="17">
        <v>443</v>
      </c>
      <c r="G98" s="17" t="s">
        <v>204</v>
      </c>
      <c r="H98" s="17">
        <v>443</v>
      </c>
      <c r="I98" s="17" t="s">
        <v>344</v>
      </c>
      <c r="J98" s="59">
        <v>0.56932499999999975</v>
      </c>
      <c r="K98" s="60">
        <v>0.98813299999999993</v>
      </c>
      <c r="L98" s="61">
        <v>0.28415258766835905</v>
      </c>
      <c r="M98" s="60"/>
      <c r="N98" s="61"/>
    </row>
    <row r="99" spans="1:14" ht="51" x14ac:dyDescent="0.25">
      <c r="A99" s="15"/>
      <c r="B99" s="17">
        <v>3043984</v>
      </c>
      <c r="C99" s="17" t="s">
        <v>500</v>
      </c>
      <c r="D99" s="17">
        <v>394</v>
      </c>
      <c r="E99" s="17" t="s">
        <v>462</v>
      </c>
      <c r="F99" s="17">
        <v>444</v>
      </c>
      <c r="G99" s="17" t="s">
        <v>205</v>
      </c>
      <c r="H99" s="17">
        <v>444</v>
      </c>
      <c r="I99" s="17" t="s">
        <v>345</v>
      </c>
      <c r="J99" s="59">
        <v>0.6670269999999997</v>
      </c>
      <c r="K99" s="60">
        <v>0.74751499999999993</v>
      </c>
      <c r="L99" s="61">
        <v>0.37420355333597399</v>
      </c>
      <c r="M99" s="60"/>
      <c r="N99" s="61"/>
    </row>
    <row r="100" spans="1:14" ht="51" x14ac:dyDescent="0.25">
      <c r="A100" s="15"/>
      <c r="B100" s="17">
        <v>3043984</v>
      </c>
      <c r="C100" s="17" t="s">
        <v>500</v>
      </c>
      <c r="D100" s="17">
        <v>394</v>
      </c>
      <c r="E100" s="17" t="s">
        <v>462</v>
      </c>
      <c r="F100" s="17">
        <v>445</v>
      </c>
      <c r="G100" s="17" t="s">
        <v>206</v>
      </c>
      <c r="H100" s="17">
        <v>445</v>
      </c>
      <c r="I100" s="17" t="s">
        <v>346</v>
      </c>
      <c r="J100" s="59">
        <v>0.69208099999999995</v>
      </c>
      <c r="K100" s="60">
        <v>0.96777100000000005</v>
      </c>
      <c r="L100" s="61">
        <v>0.47787507173779886</v>
      </c>
      <c r="M100" s="60"/>
      <c r="N100" s="61"/>
    </row>
    <row r="101" spans="1:14" ht="51" x14ac:dyDescent="0.25">
      <c r="A101" s="15"/>
      <c r="B101" s="17">
        <v>3043984</v>
      </c>
      <c r="C101" s="17" t="s">
        <v>500</v>
      </c>
      <c r="D101" s="17">
        <v>394</v>
      </c>
      <c r="E101" s="17" t="s">
        <v>462</v>
      </c>
      <c r="F101" s="17">
        <v>446</v>
      </c>
      <c r="G101" s="17" t="s">
        <v>207</v>
      </c>
      <c r="H101" s="17">
        <v>446</v>
      </c>
      <c r="I101" s="17" t="s">
        <v>347</v>
      </c>
      <c r="J101" s="59">
        <v>0.63212000000000035</v>
      </c>
      <c r="K101" s="60">
        <v>0.66211999999999993</v>
      </c>
      <c r="L101" s="61">
        <v>0.29786059669186216</v>
      </c>
      <c r="M101" s="60"/>
      <c r="N101" s="61"/>
    </row>
    <row r="102" spans="1:14" ht="51" x14ac:dyDescent="0.25">
      <c r="A102" s="15"/>
      <c r="B102" s="17">
        <v>3043984</v>
      </c>
      <c r="C102" s="17" t="s">
        <v>500</v>
      </c>
      <c r="D102" s="17">
        <v>394</v>
      </c>
      <c r="E102" s="17" t="s">
        <v>462</v>
      </c>
      <c r="F102" s="17">
        <v>447</v>
      </c>
      <c r="G102" s="17" t="s">
        <v>208</v>
      </c>
      <c r="H102" s="17">
        <v>447</v>
      </c>
      <c r="I102" s="17" t="s">
        <v>348</v>
      </c>
      <c r="J102" s="59">
        <v>0.148649</v>
      </c>
      <c r="K102" s="60">
        <v>0.436222</v>
      </c>
      <c r="L102" s="61">
        <v>9.373207030876074E-2</v>
      </c>
      <c r="M102" s="60"/>
      <c r="N102" s="61"/>
    </row>
    <row r="103" spans="1:14" ht="51" x14ac:dyDescent="0.25">
      <c r="A103" s="15"/>
      <c r="B103" s="17">
        <v>3043984</v>
      </c>
      <c r="C103" s="17" t="s">
        <v>500</v>
      </c>
      <c r="D103" s="17">
        <v>394</v>
      </c>
      <c r="E103" s="17" t="s">
        <v>462</v>
      </c>
      <c r="F103" s="17">
        <v>448</v>
      </c>
      <c r="G103" s="17" t="s">
        <v>209</v>
      </c>
      <c r="H103" s="17">
        <v>448</v>
      </c>
      <c r="I103" s="17" t="s">
        <v>349</v>
      </c>
      <c r="J103" s="59">
        <v>0.293072</v>
      </c>
      <c r="K103" s="60">
        <v>0.29307199999999994</v>
      </c>
      <c r="L103" s="61">
        <v>0.10662896223220741</v>
      </c>
      <c r="M103" s="60"/>
      <c r="N103" s="61"/>
    </row>
    <row r="104" spans="1:14" ht="51" x14ac:dyDescent="0.25">
      <c r="A104" s="15"/>
      <c r="B104" s="17">
        <v>3043984</v>
      </c>
      <c r="C104" s="17" t="s">
        <v>500</v>
      </c>
      <c r="D104" s="17">
        <v>394</v>
      </c>
      <c r="E104" s="17" t="s">
        <v>462</v>
      </c>
      <c r="F104" s="17">
        <v>449</v>
      </c>
      <c r="G104" s="17" t="s">
        <v>210</v>
      </c>
      <c r="H104" s="17">
        <v>449</v>
      </c>
      <c r="I104" s="17" t="s">
        <v>350</v>
      </c>
      <c r="J104" s="59">
        <v>0.19730999999999996</v>
      </c>
      <c r="K104" s="60">
        <v>0.20780699999999994</v>
      </c>
      <c r="L104" s="61">
        <v>7.3140779772074893E-2</v>
      </c>
      <c r="M104" s="60"/>
      <c r="N104" s="61"/>
    </row>
    <row r="105" spans="1:14" ht="51" x14ac:dyDescent="0.25">
      <c r="A105" s="15"/>
      <c r="B105" s="17">
        <v>3043984</v>
      </c>
      <c r="C105" s="17" t="s">
        <v>500</v>
      </c>
      <c r="D105" s="17">
        <v>394</v>
      </c>
      <c r="E105" s="17" t="s">
        <v>462</v>
      </c>
      <c r="F105" s="17">
        <v>450</v>
      </c>
      <c r="G105" s="17" t="s">
        <v>211</v>
      </c>
      <c r="H105" s="17">
        <v>450</v>
      </c>
      <c r="I105" s="17" t="s">
        <v>351</v>
      </c>
      <c r="J105" s="59">
        <v>1.0695500000000002</v>
      </c>
      <c r="K105" s="60">
        <v>1.1457470000000001</v>
      </c>
      <c r="L105" s="61">
        <v>0.48683781786166946</v>
      </c>
      <c r="M105" s="60"/>
      <c r="N105" s="61"/>
    </row>
    <row r="106" spans="1:14" ht="51" x14ac:dyDescent="0.25">
      <c r="A106" s="15"/>
      <c r="B106" s="17">
        <v>3043984</v>
      </c>
      <c r="C106" s="17" t="s">
        <v>500</v>
      </c>
      <c r="D106" s="17">
        <v>394</v>
      </c>
      <c r="E106" s="17" t="s">
        <v>462</v>
      </c>
      <c r="F106" s="17">
        <v>451</v>
      </c>
      <c r="G106" s="17" t="s">
        <v>212</v>
      </c>
      <c r="H106" s="17">
        <v>451</v>
      </c>
      <c r="I106" s="17" t="s">
        <v>352</v>
      </c>
      <c r="J106" s="59">
        <v>0.60801800000000028</v>
      </c>
      <c r="K106" s="60">
        <v>0.61101800000000017</v>
      </c>
      <c r="L106" s="61">
        <v>0.32842495475051692</v>
      </c>
      <c r="M106" s="60"/>
      <c r="N106" s="61"/>
    </row>
    <row r="107" spans="1:14" ht="51" x14ac:dyDescent="0.25">
      <c r="A107" s="15"/>
      <c r="B107" s="17">
        <v>3043984</v>
      </c>
      <c r="C107" s="17" t="s">
        <v>500</v>
      </c>
      <c r="D107" s="17">
        <v>394</v>
      </c>
      <c r="E107" s="17" t="s">
        <v>462</v>
      </c>
      <c r="F107" s="17">
        <v>452</v>
      </c>
      <c r="G107" s="17" t="s">
        <v>213</v>
      </c>
      <c r="H107" s="17">
        <v>452</v>
      </c>
      <c r="I107" s="17" t="s">
        <v>353</v>
      </c>
      <c r="J107" s="59">
        <v>1.5605369999999996</v>
      </c>
      <c r="K107" s="60">
        <v>1.8411129999999989</v>
      </c>
      <c r="L107" s="61">
        <v>0.72672545319073834</v>
      </c>
      <c r="M107" s="60"/>
      <c r="N107" s="61"/>
    </row>
    <row r="108" spans="1:14" ht="51" x14ac:dyDescent="0.25">
      <c r="A108" s="15"/>
      <c r="B108" s="17">
        <v>3043984</v>
      </c>
      <c r="C108" s="17" t="s">
        <v>500</v>
      </c>
      <c r="D108" s="17">
        <v>394</v>
      </c>
      <c r="E108" s="17" t="s">
        <v>462</v>
      </c>
      <c r="F108" s="17">
        <v>453</v>
      </c>
      <c r="G108" s="17" t="s">
        <v>214</v>
      </c>
      <c r="H108" s="17">
        <v>453</v>
      </c>
      <c r="I108" s="17" t="s">
        <v>354</v>
      </c>
      <c r="J108" s="59">
        <v>2.0500339999999992</v>
      </c>
      <c r="K108" s="60">
        <v>2.0639339999999997</v>
      </c>
      <c r="L108" s="61">
        <v>0.7819717088714242</v>
      </c>
      <c r="M108" s="60"/>
      <c r="N108" s="61"/>
    </row>
    <row r="109" spans="1:14" ht="51" x14ac:dyDescent="0.25">
      <c r="A109" s="15"/>
      <c r="B109" s="17">
        <v>3043984</v>
      </c>
      <c r="C109" s="17" t="s">
        <v>500</v>
      </c>
      <c r="D109" s="17">
        <v>394</v>
      </c>
      <c r="E109" s="17" t="s">
        <v>462</v>
      </c>
      <c r="F109" s="17">
        <v>454</v>
      </c>
      <c r="G109" s="17" t="s">
        <v>215</v>
      </c>
      <c r="H109" s="17">
        <v>454</v>
      </c>
      <c r="I109" s="17" t="s">
        <v>355</v>
      </c>
      <c r="J109" s="59">
        <v>0.62935599999999992</v>
      </c>
      <c r="K109" s="60">
        <v>1.3156380000000003</v>
      </c>
      <c r="L109" s="61">
        <v>0.7242390273604542</v>
      </c>
      <c r="M109" s="60"/>
      <c r="N109" s="61"/>
    </row>
    <row r="110" spans="1:14" ht="51" x14ac:dyDescent="0.25">
      <c r="A110" s="15"/>
      <c r="B110" s="17">
        <v>3043984</v>
      </c>
      <c r="C110" s="17" t="s">
        <v>500</v>
      </c>
      <c r="D110" s="17">
        <v>394</v>
      </c>
      <c r="E110" s="17" t="s">
        <v>462</v>
      </c>
      <c r="F110" s="17">
        <v>455</v>
      </c>
      <c r="G110" s="17" t="s">
        <v>216</v>
      </c>
      <c r="H110" s="17">
        <v>455</v>
      </c>
      <c r="I110" s="17" t="s">
        <v>356</v>
      </c>
      <c r="J110" s="59">
        <v>0.11577199999999999</v>
      </c>
      <c r="K110" s="60">
        <v>9.3585999999999989E-2</v>
      </c>
      <c r="L110" s="61">
        <v>3.4574499917653156E-2</v>
      </c>
      <c r="M110" s="60"/>
      <c r="N110" s="61"/>
    </row>
    <row r="111" spans="1:14" ht="51" x14ac:dyDescent="0.25">
      <c r="A111" s="15"/>
      <c r="B111" s="17">
        <v>3043984</v>
      </c>
      <c r="C111" s="17" t="s">
        <v>500</v>
      </c>
      <c r="D111" s="17">
        <v>394</v>
      </c>
      <c r="E111" s="17" t="s">
        <v>462</v>
      </c>
      <c r="F111" s="17">
        <v>456</v>
      </c>
      <c r="G111" s="17" t="s">
        <v>217</v>
      </c>
      <c r="H111" s="17">
        <v>456</v>
      </c>
      <c r="I111" s="17" t="s">
        <v>357</v>
      </c>
      <c r="J111" s="59">
        <v>0.36219099999999999</v>
      </c>
      <c r="K111" s="60">
        <v>0.38878600000000002</v>
      </c>
      <c r="L111" s="61">
        <v>0.12115105884731747</v>
      </c>
      <c r="M111" s="60"/>
      <c r="N111" s="61"/>
    </row>
    <row r="112" spans="1:14" ht="51" x14ac:dyDescent="0.25">
      <c r="A112" s="15"/>
      <c r="B112" s="17">
        <v>3043984</v>
      </c>
      <c r="C112" s="17" t="s">
        <v>500</v>
      </c>
      <c r="D112" s="17">
        <v>394</v>
      </c>
      <c r="E112" s="17" t="s">
        <v>462</v>
      </c>
      <c r="F112" s="17">
        <v>457</v>
      </c>
      <c r="G112" s="17" t="s">
        <v>218</v>
      </c>
      <c r="H112" s="17">
        <v>457</v>
      </c>
      <c r="I112" s="17" t="s">
        <v>358</v>
      </c>
      <c r="J112" s="59">
        <v>1.5024129999999996</v>
      </c>
      <c r="K112" s="60">
        <v>1.9948069999999993</v>
      </c>
      <c r="L112" s="61">
        <v>0.49164991333964281</v>
      </c>
      <c r="M112" s="60"/>
      <c r="N112" s="61"/>
    </row>
    <row r="113" spans="1:14" ht="51" x14ac:dyDescent="0.25">
      <c r="A113" s="15"/>
      <c r="B113" s="17">
        <v>3043984</v>
      </c>
      <c r="C113" s="17" t="s">
        <v>500</v>
      </c>
      <c r="D113" s="17">
        <v>394</v>
      </c>
      <c r="E113" s="17" t="s">
        <v>462</v>
      </c>
      <c r="F113" s="17">
        <v>458</v>
      </c>
      <c r="G113" s="17" t="s">
        <v>219</v>
      </c>
      <c r="H113" s="17">
        <v>458</v>
      </c>
      <c r="I113" s="17" t="s">
        <v>359</v>
      </c>
      <c r="J113" s="59">
        <v>1.3772709999999986</v>
      </c>
      <c r="K113" s="60">
        <v>1.8195679999999992</v>
      </c>
      <c r="L113" s="61">
        <v>0.64577192715660203</v>
      </c>
      <c r="M113" s="60"/>
      <c r="N113" s="61"/>
    </row>
    <row r="114" spans="1:14" ht="51" x14ac:dyDescent="0.25">
      <c r="A114" s="15"/>
      <c r="B114" s="17">
        <v>3043984</v>
      </c>
      <c r="C114" s="17" t="s">
        <v>500</v>
      </c>
      <c r="D114" s="17">
        <v>394</v>
      </c>
      <c r="E114" s="17" t="s">
        <v>462</v>
      </c>
      <c r="F114" s="17">
        <v>459</v>
      </c>
      <c r="G114" s="17" t="s">
        <v>220</v>
      </c>
      <c r="H114" s="17">
        <v>459</v>
      </c>
      <c r="I114" s="17" t="s">
        <v>360</v>
      </c>
      <c r="J114" s="59">
        <v>1.0893589999999997</v>
      </c>
      <c r="K114" s="60">
        <v>1.1691169999999995</v>
      </c>
      <c r="L114" s="61">
        <v>0.48482896265340969</v>
      </c>
      <c r="M114" s="60"/>
      <c r="N114" s="61"/>
    </row>
    <row r="115" spans="1:14" ht="51" x14ac:dyDescent="0.25">
      <c r="A115" s="15"/>
      <c r="B115" s="17">
        <v>3043984</v>
      </c>
      <c r="C115" s="17" t="s">
        <v>500</v>
      </c>
      <c r="D115" s="17">
        <v>394</v>
      </c>
      <c r="E115" s="17" t="s">
        <v>462</v>
      </c>
      <c r="F115" s="17">
        <v>460</v>
      </c>
      <c r="G115" s="17" t="s">
        <v>221</v>
      </c>
      <c r="H115" s="17">
        <v>460</v>
      </c>
      <c r="I115" s="17" t="s">
        <v>361</v>
      </c>
      <c r="J115" s="59">
        <v>0.16112200000000002</v>
      </c>
      <c r="K115" s="60">
        <v>0.16812200000000002</v>
      </c>
      <c r="L115" s="61">
        <v>4.9341509278747253E-2</v>
      </c>
      <c r="M115" s="60"/>
      <c r="N115" s="61"/>
    </row>
    <row r="116" spans="1:14" ht="51" x14ac:dyDescent="0.25">
      <c r="A116" s="15"/>
      <c r="B116" s="17">
        <v>3043984</v>
      </c>
      <c r="C116" s="17" t="s">
        <v>500</v>
      </c>
      <c r="D116" s="17">
        <v>394</v>
      </c>
      <c r="E116" s="17" t="s">
        <v>462</v>
      </c>
      <c r="F116" s="17">
        <v>461</v>
      </c>
      <c r="G116" s="17" t="s">
        <v>222</v>
      </c>
      <c r="H116" s="17">
        <v>461</v>
      </c>
      <c r="I116" s="17" t="s">
        <v>362</v>
      </c>
      <c r="J116" s="59">
        <v>1.13117</v>
      </c>
      <c r="K116" s="60">
        <v>1.13117</v>
      </c>
      <c r="L116" s="61">
        <v>0.42158844543155283</v>
      </c>
      <c r="M116" s="60"/>
      <c r="N116" s="61"/>
    </row>
    <row r="117" spans="1:14" ht="51" x14ac:dyDescent="0.25">
      <c r="A117" s="15"/>
      <c r="B117" s="17">
        <v>3043984</v>
      </c>
      <c r="C117" s="17" t="s">
        <v>500</v>
      </c>
      <c r="D117" s="17">
        <v>394</v>
      </c>
      <c r="E117" s="17" t="s">
        <v>462</v>
      </c>
      <c r="F117" s="17">
        <v>462</v>
      </c>
      <c r="G117" s="17" t="s">
        <v>223</v>
      </c>
      <c r="H117" s="17">
        <v>462</v>
      </c>
      <c r="I117" s="17" t="s">
        <v>363</v>
      </c>
      <c r="J117" s="59">
        <v>0.38848299999999997</v>
      </c>
      <c r="K117" s="60">
        <v>0.35607099999999997</v>
      </c>
      <c r="L117" s="61">
        <v>0.14882497150392737</v>
      </c>
      <c r="M117" s="60"/>
      <c r="N117" s="61"/>
    </row>
    <row r="118" spans="1:14" ht="51" x14ac:dyDescent="0.25">
      <c r="A118" s="15"/>
      <c r="B118" s="17">
        <v>3043984</v>
      </c>
      <c r="C118" s="17" t="s">
        <v>500</v>
      </c>
      <c r="D118" s="17">
        <v>394</v>
      </c>
      <c r="E118" s="17" t="s">
        <v>462</v>
      </c>
      <c r="F118" s="17">
        <v>463</v>
      </c>
      <c r="G118" s="17" t="s">
        <v>224</v>
      </c>
      <c r="H118" s="17">
        <v>463</v>
      </c>
      <c r="I118" s="17" t="s">
        <v>364</v>
      </c>
      <c r="J118" s="59">
        <v>0.89652300000000007</v>
      </c>
      <c r="K118" s="60">
        <v>0.96770400000000001</v>
      </c>
      <c r="L118" s="61">
        <v>0.43100624763289019</v>
      </c>
      <c r="M118" s="60"/>
      <c r="N118" s="61"/>
    </row>
    <row r="119" spans="1:14" ht="51.75" thickBot="1" x14ac:dyDescent="0.3">
      <c r="A119" s="21"/>
      <c r="B119" s="23">
        <v>3043984</v>
      </c>
      <c r="C119" s="23" t="s">
        <v>500</v>
      </c>
      <c r="D119" s="23">
        <v>394</v>
      </c>
      <c r="E119" s="23" t="s">
        <v>462</v>
      </c>
      <c r="F119" s="23">
        <v>464</v>
      </c>
      <c r="G119" s="23" t="s">
        <v>225</v>
      </c>
      <c r="H119" s="23">
        <v>464</v>
      </c>
      <c r="I119" s="23" t="s">
        <v>365</v>
      </c>
      <c r="J119" s="62">
        <v>1.4445789999999998</v>
      </c>
      <c r="K119" s="63">
        <v>1.3686589999999998</v>
      </c>
      <c r="L119" s="64">
        <v>0.64210838376311585</v>
      </c>
      <c r="M119" s="63"/>
      <c r="N119" s="64"/>
    </row>
  </sheetData>
  <mergeCells count="12">
    <mergeCell ref="A3:I3"/>
    <mergeCell ref="J3:L3"/>
    <mergeCell ref="M3:N3"/>
    <mergeCell ref="L4:L5"/>
    <mergeCell ref="F4:G5"/>
    <mergeCell ref="H4:I5"/>
    <mergeCell ref="A4:C5"/>
    <mergeCell ref="M4:M5"/>
    <mergeCell ref="J4:J5"/>
    <mergeCell ref="N4:N5"/>
    <mergeCell ref="K4:K5"/>
    <mergeCell ref="D4:E5"/>
  </mergeCells>
  <pageMargins left="0.7" right="0.7" top="0.75" bottom="0.75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0"/>
  <dimension ref="A1:N15"/>
  <sheetViews>
    <sheetView workbookViewId="0">
      <selection activeCell="B8" sqref="B8:C14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118</v>
      </c>
      <c r="B1" s="40" t="s">
        <v>228</v>
      </c>
      <c r="C1" s="40" t="s">
        <v>73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2248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113.066823</v>
      </c>
      <c r="I6" s="13">
        <v>119.67234199999999</v>
      </c>
      <c r="J6" s="13">
        <v>58.93093146821775</v>
      </c>
      <c r="K6" s="14">
        <v>0.49243568299363405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SUM(H8:H14)</f>
        <v>113.03682299999997</v>
      </c>
      <c r="I7" s="30">
        <f>SUM(I8:I14)</f>
        <v>117.21428699999996</v>
      </c>
      <c r="J7" s="30">
        <f>SUM(J8:J14)</f>
        <v>58.61486637913913</v>
      </c>
      <c r="K7" s="32">
        <f>IFERROR(J7/I7,0)</f>
        <v>0.50006588684141506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13.376061999999992</v>
      </c>
      <c r="I8" s="19">
        <v>17.382454000000003</v>
      </c>
      <c r="J8" s="19">
        <v>7.5424682747834595</v>
      </c>
      <c r="K8" s="20">
        <f t="shared" ref="K8:K15" si="0">IFERROR(J8/I8,0)</f>
        <v>0.43391274182479977</v>
      </c>
      <c r="L8" s="54">
        <v>162</v>
      </c>
      <c r="M8" s="19">
        <v>0</v>
      </c>
      <c r="N8" s="20">
        <f>IFERROR(M8/L8,".")</f>
        <v>0</v>
      </c>
    </row>
    <row r="9" spans="1:14" ht="63.75" x14ac:dyDescent="0.25">
      <c r="A9" s="15"/>
      <c r="B9" s="17">
        <v>5004362</v>
      </c>
      <c r="C9" s="79" t="s">
        <v>2249</v>
      </c>
      <c r="D9" s="17">
        <v>3000591</v>
      </c>
      <c r="E9" s="17" t="s">
        <v>2246</v>
      </c>
      <c r="F9" s="53">
        <v>194</v>
      </c>
      <c r="G9" s="17" t="s">
        <v>768</v>
      </c>
      <c r="H9" s="18">
        <v>0.04</v>
      </c>
      <c r="I9" s="19">
        <v>6.5193000000000001E-2</v>
      </c>
      <c r="J9" s="19">
        <v>6.5192900598049164E-2</v>
      </c>
      <c r="K9" s="20">
        <f t="shared" si="0"/>
        <v>0.99999847526650354</v>
      </c>
      <c r="L9" s="54">
        <v>0</v>
      </c>
      <c r="M9" s="19">
        <v>0</v>
      </c>
      <c r="N9" s="20" t="str">
        <f t="shared" ref="N9:N14" si="1">IFERROR(M9/L9,".")</f>
        <v>.</v>
      </c>
    </row>
    <row r="10" spans="1:14" ht="63.75" x14ac:dyDescent="0.25">
      <c r="A10" s="15"/>
      <c r="B10" s="17">
        <v>5004363</v>
      </c>
      <c r="C10" s="79" t="s">
        <v>2250</v>
      </c>
      <c r="D10" s="17">
        <v>3000591</v>
      </c>
      <c r="E10" s="17" t="s">
        <v>2246</v>
      </c>
      <c r="F10" s="53">
        <v>227</v>
      </c>
      <c r="G10" s="17" t="s">
        <v>891</v>
      </c>
      <c r="H10" s="18">
        <v>3.1975330000000004</v>
      </c>
      <c r="I10" s="19">
        <v>3.6130000000000018</v>
      </c>
      <c r="J10" s="19">
        <v>2.9737465642392635</v>
      </c>
      <c r="K10" s="20">
        <f t="shared" si="0"/>
        <v>0.82306852040942768</v>
      </c>
      <c r="L10" s="54">
        <v>261</v>
      </c>
      <c r="M10" s="19">
        <v>0</v>
      </c>
      <c r="N10" s="20">
        <f t="shared" si="1"/>
        <v>0</v>
      </c>
    </row>
    <row r="11" spans="1:14" ht="63.75" x14ac:dyDescent="0.25">
      <c r="A11" s="15"/>
      <c r="B11" s="17">
        <v>5004364</v>
      </c>
      <c r="C11" s="79" t="s">
        <v>2251</v>
      </c>
      <c r="D11" s="17">
        <v>3000591</v>
      </c>
      <c r="E11" s="17" t="s">
        <v>2246</v>
      </c>
      <c r="F11" s="53">
        <v>217</v>
      </c>
      <c r="G11" s="17" t="s">
        <v>900</v>
      </c>
      <c r="H11" s="18">
        <v>67.518183999999991</v>
      </c>
      <c r="I11" s="19">
        <v>69.868999999999971</v>
      </c>
      <c r="J11" s="19">
        <v>35.465633273124695</v>
      </c>
      <c r="K11" s="20">
        <f t="shared" si="0"/>
        <v>0.50760184449648216</v>
      </c>
      <c r="L11" s="54">
        <v>0</v>
      </c>
      <c r="M11" s="19">
        <v>0</v>
      </c>
      <c r="N11" s="20" t="str">
        <f t="shared" si="1"/>
        <v>.</v>
      </c>
    </row>
    <row r="12" spans="1:14" ht="63.75" x14ac:dyDescent="0.25">
      <c r="A12" s="15"/>
      <c r="B12" s="17">
        <v>5004365</v>
      </c>
      <c r="C12" s="79" t="s">
        <v>2252</v>
      </c>
      <c r="D12" s="17">
        <v>3000592</v>
      </c>
      <c r="E12" s="17" t="s">
        <v>2247</v>
      </c>
      <c r="F12" s="53">
        <v>591</v>
      </c>
      <c r="G12" s="17" t="s">
        <v>2255</v>
      </c>
      <c r="H12" s="18">
        <v>1.4044109999999996</v>
      </c>
      <c r="I12" s="19">
        <v>1.0327220000000004</v>
      </c>
      <c r="J12" s="19">
        <v>0.30210299277678132</v>
      </c>
      <c r="K12" s="20">
        <f t="shared" si="0"/>
        <v>0.29253079994110825</v>
      </c>
      <c r="L12" s="54">
        <v>0</v>
      </c>
      <c r="M12" s="19">
        <v>0</v>
      </c>
      <c r="N12" s="20" t="str">
        <f t="shared" si="1"/>
        <v>.</v>
      </c>
    </row>
    <row r="13" spans="1:14" ht="63.75" x14ac:dyDescent="0.25">
      <c r="A13" s="15"/>
      <c r="B13" s="17">
        <v>5004366</v>
      </c>
      <c r="C13" s="79" t="s">
        <v>2253</v>
      </c>
      <c r="D13" s="17">
        <v>3000592</v>
      </c>
      <c r="E13" s="17" t="s">
        <v>2247</v>
      </c>
      <c r="F13" s="53">
        <v>418</v>
      </c>
      <c r="G13" s="17" t="s">
        <v>2256</v>
      </c>
      <c r="H13" s="18">
        <v>26.049961</v>
      </c>
      <c r="I13" s="19">
        <v>22.151986999999977</v>
      </c>
      <c r="J13" s="19">
        <v>11.180228254874237</v>
      </c>
      <c r="K13" s="20">
        <f t="shared" si="0"/>
        <v>0.50470543589946348</v>
      </c>
      <c r="L13" s="54">
        <v>0</v>
      </c>
      <c r="M13" s="19">
        <v>0</v>
      </c>
      <c r="N13" s="20" t="str">
        <f t="shared" si="1"/>
        <v>.</v>
      </c>
    </row>
    <row r="14" spans="1:14" ht="63.75" x14ac:dyDescent="0.25">
      <c r="A14" s="15"/>
      <c r="B14" s="17">
        <v>5004367</v>
      </c>
      <c r="C14" s="79" t="s">
        <v>2254</v>
      </c>
      <c r="D14" s="17">
        <v>3000592</v>
      </c>
      <c r="E14" s="17" t="s">
        <v>2247</v>
      </c>
      <c r="F14" s="53">
        <v>117</v>
      </c>
      <c r="G14" s="17" t="s">
        <v>808</v>
      </c>
      <c r="H14" s="18">
        <v>1.4506719999999997</v>
      </c>
      <c r="I14" s="19">
        <v>3.0999310000000029</v>
      </c>
      <c r="J14" s="19">
        <v>1.0854941187426448</v>
      </c>
      <c r="K14" s="20">
        <f t="shared" si="0"/>
        <v>0.35016718718663215</v>
      </c>
      <c r="L14" s="54">
        <v>0</v>
      </c>
      <c r="M14" s="19">
        <v>0</v>
      </c>
      <c r="N14" s="20" t="str">
        <f t="shared" si="1"/>
        <v>.</v>
      </c>
    </row>
    <row r="15" spans="1:14" ht="15.75" thickBot="1" x14ac:dyDescent="0.3">
      <c r="A15" s="33" t="s">
        <v>302</v>
      </c>
      <c r="B15" s="35"/>
      <c r="C15" s="35"/>
      <c r="D15" s="57"/>
      <c r="E15" s="35"/>
      <c r="F15" s="51"/>
      <c r="G15" s="35"/>
      <c r="H15" s="36">
        <f>H6-H7</f>
        <v>3.0000000000029559E-2</v>
      </c>
      <c r="I15" s="36">
        <f>I6-I7</f>
        <v>2.4580550000000301</v>
      </c>
      <c r="J15" s="36">
        <f>J6-J7</f>
        <v>0.31606508907862008</v>
      </c>
      <c r="K15" s="38">
        <f t="shared" si="0"/>
        <v>0.12858340805173854</v>
      </c>
      <c r="L15" s="52"/>
      <c r="M15" s="37"/>
      <c r="N15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1"/>
  <dimension ref="A1:P6"/>
  <sheetViews>
    <sheetView workbookViewId="0">
      <selection activeCell="L6" sqref="L6:P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39">
        <v>118</v>
      </c>
      <c r="B1" s="40" t="s">
        <v>228</v>
      </c>
      <c r="C1" s="40" t="s">
        <v>73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2257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14"/>
      <c r="J4" s="114" t="s">
        <v>234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64.5" thickBot="1" x14ac:dyDescent="0.3">
      <c r="A6" s="21"/>
      <c r="B6" s="23">
        <v>3000001</v>
      </c>
      <c r="C6" s="23" t="s">
        <v>271</v>
      </c>
      <c r="D6" s="23"/>
      <c r="E6" s="23" t="s">
        <v>334</v>
      </c>
      <c r="F6" s="23">
        <v>6</v>
      </c>
      <c r="G6" s="23" t="s">
        <v>1173</v>
      </c>
      <c r="H6" s="23">
        <v>4</v>
      </c>
      <c r="I6" s="23" t="s">
        <v>2258</v>
      </c>
      <c r="J6" s="23">
        <v>1</v>
      </c>
      <c r="K6" s="23" t="s">
        <v>325</v>
      </c>
      <c r="L6" s="62">
        <v>0</v>
      </c>
      <c r="M6" s="63">
        <v>0.08</v>
      </c>
      <c r="N6" s="64">
        <v>7.9999998211860657E-2</v>
      </c>
      <c r="O6" s="63"/>
      <c r="P6" s="64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2"/>
  <dimension ref="A1:R6"/>
  <sheetViews>
    <sheetView workbookViewId="0">
      <selection activeCell="N6" sqref="N6:R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39">
        <v>118</v>
      </c>
      <c r="B1" s="40" t="s">
        <v>228</v>
      </c>
      <c r="C1" s="40" t="s">
        <v>73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.75" thickBot="1" x14ac:dyDescent="0.3">
      <c r="A2" s="2" t="s">
        <v>2259</v>
      </c>
    </row>
    <row r="3" spans="1:18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0" t="s">
        <v>2</v>
      </c>
      <c r="O3" s="101"/>
      <c r="P3" s="102"/>
      <c r="Q3" s="101" t="s">
        <v>235</v>
      </c>
      <c r="R3" s="102"/>
    </row>
    <row r="4" spans="1:18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14"/>
      <c r="L4" s="114" t="s">
        <v>234</v>
      </c>
      <c r="M4" s="129"/>
      <c r="N4" s="98" t="s">
        <v>3</v>
      </c>
      <c r="O4" s="96" t="s">
        <v>4</v>
      </c>
      <c r="P4" s="105" t="s">
        <v>5</v>
      </c>
      <c r="Q4" s="117" t="s">
        <v>236</v>
      </c>
      <c r="R4" s="105" t="s">
        <v>237</v>
      </c>
    </row>
    <row r="5" spans="1:18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30"/>
      <c r="N5" s="133"/>
      <c r="O5" s="134"/>
      <c r="P5" s="127"/>
      <c r="Q5" s="132"/>
      <c r="R5" s="127"/>
    </row>
    <row r="6" spans="1:18" ht="64.5" thickBot="1" x14ac:dyDescent="0.3">
      <c r="A6" s="21"/>
      <c r="B6" s="23">
        <v>5000276</v>
      </c>
      <c r="C6" s="23" t="s">
        <v>625</v>
      </c>
      <c r="D6" s="23">
        <v>3000001</v>
      </c>
      <c r="E6" s="23" t="s">
        <v>271</v>
      </c>
      <c r="F6" s="23">
        <v>1</v>
      </c>
      <c r="G6" s="23" t="s">
        <v>644</v>
      </c>
      <c r="H6" s="23">
        <v>6</v>
      </c>
      <c r="I6" s="23" t="s">
        <v>1173</v>
      </c>
      <c r="J6" s="23">
        <v>4</v>
      </c>
      <c r="K6" s="23" t="s">
        <v>2258</v>
      </c>
      <c r="L6" s="23">
        <v>1</v>
      </c>
      <c r="M6" s="23" t="s">
        <v>325</v>
      </c>
      <c r="N6" s="62">
        <v>0</v>
      </c>
      <c r="O6" s="63">
        <v>0.08</v>
      </c>
      <c r="P6" s="64">
        <v>7.9999998211860657E-2</v>
      </c>
      <c r="Q6" s="63">
        <v>0</v>
      </c>
      <c r="R6" s="64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3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119</v>
      </c>
      <c r="B1" s="41" t="s">
        <v>228</v>
      </c>
      <c r="C1" s="40" t="s">
        <v>2262</v>
      </c>
      <c r="D1" s="40"/>
      <c r="E1" s="40"/>
      <c r="F1" s="40"/>
      <c r="G1" s="40"/>
    </row>
    <row r="2" spans="1:11" ht="15.75" thickBot="1" x14ac:dyDescent="0.3">
      <c r="A2" s="2" t="s">
        <v>2263</v>
      </c>
      <c r="I2" s="1" t="s">
        <v>2277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2.8535939999999997</v>
      </c>
      <c r="E6" s="13">
        <f ca="1">SUM(E7:OFFSET(E7,50,0))</f>
        <v>8.1405940000000001</v>
      </c>
      <c r="F6" s="13">
        <f ca="1">SUM(F7:OFFSET(F7,50,0))</f>
        <v>5.0463320545713941</v>
      </c>
      <c r="G6" s="14">
        <f ca="1">IFERROR(F6/E6,0)</f>
        <v>0.61989727709936082</v>
      </c>
      <c r="J6" s="6" t="s">
        <v>369</v>
      </c>
      <c r="K6" s="65" t="s">
        <v>370</v>
      </c>
    </row>
    <row r="7" spans="1:11" ht="15.75" thickBot="1" x14ac:dyDescent="0.3">
      <c r="A7" s="21"/>
      <c r="B7" s="45">
        <v>15</v>
      </c>
      <c r="C7" s="23" t="s">
        <v>254</v>
      </c>
      <c r="D7" s="24">
        <v>2.8535939999999997</v>
      </c>
      <c r="E7" s="25">
        <v>8.1405940000000001</v>
      </c>
      <c r="F7" s="25">
        <v>5.0463320545713941</v>
      </c>
      <c r="G7" s="26">
        <f>IFERROR(F7/E7,0)</f>
        <v>0.61989727709936082</v>
      </c>
      <c r="I7" t="s">
        <v>254</v>
      </c>
      <c r="J7" s="6">
        <v>5.0463320545713941</v>
      </c>
      <c r="K7" s="65">
        <v>0.61989727709936082</v>
      </c>
    </row>
    <row r="8" spans="1:11" x14ac:dyDescent="0.25">
      <c r="J8" s="6"/>
      <c r="K8" s="65"/>
    </row>
    <row r="9" spans="1:11" x14ac:dyDescent="0.25">
      <c r="J9" s="6"/>
      <c r="K9" s="65"/>
    </row>
    <row r="10" spans="1:11" x14ac:dyDescent="0.25">
      <c r="J10" s="6"/>
      <c r="K10" s="65"/>
    </row>
    <row r="11" spans="1:11" x14ac:dyDescent="0.25">
      <c r="J11" s="6"/>
      <c r="K11" s="65"/>
    </row>
    <row r="12" spans="1:11" x14ac:dyDescent="0.25">
      <c r="J12" s="6"/>
      <c r="K12" s="65"/>
    </row>
    <row r="13" spans="1:11" x14ac:dyDescent="0.25">
      <c r="J13" s="6"/>
      <c r="K13" s="65"/>
    </row>
    <row r="14" spans="1:11" x14ac:dyDescent="0.25">
      <c r="J14" s="6"/>
      <c r="K14" s="65"/>
    </row>
    <row r="15" spans="1:11" x14ac:dyDescent="0.25">
      <c r="J15" s="6"/>
      <c r="K15" s="65"/>
    </row>
    <row r="16" spans="1:11" x14ac:dyDescent="0.25">
      <c r="J16" s="6"/>
      <c r="K16" s="65"/>
    </row>
    <row r="17" spans="10:11" x14ac:dyDescent="0.25">
      <c r="J17" s="6"/>
      <c r="K17" s="65"/>
    </row>
    <row r="18" spans="10:11" x14ac:dyDescent="0.25">
      <c r="J18" s="6"/>
      <c r="K18" s="65"/>
    </row>
    <row r="19" spans="10:11" x14ac:dyDescent="0.25">
      <c r="J19" s="6"/>
      <c r="K19" s="65"/>
    </row>
    <row r="20" spans="10:11" x14ac:dyDescent="0.25">
      <c r="J20" s="6"/>
      <c r="K20" s="65"/>
    </row>
    <row r="21" spans="10:11" x14ac:dyDescent="0.25">
      <c r="J21" s="6"/>
      <c r="K21" s="65"/>
    </row>
    <row r="22" spans="10:11" x14ac:dyDescent="0.25">
      <c r="J22" s="6"/>
      <c r="K22" s="65"/>
    </row>
    <row r="23" spans="10:11" x14ac:dyDescent="0.25">
      <c r="J23" s="6"/>
      <c r="K23" s="65"/>
    </row>
    <row r="24" spans="10:11" x14ac:dyDescent="0.25">
      <c r="J24" s="6"/>
      <c r="K24" s="65"/>
    </row>
    <row r="25" spans="10:11" x14ac:dyDescent="0.25">
      <c r="J25" s="6"/>
      <c r="K25" s="65"/>
    </row>
    <row r="26" spans="10:11" x14ac:dyDescent="0.25">
      <c r="J26" s="6"/>
      <c r="K26" s="65"/>
    </row>
    <row r="27" spans="10:11" x14ac:dyDescent="0.25">
      <c r="J27" s="6"/>
      <c r="K27" s="65"/>
    </row>
    <row r="28" spans="10:11" x14ac:dyDescent="0.25">
      <c r="J28" s="6"/>
      <c r="K28" s="65"/>
    </row>
    <row r="29" spans="10:11" x14ac:dyDescent="0.25">
      <c r="J29" s="6"/>
      <c r="K29" s="65"/>
    </row>
    <row r="30" spans="10:11" x14ac:dyDescent="0.25">
      <c r="J30" s="6"/>
      <c r="K30" s="65"/>
    </row>
    <row r="31" spans="10:11" x14ac:dyDescent="0.25">
      <c r="J31" s="6"/>
      <c r="K31" s="65"/>
    </row>
    <row r="32" spans="10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4"/>
  <dimension ref="A1:G11"/>
  <sheetViews>
    <sheetView workbookViewId="0">
      <selection activeCell="A8" sqref="A8:G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119</v>
      </c>
      <c r="B1" s="46" t="s">
        <v>228</v>
      </c>
      <c r="C1" s="40" t="s">
        <v>2262</v>
      </c>
      <c r="D1" s="40"/>
      <c r="E1" s="40"/>
      <c r="F1" s="40"/>
      <c r="G1" s="40"/>
    </row>
    <row r="2" spans="1:7" ht="15.75" thickBot="1" x14ac:dyDescent="0.3">
      <c r="A2" s="2" t="s">
        <v>2264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2.8535939999999997</v>
      </c>
      <c r="E6" s="13">
        <v>8.1405940000000001</v>
      </c>
      <c r="F6" s="13">
        <v>5.0463320545713941</v>
      </c>
      <c r="G6" s="14">
        <v>0.61989727709936082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2.8535939999999997</v>
      </c>
      <c r="E7" s="31">
        <f ca="1">SUM(E8:OFFSET(E6,MATCH("GOBIERNOS REGIONALES",$A$8:$A$50,0),0))</f>
        <v>8.1405940000000001</v>
      </c>
      <c r="F7" s="31">
        <f ca="1">SUM(F8:OFFSET(F6,MATCH("GOBIERNOS REGIONALES",$A$8:$A$50,0),0))</f>
        <v>5.0463320545713941</v>
      </c>
      <c r="G7" s="32">
        <f ca="1">IFERROR(F7/E7,0)</f>
        <v>0.61989727709936082</v>
      </c>
    </row>
    <row r="8" spans="1:7" x14ac:dyDescent="0.25">
      <c r="A8" s="15"/>
      <c r="B8" s="16">
        <v>4</v>
      </c>
      <c r="C8" s="17" t="s">
        <v>98</v>
      </c>
      <c r="D8" s="18">
        <v>2.8535939999999997</v>
      </c>
      <c r="E8" s="19">
        <v>8.1405940000000001</v>
      </c>
      <c r="F8" s="19">
        <v>5.0463320545713941</v>
      </c>
      <c r="G8" s="20">
        <f>IFERROR(F8/E8,0)</f>
        <v>0.61989727709936082</v>
      </c>
    </row>
    <row r="9" spans="1:7" ht="15.75" thickBot="1" x14ac:dyDescent="0.3">
      <c r="A9" s="33" t="s">
        <v>200</v>
      </c>
      <c r="B9" s="34"/>
      <c r="C9" s="35"/>
      <c r="D9" s="36">
        <f ca="1">SUM(D10:OFFSET(D8,(MATCH("GOBIERNOS LOCALES",$A$8:$A$50,0)-MATCH("GOBIERNOS REGIONALES",$A$8:$A$50,0)),0))</f>
        <v>0</v>
      </c>
      <c r="E9" s="37">
        <f ca="1">SUM(E10:OFFSET(E8,(MATCH("GOBIERNOS LOCALES",$A$8:$A$50,0)-MATCH("GOBIERNOS REGIONALES",$A$8:$A$50,0)),0))</f>
        <v>0</v>
      </c>
      <c r="F9" s="37">
        <f ca="1">SUM(F10:OFFSET(F8,(MATCH("GOBIERNOS LOCALES",$A$8:$A$50,0)-MATCH("GOBIERNOS REGIONALES",$A$8:$A$50,0)),0))</f>
        <v>0</v>
      </c>
      <c r="G9" s="38">
        <f ca="1">IFERROR(F9/E9,0)</f>
        <v>0</v>
      </c>
    </row>
    <row r="10" spans="1:7" x14ac:dyDescent="0.25">
      <c r="A10" t="s">
        <v>227</v>
      </c>
      <c r="D10" s="6"/>
      <c r="E10" s="6"/>
      <c r="F10" s="6"/>
      <c r="G10" s="5">
        <f>IFERROR(F10/E10,0)</f>
        <v>0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5"/>
  <dimension ref="A1:L22"/>
  <sheetViews>
    <sheetView topLeftCell="A7" workbookViewId="0">
      <selection activeCell="C26" sqref="C2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119</v>
      </c>
      <c r="B1" s="40" t="s">
        <v>228</v>
      </c>
      <c r="C1" s="40" t="s">
        <v>2262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2265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2.8535939999999997</v>
      </c>
      <c r="G6" s="13">
        <v>8.1405940000000001</v>
      </c>
      <c r="H6" s="13">
        <v>5.0463320545713941</v>
      </c>
      <c r="I6" s="14">
        <v>0.61989727709936082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2.8535939999999997</v>
      </c>
      <c r="G7" s="31">
        <f ca="1">SUM(G8:OFFSET(G6,MATCH("PROYECTOS",$A$8:$A$50,0),0))</f>
        <v>8.1405940000000001</v>
      </c>
      <c r="H7" s="31">
        <f ca="1">SUM(H8:OFFSET(H6,MATCH("PROYECTOS",$A$8:$A$50,0),0))</f>
        <v>5.0463320545713941</v>
      </c>
      <c r="I7" s="32">
        <f ca="1">IFERROR(H7/G7,0)</f>
        <v>0.61989727709936082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0.67775000000000007</v>
      </c>
      <c r="G8" s="19">
        <v>0.59648600000000007</v>
      </c>
      <c r="H8" s="19">
        <v>0.22065127066525747</v>
      </c>
      <c r="I8" s="20">
        <f t="shared" ref="I8:I13" si="0">IFERROR(H8/G8,0)</f>
        <v>0.36991860775484664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3000512</v>
      </c>
      <c r="C9" s="17" t="s">
        <v>1422</v>
      </c>
      <c r="D9" s="53">
        <v>86</v>
      </c>
      <c r="E9" s="17" t="s">
        <v>464</v>
      </c>
      <c r="F9" s="18">
        <v>0.40214999999999995</v>
      </c>
      <c r="G9" s="19">
        <v>0.26</v>
      </c>
      <c r="H9" s="19">
        <v>3.5315999877639115E-2</v>
      </c>
      <c r="I9" s="20">
        <f t="shared" si="0"/>
        <v>0.13583076876015043</v>
      </c>
      <c r="J9" s="54"/>
      <c r="K9" s="19"/>
      <c r="L9" s="20" t="str">
        <f>IFERROR(K9/J9,".")</f>
        <v>.</v>
      </c>
    </row>
    <row r="10" spans="1:12" ht="25.5" x14ac:dyDescent="0.25">
      <c r="A10" s="15"/>
      <c r="B10" s="17">
        <v>3000513</v>
      </c>
      <c r="C10" s="17" t="s">
        <v>1423</v>
      </c>
      <c r="D10" s="53">
        <v>538</v>
      </c>
      <c r="E10" s="17" t="s">
        <v>1424</v>
      </c>
      <c r="F10" s="18">
        <v>0.24899399999999999</v>
      </c>
      <c r="G10" s="19">
        <v>0.37109900000000007</v>
      </c>
      <c r="H10" s="19">
        <v>2.7968699811026454E-2</v>
      </c>
      <c r="I10" s="20">
        <f t="shared" si="0"/>
        <v>7.5367219558733517E-2</v>
      </c>
      <c r="J10" s="54"/>
      <c r="K10" s="19"/>
      <c r="L10" s="20" t="str">
        <f>IFERROR(K10/J10,".")</f>
        <v>.</v>
      </c>
    </row>
    <row r="11" spans="1:12" x14ac:dyDescent="0.25">
      <c r="A11" s="15"/>
      <c r="B11" s="17">
        <v>3000593</v>
      </c>
      <c r="C11" s="17" t="s">
        <v>2266</v>
      </c>
      <c r="D11" s="53">
        <v>533</v>
      </c>
      <c r="E11" s="17" t="s">
        <v>667</v>
      </c>
      <c r="F11" s="18">
        <v>1.1228</v>
      </c>
      <c r="G11" s="19">
        <v>6.5602149999999995</v>
      </c>
      <c r="H11" s="19">
        <v>4.7514778137265239</v>
      </c>
      <c r="I11" s="20">
        <f t="shared" si="0"/>
        <v>0.72428690427471121</v>
      </c>
      <c r="J11" s="54"/>
      <c r="K11" s="19"/>
      <c r="L11" s="20" t="str">
        <f>IFERROR(K11/J11,".")</f>
        <v>.</v>
      </c>
    </row>
    <row r="12" spans="1:12" x14ac:dyDescent="0.25">
      <c r="A12" s="15"/>
      <c r="B12" s="17">
        <v>3000594</v>
      </c>
      <c r="C12" s="17" t="s">
        <v>2267</v>
      </c>
      <c r="D12" s="53">
        <v>454</v>
      </c>
      <c r="E12" s="17" t="s">
        <v>2268</v>
      </c>
      <c r="F12" s="18">
        <v>0.40190000000000003</v>
      </c>
      <c r="G12" s="19">
        <v>0.352794</v>
      </c>
      <c r="H12" s="19">
        <v>1.0918270490947179E-2</v>
      </c>
      <c r="I12" s="20">
        <f t="shared" si="0"/>
        <v>3.0948005042453045E-2</v>
      </c>
      <c r="J12" s="54"/>
      <c r="K12" s="19"/>
      <c r="L12" s="20" t="str">
        <f>IFERROR(K12/J12,".")</f>
        <v>.</v>
      </c>
    </row>
    <row r="13" spans="1:12" ht="15.75" thickBot="1" x14ac:dyDescent="0.3">
      <c r="A13" s="33" t="s">
        <v>302</v>
      </c>
      <c r="B13" s="35"/>
      <c r="C13" s="35"/>
      <c r="D13" s="51"/>
      <c r="E13" s="35"/>
      <c r="F13" s="36">
        <f ca="1">OFFSET(F13,-MATCH("PROYECTOS",$A$8:$A$50,0)-1,0)-(OFFSET(F13,-MATCH("PROYECTOS",$A$8:$A$50,0),0))</f>
        <v>0</v>
      </c>
      <c r="G13" s="37">
        <f ca="1">OFFSET(G13,-MATCH("PROYECTOS",$A$8:$A$50,0)-1,0)-(OFFSET(G13,-MATCH("PROYECTOS",$A$8:$A$50,0),0))</f>
        <v>0</v>
      </c>
      <c r="H13" s="37">
        <f ca="1">OFFSET(H13,-MATCH("PROYECTOS",$A$8:$A$50,0)-1,0)-(OFFSET(H13,-MATCH("PROYECTOS",$A$8:$A$50,0),0))</f>
        <v>0</v>
      </c>
      <c r="I13" s="38">
        <f t="shared" ca="1" si="0"/>
        <v>0</v>
      </c>
      <c r="J13" s="52"/>
      <c r="K13" s="37"/>
      <c r="L13" s="38"/>
    </row>
    <row r="14" spans="1:12" ht="15.75" thickBot="1" x14ac:dyDescent="0.3"/>
    <row r="15" spans="1:12" ht="15.75" thickBot="1" x14ac:dyDescent="0.3">
      <c r="A15" s="108" t="s">
        <v>372</v>
      </c>
      <c r="B15" s="109"/>
      <c r="C15" s="109"/>
      <c r="D15" s="109"/>
      <c r="E15" s="109"/>
      <c r="F15" s="110"/>
    </row>
    <row r="16" spans="1:12" ht="15.75" thickBot="1" x14ac:dyDescent="0.3">
      <c r="A16" s="2" t="s">
        <v>2278</v>
      </c>
    </row>
    <row r="17" spans="1:6" ht="45" customHeight="1" x14ac:dyDescent="0.25">
      <c r="A17" s="100" t="s">
        <v>374</v>
      </c>
      <c r="B17" s="101"/>
      <c r="C17" s="101"/>
      <c r="D17" s="101"/>
      <c r="E17" s="101"/>
      <c r="F17" s="111" t="s">
        <v>375</v>
      </c>
    </row>
    <row r="18" spans="1:6" ht="15.75" thickBot="1" x14ac:dyDescent="0.3">
      <c r="A18" s="125"/>
      <c r="B18" s="126"/>
      <c r="C18" s="104"/>
      <c r="D18" s="104"/>
      <c r="E18" s="104"/>
      <c r="F18" s="112"/>
    </row>
    <row r="19" spans="1:6" x14ac:dyDescent="0.25">
      <c r="A19" s="15"/>
      <c r="B19" s="17">
        <v>3000001</v>
      </c>
      <c r="C19" s="123" t="s">
        <v>271</v>
      </c>
      <c r="D19" s="123"/>
      <c r="E19" s="124"/>
      <c r="F19" s="69">
        <v>0.36991860775484664</v>
      </c>
    </row>
    <row r="20" spans="1:6" x14ac:dyDescent="0.25">
      <c r="A20" s="15"/>
      <c r="B20" s="17">
        <v>3000512</v>
      </c>
      <c r="C20" s="119" t="s">
        <v>1422</v>
      </c>
      <c r="D20" s="119">
        <v>86</v>
      </c>
      <c r="E20" s="120" t="s">
        <v>464</v>
      </c>
      <c r="F20" s="69">
        <v>0.13583076876015043</v>
      </c>
    </row>
    <row r="21" spans="1:6" x14ac:dyDescent="0.25">
      <c r="A21" s="15"/>
      <c r="B21" s="17">
        <v>3000513</v>
      </c>
      <c r="C21" s="119" t="s">
        <v>1423</v>
      </c>
      <c r="D21" s="119">
        <v>538</v>
      </c>
      <c r="E21" s="120" t="s">
        <v>1424</v>
      </c>
      <c r="F21" s="69">
        <v>7.5367219558733517E-2</v>
      </c>
    </row>
    <row r="22" spans="1:6" ht="15.75" thickBot="1" x14ac:dyDescent="0.3">
      <c r="A22" s="21"/>
      <c r="B22" s="23">
        <v>3000594</v>
      </c>
      <c r="C22" s="140" t="s">
        <v>2267</v>
      </c>
      <c r="D22" s="140">
        <v>454</v>
      </c>
      <c r="E22" s="141" t="s">
        <v>2268</v>
      </c>
      <c r="F22" s="70">
        <v>3.0948005042453045E-2</v>
      </c>
    </row>
  </sheetData>
  <mergeCells count="19">
    <mergeCell ref="F3:I3"/>
    <mergeCell ref="J3:L3"/>
    <mergeCell ref="I4:I5"/>
    <mergeCell ref="A15:F15"/>
    <mergeCell ref="A17:E18"/>
    <mergeCell ref="F17:F18"/>
    <mergeCell ref="L4:L5"/>
    <mergeCell ref="H4:H5"/>
    <mergeCell ref="A4:C5"/>
    <mergeCell ref="J4:J5"/>
    <mergeCell ref="F4:F5"/>
    <mergeCell ref="K4:K5"/>
    <mergeCell ref="G4:G5"/>
    <mergeCell ref="D4:E5"/>
    <mergeCell ref="C19:E19"/>
    <mergeCell ref="C20:E20"/>
    <mergeCell ref="C21:E21"/>
    <mergeCell ref="C22:E22"/>
    <mergeCell ref="A3:E3"/>
  </mergeCells>
  <pageMargins left="0.7" right="0.7" top="0.75" bottom="0.75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6"/>
  <dimension ref="A1:N18"/>
  <sheetViews>
    <sheetView topLeftCell="A5" workbookViewId="0">
      <selection activeCell="B8" sqref="B8:C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119</v>
      </c>
      <c r="B1" s="40" t="s">
        <v>228</v>
      </c>
      <c r="C1" s="40" t="s">
        <v>2262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2269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2.8535939999999997</v>
      </c>
      <c r="I6" s="13">
        <v>8.1405940000000001</v>
      </c>
      <c r="J6" s="13">
        <v>5.0463320545713941</v>
      </c>
      <c r="K6" s="14">
        <v>0.61989727709936082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SUM(H8:H17)</f>
        <v>2.8535939999999997</v>
      </c>
      <c r="I7" s="30">
        <f>SUM(I8:I17)</f>
        <v>8.1405940000000001</v>
      </c>
      <c r="J7" s="30">
        <f>SUM(J8:J17)</f>
        <v>5.0463320545713941</v>
      </c>
      <c r="K7" s="32">
        <f>IFERROR(J7/I7,0)</f>
        <v>0.61989727709936082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60</v>
      </c>
      <c r="G8" s="17" t="s">
        <v>318</v>
      </c>
      <c r="H8" s="18">
        <v>0.67775000000000007</v>
      </c>
      <c r="I8" s="19">
        <v>0.59648600000000007</v>
      </c>
      <c r="J8" s="19">
        <v>0.22065127066525747</v>
      </c>
      <c r="K8" s="20">
        <f t="shared" ref="K8:K18" si="0">IFERROR(J8/I8,0)</f>
        <v>0.36991860775484664</v>
      </c>
      <c r="L8" s="54">
        <v>2</v>
      </c>
      <c r="M8" s="19">
        <v>0</v>
      </c>
      <c r="N8" s="20">
        <f>IFERROR(M8/L8,".")</f>
        <v>0</v>
      </c>
    </row>
    <row r="9" spans="1:14" ht="25.5" x14ac:dyDescent="0.25">
      <c r="A9" s="15"/>
      <c r="B9" s="17">
        <v>5004147</v>
      </c>
      <c r="C9" s="79" t="s">
        <v>1962</v>
      </c>
      <c r="D9" s="17">
        <v>3000512</v>
      </c>
      <c r="E9" s="17" t="s">
        <v>1422</v>
      </c>
      <c r="F9" s="53">
        <v>117</v>
      </c>
      <c r="G9" s="17" t="s">
        <v>808</v>
      </c>
      <c r="H9" s="18">
        <v>7.2999999999999995E-2</v>
      </c>
      <c r="I9" s="19">
        <v>5.0999999999999997E-2</v>
      </c>
      <c r="J9" s="19">
        <v>3.5315999877639115E-2</v>
      </c>
      <c r="K9" s="20">
        <f t="shared" si="0"/>
        <v>0.69247058583606114</v>
      </c>
      <c r="L9" s="54">
        <v>0</v>
      </c>
      <c r="M9" s="19">
        <v>0</v>
      </c>
      <c r="N9" s="20" t="str">
        <f t="shared" ref="N9:N17" si="1">IFERROR(M9/L9,".")</f>
        <v>.</v>
      </c>
    </row>
    <row r="10" spans="1:14" ht="25.5" x14ac:dyDescent="0.25">
      <c r="A10" s="15"/>
      <c r="B10" s="17">
        <v>5004373</v>
      </c>
      <c r="C10" s="79" t="s">
        <v>2270</v>
      </c>
      <c r="D10" s="17">
        <v>3000512</v>
      </c>
      <c r="E10" s="17" t="s">
        <v>1422</v>
      </c>
      <c r="F10" s="53">
        <v>86</v>
      </c>
      <c r="G10" s="17" t="s">
        <v>464</v>
      </c>
      <c r="H10" s="18">
        <v>0.32914999999999994</v>
      </c>
      <c r="I10" s="19">
        <v>0.20899999999999999</v>
      </c>
      <c r="J10" s="19">
        <v>0</v>
      </c>
      <c r="K10" s="20">
        <f t="shared" si="0"/>
        <v>0</v>
      </c>
      <c r="L10" s="54">
        <v>0</v>
      </c>
      <c r="M10" s="19">
        <v>0</v>
      </c>
      <c r="N10" s="20" t="str">
        <f t="shared" si="1"/>
        <v>.</v>
      </c>
    </row>
    <row r="11" spans="1:14" ht="25.5" x14ac:dyDescent="0.25">
      <c r="A11" s="15"/>
      <c r="B11" s="17">
        <v>5004132</v>
      </c>
      <c r="C11" s="79" t="s">
        <v>1433</v>
      </c>
      <c r="D11" s="17">
        <v>3000513</v>
      </c>
      <c r="E11" s="17" t="s">
        <v>1423</v>
      </c>
      <c r="F11" s="53">
        <v>538</v>
      </c>
      <c r="G11" s="17" t="s">
        <v>1435</v>
      </c>
      <c r="H11" s="18">
        <v>0.24899399999999999</v>
      </c>
      <c r="I11" s="19">
        <v>0.37109900000000007</v>
      </c>
      <c r="J11" s="19">
        <v>2.7968699811026454E-2</v>
      </c>
      <c r="K11" s="20">
        <f t="shared" si="0"/>
        <v>7.5367219558733517E-2</v>
      </c>
      <c r="L11" s="54">
        <v>0</v>
      </c>
      <c r="M11" s="19">
        <v>0</v>
      </c>
      <c r="N11" s="20" t="str">
        <f t="shared" si="1"/>
        <v>.</v>
      </c>
    </row>
    <row r="12" spans="1:14" ht="25.5" x14ac:dyDescent="0.25">
      <c r="A12" s="15"/>
      <c r="B12" s="17">
        <v>5002360</v>
      </c>
      <c r="C12" s="79" t="s">
        <v>1427</v>
      </c>
      <c r="D12" s="17">
        <v>3000593</v>
      </c>
      <c r="E12" s="17" t="s">
        <v>2266</v>
      </c>
      <c r="F12" s="53">
        <v>105</v>
      </c>
      <c r="G12" s="17" t="s">
        <v>783</v>
      </c>
      <c r="H12" s="18">
        <v>0</v>
      </c>
      <c r="I12" s="19">
        <v>5.2839549999999997</v>
      </c>
      <c r="J12" s="19">
        <v>4.4945905000495259</v>
      </c>
      <c r="K12" s="20">
        <f t="shared" si="0"/>
        <v>0.85061104798385412</v>
      </c>
      <c r="L12" s="54">
        <v>1</v>
      </c>
      <c r="M12" s="19">
        <v>0</v>
      </c>
      <c r="N12" s="20">
        <f t="shared" si="1"/>
        <v>0</v>
      </c>
    </row>
    <row r="13" spans="1:14" ht="25.5" x14ac:dyDescent="0.25">
      <c r="A13" s="15"/>
      <c r="B13" s="17">
        <v>5004368</v>
      </c>
      <c r="C13" s="79" t="s">
        <v>2271</v>
      </c>
      <c r="D13" s="17">
        <v>3000593</v>
      </c>
      <c r="E13" s="17" t="s">
        <v>2266</v>
      </c>
      <c r="F13" s="53">
        <v>470</v>
      </c>
      <c r="G13" s="17" t="s">
        <v>2276</v>
      </c>
      <c r="H13" s="18">
        <v>0.33840000000000003</v>
      </c>
      <c r="I13" s="19">
        <v>0.35326900000000006</v>
      </c>
      <c r="J13" s="19">
        <v>0.22434199415147305</v>
      </c>
      <c r="K13" s="20">
        <f t="shared" si="0"/>
        <v>0.63504579839010222</v>
      </c>
      <c r="L13" s="54">
        <v>0</v>
      </c>
      <c r="M13" s="19">
        <v>0</v>
      </c>
      <c r="N13" s="20" t="str">
        <f t="shared" si="1"/>
        <v>.</v>
      </c>
    </row>
    <row r="14" spans="1:14" ht="25.5" x14ac:dyDescent="0.25">
      <c r="A14" s="15"/>
      <c r="B14" s="17">
        <v>5004369</v>
      </c>
      <c r="C14" s="79" t="s">
        <v>2272</v>
      </c>
      <c r="D14" s="17">
        <v>3000593</v>
      </c>
      <c r="E14" s="17" t="s">
        <v>2266</v>
      </c>
      <c r="F14" s="53">
        <v>51</v>
      </c>
      <c r="G14" s="17" t="s">
        <v>723</v>
      </c>
      <c r="H14" s="18">
        <v>0.35980000000000001</v>
      </c>
      <c r="I14" s="19">
        <v>0.48675899999999994</v>
      </c>
      <c r="J14" s="19">
        <v>0</v>
      </c>
      <c r="K14" s="20">
        <f t="shared" si="0"/>
        <v>0</v>
      </c>
      <c r="L14" s="54">
        <v>0</v>
      </c>
      <c r="M14" s="19">
        <v>0</v>
      </c>
      <c r="N14" s="20" t="str">
        <f t="shared" si="1"/>
        <v>.</v>
      </c>
    </row>
    <row r="15" spans="1:14" ht="38.25" x14ac:dyDescent="0.25">
      <c r="A15" s="15"/>
      <c r="B15" s="17">
        <v>5004370</v>
      </c>
      <c r="C15" s="79" t="s">
        <v>2273</v>
      </c>
      <c r="D15" s="17">
        <v>3000593</v>
      </c>
      <c r="E15" s="17" t="s">
        <v>2266</v>
      </c>
      <c r="F15" s="53">
        <v>152</v>
      </c>
      <c r="G15" s="17" t="s">
        <v>1407</v>
      </c>
      <c r="H15" s="18">
        <v>0.42459999999999998</v>
      </c>
      <c r="I15" s="19">
        <v>0.43623199999999995</v>
      </c>
      <c r="J15" s="19">
        <v>3.2545319525524974E-2</v>
      </c>
      <c r="K15" s="20">
        <f t="shared" si="0"/>
        <v>7.4605529914185523E-2</v>
      </c>
      <c r="L15" s="54">
        <v>0</v>
      </c>
      <c r="M15" s="19">
        <v>0</v>
      </c>
      <c r="N15" s="20" t="str">
        <f t="shared" si="1"/>
        <v>.</v>
      </c>
    </row>
    <row r="16" spans="1:14" ht="25.5" x14ac:dyDescent="0.25">
      <c r="A16" s="15"/>
      <c r="B16" s="17">
        <v>5004371</v>
      </c>
      <c r="C16" s="79" t="s">
        <v>2274</v>
      </c>
      <c r="D16" s="17">
        <v>3000594</v>
      </c>
      <c r="E16" s="17" t="s">
        <v>2267</v>
      </c>
      <c r="F16" s="53">
        <v>6</v>
      </c>
      <c r="G16" s="17" t="s">
        <v>399</v>
      </c>
      <c r="H16" s="18">
        <v>0.1134</v>
      </c>
      <c r="I16" s="19">
        <v>3.8258E-2</v>
      </c>
      <c r="J16" s="19">
        <v>0</v>
      </c>
      <c r="K16" s="20">
        <f t="shared" si="0"/>
        <v>0</v>
      </c>
      <c r="L16" s="54">
        <v>0</v>
      </c>
      <c r="M16" s="19">
        <v>0</v>
      </c>
      <c r="N16" s="20" t="str">
        <f t="shared" si="1"/>
        <v>.</v>
      </c>
    </row>
    <row r="17" spans="1:14" ht="25.5" x14ac:dyDescent="0.25">
      <c r="A17" s="15"/>
      <c r="B17" s="17">
        <v>5004372</v>
      </c>
      <c r="C17" s="79" t="s">
        <v>2275</v>
      </c>
      <c r="D17" s="17">
        <v>3000594</v>
      </c>
      <c r="E17" s="17" t="s">
        <v>2267</v>
      </c>
      <c r="F17" s="53">
        <v>533</v>
      </c>
      <c r="G17" s="17" t="s">
        <v>667</v>
      </c>
      <c r="H17" s="18">
        <v>0.28850000000000003</v>
      </c>
      <c r="I17" s="19">
        <v>0.31453599999999998</v>
      </c>
      <c r="J17" s="19">
        <v>1.0918270490947179E-2</v>
      </c>
      <c r="K17" s="20">
        <f t="shared" si="0"/>
        <v>3.4712307942325139E-2</v>
      </c>
      <c r="L17" s="54">
        <v>0</v>
      </c>
      <c r="M17" s="19">
        <v>0</v>
      </c>
      <c r="N17" s="20" t="str">
        <f t="shared" si="1"/>
        <v>.</v>
      </c>
    </row>
    <row r="18" spans="1:14" ht="15.75" thickBot="1" x14ac:dyDescent="0.3">
      <c r="A18" s="33" t="s">
        <v>302</v>
      </c>
      <c r="B18" s="35"/>
      <c r="C18" s="35"/>
      <c r="D18" s="57"/>
      <c r="E18" s="35"/>
      <c r="F18" s="51"/>
      <c r="G18" s="35"/>
      <c r="H18" s="36">
        <f>H6-H7</f>
        <v>0</v>
      </c>
      <c r="I18" s="36">
        <f>I6-I7</f>
        <v>0</v>
      </c>
      <c r="J18" s="36">
        <f>J6-J7</f>
        <v>0</v>
      </c>
      <c r="K18" s="38">
        <f t="shared" si="0"/>
        <v>0</v>
      </c>
      <c r="L18" s="52"/>
      <c r="M18" s="37"/>
      <c r="N18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7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120</v>
      </c>
      <c r="B1" s="41" t="s">
        <v>228</v>
      </c>
      <c r="C1" s="40" t="s">
        <v>75</v>
      </c>
      <c r="D1" s="40"/>
      <c r="E1" s="40"/>
      <c r="F1" s="40"/>
      <c r="G1" s="40"/>
    </row>
    <row r="2" spans="1:11" ht="15.75" thickBot="1" x14ac:dyDescent="0.3">
      <c r="A2" s="2" t="s">
        <v>2279</v>
      </c>
      <c r="I2" s="1" t="s">
        <v>2289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6.2700000000000014</v>
      </c>
      <c r="E6" s="13">
        <f ca="1">SUM(E7:OFFSET(E7,50,0))</f>
        <v>6.1015999999999995</v>
      </c>
      <c r="F6" s="13">
        <f ca="1">SUM(F7:OFFSET(F7,50,0))</f>
        <v>0.517394431080902</v>
      </c>
      <c r="G6" s="14">
        <f ca="1">IFERROR(F6/E6,0)</f>
        <v>8.4796517484086481E-2</v>
      </c>
      <c r="J6" s="6" t="s">
        <v>369</v>
      </c>
      <c r="K6" s="65" t="s">
        <v>370</v>
      </c>
    </row>
    <row r="7" spans="1:11" x14ac:dyDescent="0.25">
      <c r="A7" s="15"/>
      <c r="B7" s="44">
        <v>15</v>
      </c>
      <c r="C7" s="17" t="s">
        <v>254</v>
      </c>
      <c r="D7" s="18">
        <v>4.6638700000000011</v>
      </c>
      <c r="E7" s="19">
        <v>3.9276089999999995</v>
      </c>
      <c r="F7" s="19">
        <v>0.2114207906415686</v>
      </c>
      <c r="G7" s="20">
        <f>IFERROR(F7/E7,0)</f>
        <v>5.3829388475677857E-2</v>
      </c>
      <c r="I7" t="s">
        <v>262</v>
      </c>
      <c r="J7" s="6">
        <v>5.5500000715255737E-2</v>
      </c>
      <c r="K7" s="65">
        <v>0.42857143409463888</v>
      </c>
    </row>
    <row r="8" spans="1:11" x14ac:dyDescent="0.25">
      <c r="A8" s="15"/>
      <c r="B8" s="44">
        <v>21</v>
      </c>
      <c r="C8" s="17" t="s">
        <v>260</v>
      </c>
      <c r="D8" s="18">
        <v>1.6061300000000001</v>
      </c>
      <c r="E8" s="19">
        <v>2.0444910000000003</v>
      </c>
      <c r="F8" s="19">
        <v>0.25047363972407766</v>
      </c>
      <c r="G8" s="20">
        <f>IFERROR(F8/E8,0)</f>
        <v>0.12251149050011843</v>
      </c>
      <c r="I8" t="s">
        <v>260</v>
      </c>
      <c r="J8" s="6">
        <v>0.25047363972407766</v>
      </c>
      <c r="K8" s="65">
        <v>0.12251149050011843</v>
      </c>
    </row>
    <row r="9" spans="1:11" ht="15.75" thickBot="1" x14ac:dyDescent="0.3">
      <c r="A9" s="21"/>
      <c r="B9" s="45">
        <v>23</v>
      </c>
      <c r="C9" s="23" t="s">
        <v>262</v>
      </c>
      <c r="D9" s="24">
        <v>0</v>
      </c>
      <c r="E9" s="25">
        <v>0.1295</v>
      </c>
      <c r="F9" s="25">
        <v>5.5500000715255737E-2</v>
      </c>
      <c r="G9" s="26">
        <f>IFERROR(F9/E9,0)</f>
        <v>0.42857143409463888</v>
      </c>
      <c r="I9" t="s">
        <v>254</v>
      </c>
      <c r="J9" s="6">
        <v>0.2114207906415686</v>
      </c>
      <c r="K9" s="65">
        <v>5.3829388475677857E-2</v>
      </c>
    </row>
    <row r="10" spans="1:11" x14ac:dyDescent="0.25">
      <c r="J10" s="6"/>
      <c r="K10" s="65"/>
    </row>
    <row r="11" spans="1:11" x14ac:dyDescent="0.25">
      <c r="J11" s="6"/>
      <c r="K11" s="65"/>
    </row>
    <row r="12" spans="1:11" x14ac:dyDescent="0.25">
      <c r="J12" s="6"/>
      <c r="K12" s="65"/>
    </row>
    <row r="13" spans="1:11" x14ac:dyDescent="0.25">
      <c r="J13" s="6"/>
      <c r="K13" s="65"/>
    </row>
    <row r="14" spans="1:11" x14ac:dyDescent="0.25">
      <c r="J14" s="6"/>
      <c r="K14" s="65"/>
    </row>
    <row r="15" spans="1:11" x14ac:dyDescent="0.25">
      <c r="J15" s="6"/>
      <c r="K15" s="65"/>
    </row>
    <row r="16" spans="1:11" x14ac:dyDescent="0.25">
      <c r="J16" s="6"/>
      <c r="K16" s="65"/>
    </row>
    <row r="17" spans="10:11" x14ac:dyDescent="0.25">
      <c r="J17" s="6"/>
      <c r="K17" s="65"/>
    </row>
    <row r="18" spans="10:11" x14ac:dyDescent="0.25">
      <c r="J18" s="6"/>
      <c r="K18" s="65"/>
    </row>
    <row r="19" spans="10:11" x14ac:dyDescent="0.25">
      <c r="J19" s="6"/>
      <c r="K19" s="65"/>
    </row>
    <row r="20" spans="10:11" x14ac:dyDescent="0.25">
      <c r="J20" s="6"/>
      <c r="K20" s="65"/>
    </row>
    <row r="21" spans="10:11" x14ac:dyDescent="0.25">
      <c r="J21" s="6"/>
      <c r="K21" s="65"/>
    </row>
    <row r="22" spans="10:11" x14ac:dyDescent="0.25">
      <c r="J22" s="6"/>
      <c r="K22" s="65"/>
    </row>
    <row r="23" spans="10:11" x14ac:dyDescent="0.25">
      <c r="J23" s="6"/>
      <c r="K23" s="65"/>
    </row>
    <row r="24" spans="10:11" x14ac:dyDescent="0.25">
      <c r="J24" s="6"/>
      <c r="K24" s="65"/>
    </row>
    <row r="25" spans="10:11" x14ac:dyDescent="0.25">
      <c r="J25" s="6"/>
      <c r="K25" s="65"/>
    </row>
    <row r="26" spans="10:11" x14ac:dyDescent="0.25">
      <c r="J26" s="6"/>
      <c r="K26" s="65"/>
    </row>
    <row r="27" spans="10:11" x14ac:dyDescent="0.25">
      <c r="J27" s="6"/>
      <c r="K27" s="65"/>
    </row>
    <row r="28" spans="10:11" x14ac:dyDescent="0.25">
      <c r="J28" s="6"/>
      <c r="K28" s="65"/>
    </row>
    <row r="29" spans="10:11" x14ac:dyDescent="0.25">
      <c r="J29" s="6"/>
      <c r="K29" s="65"/>
    </row>
    <row r="30" spans="10:11" x14ac:dyDescent="0.25">
      <c r="J30" s="6"/>
      <c r="K30" s="65"/>
    </row>
    <row r="31" spans="10:11" x14ac:dyDescent="0.25">
      <c r="J31" s="6"/>
      <c r="K31" s="65"/>
    </row>
    <row r="32" spans="10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8"/>
  <dimension ref="A1:G11"/>
  <sheetViews>
    <sheetView workbookViewId="0">
      <selection activeCell="A8" sqref="A8:G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120</v>
      </c>
      <c r="B1" s="46" t="s">
        <v>228</v>
      </c>
      <c r="C1" s="40" t="s">
        <v>75</v>
      </c>
      <c r="D1" s="40"/>
      <c r="E1" s="40"/>
      <c r="F1" s="40"/>
      <c r="G1" s="40"/>
    </row>
    <row r="2" spans="1:7" ht="15.75" thickBot="1" x14ac:dyDescent="0.3">
      <c r="A2" s="2" t="s">
        <v>2280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6.2700000000000014</v>
      </c>
      <c r="E6" s="13">
        <v>6.1015999999999995</v>
      </c>
      <c r="F6" s="13">
        <v>0.517394431080902</v>
      </c>
      <c r="G6" s="14">
        <v>8.4796517484086481E-2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6.27</v>
      </c>
      <c r="E7" s="31">
        <f ca="1">SUM(E8:OFFSET(E6,MATCH("GOBIERNOS REGIONALES",$A$8:$A$50,0),0))</f>
        <v>6.1016000000000004</v>
      </c>
      <c r="F7" s="31">
        <f ca="1">SUM(F8:OFFSET(F6,MATCH("GOBIERNOS REGIONALES",$A$8:$A$50,0),0))</f>
        <v>0.517394431080902</v>
      </c>
      <c r="G7" s="32">
        <f ca="1">IFERROR(F7/E7,0)</f>
        <v>8.4796517484086467E-2</v>
      </c>
    </row>
    <row r="8" spans="1:7" x14ac:dyDescent="0.25">
      <c r="A8" s="15"/>
      <c r="B8" s="16">
        <v>16</v>
      </c>
      <c r="C8" s="17" t="s">
        <v>110</v>
      </c>
      <c r="D8" s="18">
        <v>6.27</v>
      </c>
      <c r="E8" s="19">
        <v>6.1016000000000004</v>
      </c>
      <c r="F8" s="19">
        <v>0.517394431080902</v>
      </c>
      <c r="G8" s="20">
        <f>IFERROR(F8/E8,0)</f>
        <v>8.4796517484086467E-2</v>
      </c>
    </row>
    <row r="9" spans="1:7" ht="15.75" thickBot="1" x14ac:dyDescent="0.3">
      <c r="A9" s="33" t="s">
        <v>200</v>
      </c>
      <c r="B9" s="34"/>
      <c r="C9" s="35"/>
      <c r="D9" s="36">
        <f ca="1">SUM(D10:OFFSET(D8,(MATCH("GOBIERNOS LOCALES",$A$8:$A$50,0)-MATCH("GOBIERNOS REGIONALES",$A$8:$A$50,0)),0))</f>
        <v>0</v>
      </c>
      <c r="E9" s="37">
        <f ca="1">SUM(E10:OFFSET(E8,(MATCH("GOBIERNOS LOCALES",$A$8:$A$50,0)-MATCH("GOBIERNOS REGIONALES",$A$8:$A$50,0)),0))</f>
        <v>0</v>
      </c>
      <c r="F9" s="37">
        <f ca="1">SUM(F10:OFFSET(F8,(MATCH("GOBIERNOS LOCALES",$A$8:$A$50,0)-MATCH("GOBIERNOS REGIONALES",$A$8:$A$50,0)),0))</f>
        <v>0</v>
      </c>
      <c r="G9" s="38">
        <f ca="1">IFERROR(F9/E9,0)</f>
        <v>0</v>
      </c>
    </row>
    <row r="10" spans="1:7" x14ac:dyDescent="0.25">
      <c r="A10" t="s">
        <v>227</v>
      </c>
      <c r="D10" s="6"/>
      <c r="E10" s="6"/>
      <c r="F10" s="6"/>
      <c r="G10" s="5">
        <f>IFERROR(F10/E10,0)</f>
        <v>0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9"/>
  <dimension ref="A1:L19"/>
  <sheetViews>
    <sheetView topLeftCell="A13" workbookViewId="0">
      <selection activeCell="H19" sqref="H1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120</v>
      </c>
      <c r="B1" s="40" t="s">
        <v>228</v>
      </c>
      <c r="C1" s="40" t="s">
        <v>75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2281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6.2700000000000014</v>
      </c>
      <c r="G6" s="13">
        <v>6.1015999999999995</v>
      </c>
      <c r="H6" s="13">
        <v>0.517394431080902</v>
      </c>
      <c r="I6" s="14">
        <v>8.4796517484086481E-2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6.2700000000000005</v>
      </c>
      <c r="G7" s="31">
        <f ca="1">SUM(G8:OFFSET(G6,MATCH("PROYECTOS",$A$8:$A$50,0),0))</f>
        <v>5.5337390000000006</v>
      </c>
      <c r="H7" s="31">
        <f ca="1">SUM(H8:OFFSET(H6,MATCH("PROYECTOS",$A$8:$A$50,0),0))</f>
        <v>0.34547020882018842</v>
      </c>
      <c r="I7" s="32">
        <f ca="1">IFERROR(H7/G7,0)</f>
        <v>6.2429798156398118E-2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2.9837100000000003</v>
      </c>
      <c r="G8" s="19">
        <v>2.8153099999999998</v>
      </c>
      <c r="H8" s="19">
        <v>0.2114207906415686</v>
      </c>
      <c r="I8" s="20">
        <f>IFERROR(H8/G8,0)</f>
        <v>7.5096806618656073E-2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3000517</v>
      </c>
      <c r="C9" s="17" t="s">
        <v>2282</v>
      </c>
      <c r="D9" s="53">
        <v>173</v>
      </c>
      <c r="E9" s="17" t="s">
        <v>1654</v>
      </c>
      <c r="F9" s="18">
        <v>1.5806300000000002</v>
      </c>
      <c r="G9" s="19">
        <v>1.012769</v>
      </c>
      <c r="H9" s="19">
        <v>7.4720509903272614E-2</v>
      </c>
      <c r="I9" s="20">
        <f>IFERROR(H9/G9,0)</f>
        <v>7.3778433091131954E-2</v>
      </c>
      <c r="J9" s="54"/>
      <c r="K9" s="19"/>
      <c r="L9" s="20" t="str">
        <f>IFERROR(K9/J9,".")</f>
        <v>.</v>
      </c>
    </row>
    <row r="10" spans="1:12" ht="51" x14ac:dyDescent="0.25">
      <c r="A10" s="15"/>
      <c r="B10" s="17">
        <v>3000518</v>
      </c>
      <c r="C10" s="17" t="s">
        <v>2283</v>
      </c>
      <c r="D10" s="53">
        <v>86</v>
      </c>
      <c r="E10" s="17" t="s">
        <v>464</v>
      </c>
      <c r="F10" s="18">
        <v>1.70566</v>
      </c>
      <c r="G10" s="19">
        <v>1.7056600000000004</v>
      </c>
      <c r="H10" s="19">
        <v>5.9328908275347203E-2</v>
      </c>
      <c r="I10" s="20">
        <f>IFERROR(H10/G10,0)</f>
        <v>3.4783549051597147E-2</v>
      </c>
      <c r="J10" s="54"/>
      <c r="K10" s="19"/>
      <c r="L10" s="20" t="str">
        <f>IFERROR(K10/J10,".")</f>
        <v>.</v>
      </c>
    </row>
    <row r="11" spans="1:12" ht="15.75" thickBot="1" x14ac:dyDescent="0.3">
      <c r="A11" s="33" t="s">
        <v>302</v>
      </c>
      <c r="B11" s="35"/>
      <c r="C11" s="35"/>
      <c r="D11" s="51"/>
      <c r="E11" s="35"/>
      <c r="F11" s="36">
        <f ca="1">OFFSET(F11,-MATCH("PROYECTOS",$A$8:$A$50,0)-1,0)-(OFFSET(F11,-MATCH("PROYECTOS",$A$8:$A$50,0),0))</f>
        <v>0</v>
      </c>
      <c r="G11" s="37">
        <f ca="1">OFFSET(G11,-MATCH("PROYECTOS",$A$8:$A$50,0)-1,0)-(OFFSET(G11,-MATCH("PROYECTOS",$A$8:$A$50,0),0))</f>
        <v>0.56786099999999884</v>
      </c>
      <c r="H11" s="37">
        <f ca="1">OFFSET(H11,-MATCH("PROYECTOS",$A$8:$A$50,0)-1,0)-(OFFSET(H11,-MATCH("PROYECTOS",$A$8:$A$50,0),0))</f>
        <v>0.17192422226071358</v>
      </c>
      <c r="I11" s="38">
        <f ca="1">IFERROR(H11/G11,0)</f>
        <v>0.30275758021895133</v>
      </c>
      <c r="J11" s="52"/>
      <c r="K11" s="37"/>
      <c r="L11" s="38"/>
    </row>
    <row r="12" spans="1:12" ht="15.75" thickBot="1" x14ac:dyDescent="0.3"/>
    <row r="13" spans="1:12" ht="15.75" thickBot="1" x14ac:dyDescent="0.3">
      <c r="A13" s="108" t="s">
        <v>372</v>
      </c>
      <c r="B13" s="109"/>
      <c r="C13" s="109"/>
      <c r="D13" s="109"/>
      <c r="E13" s="109"/>
      <c r="F13" s="110"/>
    </row>
    <row r="14" spans="1:12" ht="15.75" thickBot="1" x14ac:dyDescent="0.3">
      <c r="A14" s="2" t="s">
        <v>2290</v>
      </c>
    </row>
    <row r="15" spans="1:12" ht="45" customHeight="1" x14ac:dyDescent="0.25">
      <c r="A15" s="100" t="s">
        <v>374</v>
      </c>
      <c r="B15" s="101"/>
      <c r="C15" s="101"/>
      <c r="D15" s="101"/>
      <c r="E15" s="101"/>
      <c r="F15" s="111" t="s">
        <v>375</v>
      </c>
    </row>
    <row r="16" spans="1:12" ht="15.75" thickBot="1" x14ac:dyDescent="0.3">
      <c r="A16" s="125"/>
      <c r="B16" s="126"/>
      <c r="C16" s="104"/>
      <c r="D16" s="104"/>
      <c r="E16" s="104"/>
      <c r="F16" s="112"/>
    </row>
    <row r="17" spans="1:6" ht="30.75" customHeight="1" x14ac:dyDescent="0.25">
      <c r="A17" s="15"/>
      <c r="B17" s="17">
        <v>3000001</v>
      </c>
      <c r="C17" s="148" t="s">
        <v>271</v>
      </c>
      <c r="D17" s="142"/>
      <c r="E17" s="149"/>
      <c r="F17" s="69">
        <v>7.5096806618656073E-2</v>
      </c>
    </row>
    <row r="18" spans="1:6" ht="30.75" customHeight="1" x14ac:dyDescent="0.25">
      <c r="A18" s="15"/>
      <c r="B18" s="17">
        <v>3000517</v>
      </c>
      <c r="C18" s="144" t="s">
        <v>2282</v>
      </c>
      <c r="D18" s="119">
        <v>173</v>
      </c>
      <c r="E18" s="145" t="s">
        <v>1654</v>
      </c>
      <c r="F18" s="69">
        <v>7.3778433091131954E-2</v>
      </c>
    </row>
    <row r="19" spans="1:6" ht="30.75" customHeight="1" thickBot="1" x14ac:dyDescent="0.3">
      <c r="A19" s="21"/>
      <c r="B19" s="23">
        <v>3000518</v>
      </c>
      <c r="C19" s="146" t="s">
        <v>2283</v>
      </c>
      <c r="D19" s="121">
        <v>86</v>
      </c>
      <c r="E19" s="147" t="s">
        <v>464</v>
      </c>
      <c r="F19" s="70">
        <v>3.4783549051597147E-2</v>
      </c>
    </row>
  </sheetData>
  <mergeCells count="18">
    <mergeCell ref="J3:L3"/>
    <mergeCell ref="I4:I5"/>
    <mergeCell ref="A13:F13"/>
    <mergeCell ref="A15:E16"/>
    <mergeCell ref="F15:F16"/>
    <mergeCell ref="L4:L5"/>
    <mergeCell ref="H4:H5"/>
    <mergeCell ref="A4:C5"/>
    <mergeCell ref="J4:J5"/>
    <mergeCell ref="F4:F5"/>
    <mergeCell ref="K4:K5"/>
    <mergeCell ref="G4:G5"/>
    <mergeCell ref="D4:E5"/>
    <mergeCell ref="C17:E17"/>
    <mergeCell ref="C18:E18"/>
    <mergeCell ref="C19:E19"/>
    <mergeCell ref="A3:E3"/>
    <mergeCell ref="F3:I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P119"/>
  <sheetViews>
    <sheetView workbookViewId="0">
      <selection activeCell="L6" sqref="L6:P11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4" width="13.5703125" customWidth="1"/>
    <col min="15" max="16" width="14" customWidth="1"/>
  </cols>
  <sheetData>
    <row r="1" spans="1:16" ht="15.75" x14ac:dyDescent="0.25">
      <c r="A1" s="39">
        <v>17</v>
      </c>
      <c r="B1" s="40" t="s">
        <v>228</v>
      </c>
      <c r="C1" s="40" t="s">
        <v>11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514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89.25" x14ac:dyDescent="0.25">
      <c r="A6" s="15"/>
      <c r="B6" s="17">
        <v>5000091</v>
      </c>
      <c r="C6" s="17" t="s">
        <v>507</v>
      </c>
      <c r="D6" s="17">
        <v>3043981</v>
      </c>
      <c r="E6" s="17" t="s">
        <v>497</v>
      </c>
      <c r="F6" s="17">
        <v>255</v>
      </c>
      <c r="G6" s="17" t="s">
        <v>467</v>
      </c>
      <c r="H6" s="17">
        <v>11</v>
      </c>
      <c r="I6" s="17" t="s">
        <v>106</v>
      </c>
      <c r="J6" s="17">
        <v>124</v>
      </c>
      <c r="K6" s="17" t="s">
        <v>337</v>
      </c>
      <c r="L6" s="59">
        <v>8.0470859999999984</v>
      </c>
      <c r="M6" s="60">
        <v>8.0470859999999984</v>
      </c>
      <c r="N6" s="61">
        <v>2.6025298982858658E-2</v>
      </c>
      <c r="O6" s="60">
        <v>0</v>
      </c>
      <c r="P6" s="61">
        <v>0</v>
      </c>
    </row>
    <row r="7" spans="1:16" ht="63.75" x14ac:dyDescent="0.25">
      <c r="A7" s="15"/>
      <c r="B7" s="17">
        <v>5000091</v>
      </c>
      <c r="C7" s="17" t="s">
        <v>507</v>
      </c>
      <c r="D7" s="17">
        <v>3043981</v>
      </c>
      <c r="E7" s="17" t="s">
        <v>497</v>
      </c>
      <c r="F7" s="17">
        <v>255</v>
      </c>
      <c r="G7" s="17" t="s">
        <v>467</v>
      </c>
      <c r="H7" s="17">
        <v>137</v>
      </c>
      <c r="I7" s="17" t="s">
        <v>141</v>
      </c>
      <c r="J7" s="17">
        <v>137</v>
      </c>
      <c r="K7" s="17" t="s">
        <v>340</v>
      </c>
      <c r="L7" s="59">
        <v>5.8378669999999957</v>
      </c>
      <c r="M7" s="60">
        <v>6.0311169999999965</v>
      </c>
      <c r="N7" s="61">
        <v>2.4158628310050574</v>
      </c>
      <c r="O7" s="60">
        <v>0</v>
      </c>
      <c r="P7" s="61">
        <v>0</v>
      </c>
    </row>
    <row r="8" spans="1:16" ht="63.75" x14ac:dyDescent="0.25">
      <c r="A8" s="15"/>
      <c r="B8" s="17">
        <v>5000091</v>
      </c>
      <c r="C8" s="17" t="s">
        <v>507</v>
      </c>
      <c r="D8" s="17">
        <v>3043981</v>
      </c>
      <c r="E8" s="17" t="s">
        <v>497</v>
      </c>
      <c r="F8" s="17">
        <v>255</v>
      </c>
      <c r="G8" s="17" t="s">
        <v>467</v>
      </c>
      <c r="H8" s="17">
        <v>440</v>
      </c>
      <c r="I8" s="17" t="s">
        <v>201</v>
      </c>
      <c r="J8" s="17">
        <v>440</v>
      </c>
      <c r="K8" s="17" t="s">
        <v>341</v>
      </c>
      <c r="L8" s="59">
        <v>1.3073079999999995</v>
      </c>
      <c r="M8" s="60">
        <v>1.3100379999999994</v>
      </c>
      <c r="N8" s="61">
        <v>0.58691731363069266</v>
      </c>
      <c r="O8" s="60">
        <v>413001</v>
      </c>
      <c r="P8" s="61">
        <v>0</v>
      </c>
    </row>
    <row r="9" spans="1:16" ht="63.75" x14ac:dyDescent="0.25">
      <c r="A9" s="15"/>
      <c r="B9" s="17">
        <v>5000091</v>
      </c>
      <c r="C9" s="17" t="s">
        <v>507</v>
      </c>
      <c r="D9" s="17">
        <v>3043981</v>
      </c>
      <c r="E9" s="17" t="s">
        <v>497</v>
      </c>
      <c r="F9" s="17">
        <v>255</v>
      </c>
      <c r="G9" s="17" t="s">
        <v>467</v>
      </c>
      <c r="H9" s="17">
        <v>441</v>
      </c>
      <c r="I9" s="17" t="s">
        <v>202</v>
      </c>
      <c r="J9" s="17">
        <v>441</v>
      </c>
      <c r="K9" s="17" t="s">
        <v>342</v>
      </c>
      <c r="L9" s="59">
        <v>0.65482799999999963</v>
      </c>
      <c r="M9" s="60">
        <v>0.62257499999999999</v>
      </c>
      <c r="N9" s="61">
        <v>0.22578282845643116</v>
      </c>
      <c r="O9" s="60">
        <v>0</v>
      </c>
      <c r="P9" s="61">
        <v>0</v>
      </c>
    </row>
    <row r="10" spans="1:16" ht="63.75" x14ac:dyDescent="0.25">
      <c r="A10" s="15"/>
      <c r="B10" s="17">
        <v>5000091</v>
      </c>
      <c r="C10" s="17" t="s">
        <v>507</v>
      </c>
      <c r="D10" s="17">
        <v>3043981</v>
      </c>
      <c r="E10" s="17" t="s">
        <v>497</v>
      </c>
      <c r="F10" s="17">
        <v>255</v>
      </c>
      <c r="G10" s="17" t="s">
        <v>467</v>
      </c>
      <c r="H10" s="17">
        <v>442</v>
      </c>
      <c r="I10" s="17" t="s">
        <v>203</v>
      </c>
      <c r="J10" s="17">
        <v>442</v>
      </c>
      <c r="K10" s="17" t="s">
        <v>343</v>
      </c>
      <c r="L10" s="59">
        <v>8.5394000000000012E-2</v>
      </c>
      <c r="M10" s="60">
        <v>5.4265000000000022E-2</v>
      </c>
      <c r="N10" s="61">
        <v>2.4511250107025262E-2</v>
      </c>
      <c r="O10" s="60">
        <v>1600</v>
      </c>
      <c r="P10" s="61">
        <v>0</v>
      </c>
    </row>
    <row r="11" spans="1:16" ht="63.75" x14ac:dyDescent="0.25">
      <c r="A11" s="15"/>
      <c r="B11" s="17">
        <v>5000091</v>
      </c>
      <c r="C11" s="17" t="s">
        <v>507</v>
      </c>
      <c r="D11" s="17">
        <v>3043981</v>
      </c>
      <c r="E11" s="17" t="s">
        <v>497</v>
      </c>
      <c r="F11" s="17">
        <v>255</v>
      </c>
      <c r="G11" s="17" t="s">
        <v>467</v>
      </c>
      <c r="H11" s="17">
        <v>443</v>
      </c>
      <c r="I11" s="17" t="s">
        <v>204</v>
      </c>
      <c r="J11" s="17">
        <v>443</v>
      </c>
      <c r="K11" s="17" t="s">
        <v>344</v>
      </c>
      <c r="L11" s="59">
        <v>1.1492070000000003</v>
      </c>
      <c r="M11" s="60">
        <v>1.2223010000000003</v>
      </c>
      <c r="N11" s="61">
        <v>0.60526340020442149</v>
      </c>
      <c r="O11" s="60">
        <v>22168</v>
      </c>
      <c r="P11" s="61">
        <v>0</v>
      </c>
    </row>
    <row r="12" spans="1:16" ht="63.75" x14ac:dyDescent="0.25">
      <c r="A12" s="15"/>
      <c r="B12" s="17">
        <v>5000091</v>
      </c>
      <c r="C12" s="17" t="s">
        <v>507</v>
      </c>
      <c r="D12" s="17">
        <v>3043981</v>
      </c>
      <c r="E12" s="17" t="s">
        <v>497</v>
      </c>
      <c r="F12" s="17">
        <v>255</v>
      </c>
      <c r="G12" s="17" t="s">
        <v>467</v>
      </c>
      <c r="H12" s="17">
        <v>444</v>
      </c>
      <c r="I12" s="17" t="s">
        <v>205</v>
      </c>
      <c r="J12" s="17">
        <v>444</v>
      </c>
      <c r="K12" s="17" t="s">
        <v>345</v>
      </c>
      <c r="L12" s="59">
        <v>0.74824099999999993</v>
      </c>
      <c r="M12" s="60">
        <v>0.77419499999999974</v>
      </c>
      <c r="N12" s="61">
        <v>0.39676133877946995</v>
      </c>
      <c r="O12" s="60">
        <v>52968</v>
      </c>
      <c r="P12" s="61">
        <v>0</v>
      </c>
    </row>
    <row r="13" spans="1:16" ht="63.75" x14ac:dyDescent="0.25">
      <c r="A13" s="15"/>
      <c r="B13" s="17">
        <v>5000091</v>
      </c>
      <c r="C13" s="17" t="s">
        <v>507</v>
      </c>
      <c r="D13" s="17">
        <v>3043981</v>
      </c>
      <c r="E13" s="17" t="s">
        <v>497</v>
      </c>
      <c r="F13" s="17">
        <v>255</v>
      </c>
      <c r="G13" s="17" t="s">
        <v>467</v>
      </c>
      <c r="H13" s="17">
        <v>445</v>
      </c>
      <c r="I13" s="17" t="s">
        <v>206</v>
      </c>
      <c r="J13" s="17">
        <v>445</v>
      </c>
      <c r="K13" s="17" t="s">
        <v>346</v>
      </c>
      <c r="L13" s="59">
        <v>2.0338189999999998</v>
      </c>
      <c r="M13" s="60">
        <v>2.2285319999999995</v>
      </c>
      <c r="N13" s="61">
        <v>1.0186907779279863</v>
      </c>
      <c r="O13" s="60">
        <v>429469</v>
      </c>
      <c r="P13" s="61">
        <v>0</v>
      </c>
    </row>
    <row r="14" spans="1:16" ht="63.75" x14ac:dyDescent="0.25">
      <c r="A14" s="15"/>
      <c r="B14" s="17">
        <v>5000091</v>
      </c>
      <c r="C14" s="17" t="s">
        <v>507</v>
      </c>
      <c r="D14" s="17">
        <v>3043981</v>
      </c>
      <c r="E14" s="17" t="s">
        <v>497</v>
      </c>
      <c r="F14" s="17">
        <v>255</v>
      </c>
      <c r="G14" s="17" t="s">
        <v>467</v>
      </c>
      <c r="H14" s="17">
        <v>446</v>
      </c>
      <c r="I14" s="17" t="s">
        <v>207</v>
      </c>
      <c r="J14" s="17">
        <v>446</v>
      </c>
      <c r="K14" s="17" t="s">
        <v>347</v>
      </c>
      <c r="L14" s="59">
        <v>1.0115990000000001</v>
      </c>
      <c r="M14" s="60">
        <v>1.020599</v>
      </c>
      <c r="N14" s="61">
        <v>0.34861581637799866</v>
      </c>
      <c r="O14" s="60">
        <v>550980</v>
      </c>
      <c r="P14" s="61">
        <v>0</v>
      </c>
    </row>
    <row r="15" spans="1:16" ht="63.75" x14ac:dyDescent="0.25">
      <c r="A15" s="15"/>
      <c r="B15" s="17">
        <v>5000091</v>
      </c>
      <c r="C15" s="17" t="s">
        <v>507</v>
      </c>
      <c r="D15" s="17">
        <v>3043981</v>
      </c>
      <c r="E15" s="17" t="s">
        <v>497</v>
      </c>
      <c r="F15" s="17">
        <v>255</v>
      </c>
      <c r="G15" s="17" t="s">
        <v>467</v>
      </c>
      <c r="H15" s="17">
        <v>447</v>
      </c>
      <c r="I15" s="17" t="s">
        <v>208</v>
      </c>
      <c r="J15" s="17">
        <v>447</v>
      </c>
      <c r="K15" s="17" t="s">
        <v>348</v>
      </c>
      <c r="L15" s="59">
        <v>4.9687000000000002E-2</v>
      </c>
      <c r="M15" s="60">
        <v>4.9687000000000002E-2</v>
      </c>
      <c r="N15" s="61">
        <v>2.2257389646256343E-2</v>
      </c>
      <c r="O15" s="60">
        <v>412</v>
      </c>
      <c r="P15" s="61">
        <v>0</v>
      </c>
    </row>
    <row r="16" spans="1:16" ht="63.75" x14ac:dyDescent="0.25">
      <c r="A16" s="15"/>
      <c r="B16" s="17">
        <v>5000091</v>
      </c>
      <c r="C16" s="17" t="s">
        <v>507</v>
      </c>
      <c r="D16" s="17">
        <v>3043981</v>
      </c>
      <c r="E16" s="17" t="s">
        <v>497</v>
      </c>
      <c r="F16" s="17">
        <v>255</v>
      </c>
      <c r="G16" s="17" t="s">
        <v>467</v>
      </c>
      <c r="H16" s="17">
        <v>448</v>
      </c>
      <c r="I16" s="17" t="s">
        <v>209</v>
      </c>
      <c r="J16" s="17">
        <v>448</v>
      </c>
      <c r="K16" s="17" t="s">
        <v>349</v>
      </c>
      <c r="L16" s="59">
        <v>1.3228899999999992</v>
      </c>
      <c r="M16" s="60">
        <v>1.5328419999999994</v>
      </c>
      <c r="N16" s="61">
        <v>0.53912023711018264</v>
      </c>
      <c r="O16" s="60">
        <v>138</v>
      </c>
      <c r="P16" s="61">
        <v>0</v>
      </c>
    </row>
    <row r="17" spans="1:16" ht="63.75" x14ac:dyDescent="0.25">
      <c r="A17" s="15"/>
      <c r="B17" s="17">
        <v>5000091</v>
      </c>
      <c r="C17" s="17" t="s">
        <v>507</v>
      </c>
      <c r="D17" s="17">
        <v>3043981</v>
      </c>
      <c r="E17" s="17" t="s">
        <v>497</v>
      </c>
      <c r="F17" s="17">
        <v>255</v>
      </c>
      <c r="G17" s="17" t="s">
        <v>467</v>
      </c>
      <c r="H17" s="17">
        <v>449</v>
      </c>
      <c r="I17" s="17" t="s">
        <v>210</v>
      </c>
      <c r="J17" s="17">
        <v>449</v>
      </c>
      <c r="K17" s="17" t="s">
        <v>350</v>
      </c>
      <c r="L17" s="59">
        <v>0.49130400000000019</v>
      </c>
      <c r="M17" s="60">
        <v>0.49130400000000024</v>
      </c>
      <c r="N17" s="61">
        <v>0.26653161669310066</v>
      </c>
      <c r="O17" s="60">
        <v>103444</v>
      </c>
      <c r="P17" s="61">
        <v>0</v>
      </c>
    </row>
    <row r="18" spans="1:16" ht="63.75" x14ac:dyDescent="0.25">
      <c r="A18" s="15"/>
      <c r="B18" s="17">
        <v>5000091</v>
      </c>
      <c r="C18" s="17" t="s">
        <v>507</v>
      </c>
      <c r="D18" s="17">
        <v>3043981</v>
      </c>
      <c r="E18" s="17" t="s">
        <v>497</v>
      </c>
      <c r="F18" s="17">
        <v>255</v>
      </c>
      <c r="G18" s="17" t="s">
        <v>467</v>
      </c>
      <c r="H18" s="17">
        <v>450</v>
      </c>
      <c r="I18" s="17" t="s">
        <v>211</v>
      </c>
      <c r="J18" s="17">
        <v>450</v>
      </c>
      <c r="K18" s="17" t="s">
        <v>351</v>
      </c>
      <c r="L18" s="59">
        <v>2.0220029999999998</v>
      </c>
      <c r="M18" s="60">
        <v>1.8758229999999998</v>
      </c>
      <c r="N18" s="61">
        <v>0.6227576530945953</v>
      </c>
      <c r="O18" s="60">
        <v>0</v>
      </c>
      <c r="P18" s="61">
        <v>0</v>
      </c>
    </row>
    <row r="19" spans="1:16" ht="63.75" x14ac:dyDescent="0.25">
      <c r="A19" s="15"/>
      <c r="B19" s="17">
        <v>5000091</v>
      </c>
      <c r="C19" s="17" t="s">
        <v>507</v>
      </c>
      <c r="D19" s="17">
        <v>3043981</v>
      </c>
      <c r="E19" s="17" t="s">
        <v>497</v>
      </c>
      <c r="F19" s="17">
        <v>255</v>
      </c>
      <c r="G19" s="17" t="s">
        <v>467</v>
      </c>
      <c r="H19" s="17">
        <v>451</v>
      </c>
      <c r="I19" s="17" t="s">
        <v>212</v>
      </c>
      <c r="J19" s="17">
        <v>451</v>
      </c>
      <c r="K19" s="17" t="s">
        <v>352</v>
      </c>
      <c r="L19" s="59">
        <v>0.39295000000000002</v>
      </c>
      <c r="M19" s="60">
        <v>2.0142399999999991</v>
      </c>
      <c r="N19" s="61">
        <v>0.36845915651429095</v>
      </c>
      <c r="O19" s="60">
        <v>1738611</v>
      </c>
      <c r="P19" s="61">
        <v>0</v>
      </c>
    </row>
    <row r="20" spans="1:16" ht="63.75" x14ac:dyDescent="0.25">
      <c r="A20" s="15"/>
      <c r="B20" s="17">
        <v>5000091</v>
      </c>
      <c r="C20" s="17" t="s">
        <v>507</v>
      </c>
      <c r="D20" s="17">
        <v>3043981</v>
      </c>
      <c r="E20" s="17" t="s">
        <v>497</v>
      </c>
      <c r="F20" s="17">
        <v>255</v>
      </c>
      <c r="G20" s="17" t="s">
        <v>467</v>
      </c>
      <c r="H20" s="17">
        <v>452</v>
      </c>
      <c r="I20" s="17" t="s">
        <v>213</v>
      </c>
      <c r="J20" s="17">
        <v>452</v>
      </c>
      <c r="K20" s="17" t="s">
        <v>353</v>
      </c>
      <c r="L20" s="59">
        <v>1.0513139999999999</v>
      </c>
      <c r="M20" s="60">
        <v>1.0513140000000001</v>
      </c>
      <c r="N20" s="61">
        <v>0.55628775976947509</v>
      </c>
      <c r="O20" s="60">
        <v>0</v>
      </c>
      <c r="P20" s="61">
        <v>0</v>
      </c>
    </row>
    <row r="21" spans="1:16" ht="63.75" x14ac:dyDescent="0.25">
      <c r="A21" s="15"/>
      <c r="B21" s="17">
        <v>5000091</v>
      </c>
      <c r="C21" s="17" t="s">
        <v>507</v>
      </c>
      <c r="D21" s="17">
        <v>3043981</v>
      </c>
      <c r="E21" s="17" t="s">
        <v>497</v>
      </c>
      <c r="F21" s="17">
        <v>255</v>
      </c>
      <c r="G21" s="17" t="s">
        <v>467</v>
      </c>
      <c r="H21" s="17">
        <v>453</v>
      </c>
      <c r="I21" s="17" t="s">
        <v>214</v>
      </c>
      <c r="J21" s="17">
        <v>453</v>
      </c>
      <c r="K21" s="17" t="s">
        <v>354</v>
      </c>
      <c r="L21" s="59">
        <v>8.0782700000000016</v>
      </c>
      <c r="M21" s="60">
        <v>8.1809519999999996</v>
      </c>
      <c r="N21" s="61">
        <v>3.7136355200782418</v>
      </c>
      <c r="O21" s="60">
        <v>213080</v>
      </c>
      <c r="P21" s="61">
        <v>0</v>
      </c>
    </row>
    <row r="22" spans="1:16" ht="63.75" x14ac:dyDescent="0.25">
      <c r="A22" s="15"/>
      <c r="B22" s="17">
        <v>5000091</v>
      </c>
      <c r="C22" s="17" t="s">
        <v>507</v>
      </c>
      <c r="D22" s="17">
        <v>3043981</v>
      </c>
      <c r="E22" s="17" t="s">
        <v>497</v>
      </c>
      <c r="F22" s="17">
        <v>255</v>
      </c>
      <c r="G22" s="17" t="s">
        <v>467</v>
      </c>
      <c r="H22" s="17">
        <v>454</v>
      </c>
      <c r="I22" s="17" t="s">
        <v>215</v>
      </c>
      <c r="J22" s="17">
        <v>454</v>
      </c>
      <c r="K22" s="17" t="s">
        <v>355</v>
      </c>
      <c r="L22" s="59">
        <v>2.5215739999999993</v>
      </c>
      <c r="M22" s="60">
        <v>2.1058689999999998</v>
      </c>
      <c r="N22" s="61">
        <v>0.59528939210576937</v>
      </c>
      <c r="O22" s="60">
        <v>2480961</v>
      </c>
      <c r="P22" s="61">
        <v>0</v>
      </c>
    </row>
    <row r="23" spans="1:16" ht="63.75" x14ac:dyDescent="0.25">
      <c r="A23" s="15"/>
      <c r="B23" s="17">
        <v>5000091</v>
      </c>
      <c r="C23" s="17" t="s">
        <v>507</v>
      </c>
      <c r="D23" s="17">
        <v>3043981</v>
      </c>
      <c r="E23" s="17" t="s">
        <v>497</v>
      </c>
      <c r="F23" s="17">
        <v>255</v>
      </c>
      <c r="G23" s="17" t="s">
        <v>467</v>
      </c>
      <c r="H23" s="17">
        <v>455</v>
      </c>
      <c r="I23" s="17" t="s">
        <v>216</v>
      </c>
      <c r="J23" s="17">
        <v>455</v>
      </c>
      <c r="K23" s="17" t="s">
        <v>356</v>
      </c>
      <c r="L23" s="59">
        <v>0.12669800000000001</v>
      </c>
      <c r="M23" s="60">
        <v>0.12669900000000001</v>
      </c>
      <c r="N23" s="61">
        <v>4.2345040244981647E-2</v>
      </c>
      <c r="O23" s="60">
        <v>0</v>
      </c>
      <c r="P23" s="61">
        <v>0</v>
      </c>
    </row>
    <row r="24" spans="1:16" ht="63.75" x14ac:dyDescent="0.25">
      <c r="A24" s="15"/>
      <c r="B24" s="17">
        <v>5000091</v>
      </c>
      <c r="C24" s="17" t="s">
        <v>507</v>
      </c>
      <c r="D24" s="17">
        <v>3043981</v>
      </c>
      <c r="E24" s="17" t="s">
        <v>497</v>
      </c>
      <c r="F24" s="17">
        <v>255</v>
      </c>
      <c r="G24" s="17" t="s">
        <v>467</v>
      </c>
      <c r="H24" s="17">
        <v>456</v>
      </c>
      <c r="I24" s="17" t="s">
        <v>217</v>
      </c>
      <c r="J24" s="17">
        <v>456</v>
      </c>
      <c r="K24" s="17" t="s">
        <v>357</v>
      </c>
      <c r="L24" s="59">
        <v>0.60405799999999987</v>
      </c>
      <c r="M24" s="60">
        <v>0.60663800000000001</v>
      </c>
      <c r="N24" s="61">
        <v>0.15922491710716713</v>
      </c>
      <c r="O24" s="60">
        <v>0</v>
      </c>
      <c r="P24" s="61">
        <v>0</v>
      </c>
    </row>
    <row r="25" spans="1:16" ht="63.75" x14ac:dyDescent="0.25">
      <c r="A25" s="15"/>
      <c r="B25" s="17">
        <v>5000091</v>
      </c>
      <c r="C25" s="17" t="s">
        <v>507</v>
      </c>
      <c r="D25" s="17">
        <v>3043981</v>
      </c>
      <c r="E25" s="17" t="s">
        <v>497</v>
      </c>
      <c r="F25" s="17">
        <v>255</v>
      </c>
      <c r="G25" s="17" t="s">
        <v>467</v>
      </c>
      <c r="H25" s="17">
        <v>457</v>
      </c>
      <c r="I25" s="17" t="s">
        <v>218</v>
      </c>
      <c r="J25" s="17">
        <v>457</v>
      </c>
      <c r="K25" s="17" t="s">
        <v>358</v>
      </c>
      <c r="L25" s="59">
        <v>3.300472999999998</v>
      </c>
      <c r="M25" s="60">
        <v>5.9263259999999987</v>
      </c>
      <c r="N25" s="61">
        <v>4.0996188242897915</v>
      </c>
      <c r="O25" s="60">
        <v>645216</v>
      </c>
      <c r="P25" s="61">
        <v>0</v>
      </c>
    </row>
    <row r="26" spans="1:16" ht="63.75" x14ac:dyDescent="0.25">
      <c r="A26" s="15"/>
      <c r="B26" s="17">
        <v>5000091</v>
      </c>
      <c r="C26" s="17" t="s">
        <v>507</v>
      </c>
      <c r="D26" s="17">
        <v>3043981</v>
      </c>
      <c r="E26" s="17" t="s">
        <v>497</v>
      </c>
      <c r="F26" s="17">
        <v>255</v>
      </c>
      <c r="G26" s="17" t="s">
        <v>467</v>
      </c>
      <c r="H26" s="17">
        <v>458</v>
      </c>
      <c r="I26" s="17" t="s">
        <v>219</v>
      </c>
      <c r="J26" s="17">
        <v>458</v>
      </c>
      <c r="K26" s="17" t="s">
        <v>359</v>
      </c>
      <c r="L26" s="59">
        <v>0.38859100000000002</v>
      </c>
      <c r="M26" s="60">
        <v>0.40686700000000015</v>
      </c>
      <c r="N26" s="61">
        <v>0.16879450972191989</v>
      </c>
      <c r="O26" s="60">
        <v>1350</v>
      </c>
      <c r="P26" s="61">
        <v>0</v>
      </c>
    </row>
    <row r="27" spans="1:16" ht="63.75" x14ac:dyDescent="0.25">
      <c r="A27" s="15"/>
      <c r="B27" s="17">
        <v>5000091</v>
      </c>
      <c r="C27" s="17" t="s">
        <v>507</v>
      </c>
      <c r="D27" s="17">
        <v>3043981</v>
      </c>
      <c r="E27" s="17" t="s">
        <v>497</v>
      </c>
      <c r="F27" s="17">
        <v>255</v>
      </c>
      <c r="G27" s="17" t="s">
        <v>467</v>
      </c>
      <c r="H27" s="17">
        <v>459</v>
      </c>
      <c r="I27" s="17" t="s">
        <v>220</v>
      </c>
      <c r="J27" s="17">
        <v>459</v>
      </c>
      <c r="K27" s="17" t="s">
        <v>360</v>
      </c>
      <c r="L27" s="59">
        <v>2.7847709999999988</v>
      </c>
      <c r="M27" s="60">
        <v>2.8347709999999995</v>
      </c>
      <c r="N27" s="61">
        <v>1.0676130660867784</v>
      </c>
      <c r="O27" s="60">
        <v>165141</v>
      </c>
      <c r="P27" s="61">
        <v>0</v>
      </c>
    </row>
    <row r="28" spans="1:16" ht="63.75" x14ac:dyDescent="0.25">
      <c r="A28" s="15"/>
      <c r="B28" s="17">
        <v>5000091</v>
      </c>
      <c r="C28" s="17" t="s">
        <v>507</v>
      </c>
      <c r="D28" s="17">
        <v>3043981</v>
      </c>
      <c r="E28" s="17" t="s">
        <v>497</v>
      </c>
      <c r="F28" s="17">
        <v>255</v>
      </c>
      <c r="G28" s="17" t="s">
        <v>467</v>
      </c>
      <c r="H28" s="17">
        <v>460</v>
      </c>
      <c r="I28" s="17" t="s">
        <v>221</v>
      </c>
      <c r="J28" s="17">
        <v>460</v>
      </c>
      <c r="K28" s="17" t="s">
        <v>361</v>
      </c>
      <c r="L28" s="59">
        <v>9.1519999999999987E-3</v>
      </c>
      <c r="M28" s="60">
        <v>9.1519999999999987E-3</v>
      </c>
      <c r="N28" s="61">
        <v>5.4600002476945519E-4</v>
      </c>
      <c r="O28" s="60">
        <v>726</v>
      </c>
      <c r="P28" s="61">
        <v>0</v>
      </c>
    </row>
    <row r="29" spans="1:16" ht="63.75" x14ac:dyDescent="0.25">
      <c r="A29" s="15"/>
      <c r="B29" s="17">
        <v>5000091</v>
      </c>
      <c r="C29" s="17" t="s">
        <v>507</v>
      </c>
      <c r="D29" s="17">
        <v>3043981</v>
      </c>
      <c r="E29" s="17" t="s">
        <v>497</v>
      </c>
      <c r="F29" s="17">
        <v>255</v>
      </c>
      <c r="G29" s="17" t="s">
        <v>467</v>
      </c>
      <c r="H29" s="17">
        <v>461</v>
      </c>
      <c r="I29" s="17" t="s">
        <v>222</v>
      </c>
      <c r="J29" s="17">
        <v>461</v>
      </c>
      <c r="K29" s="17" t="s">
        <v>362</v>
      </c>
      <c r="L29" s="59">
        <v>2.3519119999999996</v>
      </c>
      <c r="M29" s="60">
        <v>3.692102999999999</v>
      </c>
      <c r="N29" s="61">
        <v>2.2539397040382028</v>
      </c>
      <c r="O29" s="60">
        <v>1500000</v>
      </c>
      <c r="P29" s="61">
        <v>0</v>
      </c>
    </row>
    <row r="30" spans="1:16" ht="63.75" x14ac:dyDescent="0.25">
      <c r="A30" s="15"/>
      <c r="B30" s="17">
        <v>5000091</v>
      </c>
      <c r="C30" s="17" t="s">
        <v>507</v>
      </c>
      <c r="D30" s="17">
        <v>3043981</v>
      </c>
      <c r="E30" s="17" t="s">
        <v>497</v>
      </c>
      <c r="F30" s="17">
        <v>255</v>
      </c>
      <c r="G30" s="17" t="s">
        <v>467</v>
      </c>
      <c r="H30" s="17">
        <v>462</v>
      </c>
      <c r="I30" s="17" t="s">
        <v>223</v>
      </c>
      <c r="J30" s="17">
        <v>462</v>
      </c>
      <c r="K30" s="17" t="s">
        <v>363</v>
      </c>
      <c r="L30" s="59">
        <v>3.5336579999999986</v>
      </c>
      <c r="M30" s="60">
        <v>3.3336579999999989</v>
      </c>
      <c r="N30" s="61">
        <v>2.1070362413593102</v>
      </c>
      <c r="O30" s="60">
        <v>1505600</v>
      </c>
      <c r="P30" s="61">
        <v>0</v>
      </c>
    </row>
    <row r="31" spans="1:16" ht="63.75" x14ac:dyDescent="0.25">
      <c r="A31" s="15"/>
      <c r="B31" s="17">
        <v>5000091</v>
      </c>
      <c r="C31" s="17" t="s">
        <v>507</v>
      </c>
      <c r="D31" s="17">
        <v>3043981</v>
      </c>
      <c r="E31" s="17" t="s">
        <v>497</v>
      </c>
      <c r="F31" s="17">
        <v>255</v>
      </c>
      <c r="G31" s="17" t="s">
        <v>467</v>
      </c>
      <c r="H31" s="17">
        <v>463</v>
      </c>
      <c r="I31" s="17" t="s">
        <v>224</v>
      </c>
      <c r="J31" s="17">
        <v>463</v>
      </c>
      <c r="K31" s="17" t="s">
        <v>364</v>
      </c>
      <c r="L31" s="59">
        <v>0.90527999999999997</v>
      </c>
      <c r="M31" s="60">
        <v>0.90528000000000008</v>
      </c>
      <c r="N31" s="61">
        <v>0.34663099903264083</v>
      </c>
      <c r="O31" s="60">
        <v>22344</v>
      </c>
      <c r="P31" s="61">
        <v>0</v>
      </c>
    </row>
    <row r="32" spans="1:16" ht="63.75" x14ac:dyDescent="0.25">
      <c r="A32" s="15"/>
      <c r="B32" s="17">
        <v>5000091</v>
      </c>
      <c r="C32" s="17" t="s">
        <v>507</v>
      </c>
      <c r="D32" s="17">
        <v>3043981</v>
      </c>
      <c r="E32" s="17" t="s">
        <v>497</v>
      </c>
      <c r="F32" s="17">
        <v>255</v>
      </c>
      <c r="G32" s="17" t="s">
        <v>467</v>
      </c>
      <c r="H32" s="17">
        <v>464</v>
      </c>
      <c r="I32" s="17" t="s">
        <v>225</v>
      </c>
      <c r="J32" s="17">
        <v>464</v>
      </c>
      <c r="K32" s="17" t="s">
        <v>365</v>
      </c>
      <c r="L32" s="59">
        <v>0.31214800000000004</v>
      </c>
      <c r="M32" s="60">
        <v>0.27624100000000001</v>
      </c>
      <c r="N32" s="61">
        <v>0.12104682991048321</v>
      </c>
      <c r="O32" s="60">
        <v>5628048</v>
      </c>
      <c r="P32" s="61">
        <v>0</v>
      </c>
    </row>
    <row r="33" spans="1:16" ht="63.75" x14ac:dyDescent="0.25">
      <c r="A33" s="15"/>
      <c r="B33" s="17">
        <v>5000091</v>
      </c>
      <c r="C33" s="17" t="s">
        <v>507</v>
      </c>
      <c r="D33" s="17">
        <v>3043981</v>
      </c>
      <c r="E33" s="17" t="s">
        <v>497</v>
      </c>
      <c r="F33" s="17">
        <v>255</v>
      </c>
      <c r="G33" s="17" t="s">
        <v>467</v>
      </c>
      <c r="H33" s="17">
        <v>999</v>
      </c>
      <c r="I33" s="17" t="s">
        <v>335</v>
      </c>
      <c r="J33" s="17">
        <v>999</v>
      </c>
      <c r="K33" s="17" t="s">
        <v>366</v>
      </c>
      <c r="L33" s="59">
        <v>1.1860000000000001E-2</v>
      </c>
      <c r="M33" s="60">
        <v>3.9628000000000003E-2</v>
      </c>
      <c r="N33" s="61">
        <v>1.1350000277161598E-2</v>
      </c>
      <c r="O33" s="60">
        <v>0</v>
      </c>
      <c r="P33" s="61">
        <v>0</v>
      </c>
    </row>
    <row r="34" spans="1:16" ht="89.25" x14ac:dyDescent="0.25">
      <c r="A34" s="15"/>
      <c r="B34" s="17">
        <v>5000092</v>
      </c>
      <c r="C34" s="17" t="s">
        <v>508</v>
      </c>
      <c r="D34" s="17">
        <v>3043982</v>
      </c>
      <c r="E34" s="17" t="s">
        <v>498</v>
      </c>
      <c r="F34" s="17">
        <v>334</v>
      </c>
      <c r="G34" s="17" t="s">
        <v>502</v>
      </c>
      <c r="H34" s="17">
        <v>11</v>
      </c>
      <c r="I34" s="17" t="s">
        <v>106</v>
      </c>
      <c r="J34" s="17">
        <v>124</v>
      </c>
      <c r="K34" s="17" t="s">
        <v>337</v>
      </c>
      <c r="L34" s="59">
        <v>5.935518000000001</v>
      </c>
      <c r="M34" s="60">
        <v>5.935518000000001</v>
      </c>
      <c r="N34" s="61">
        <v>2.3291975595057011</v>
      </c>
      <c r="O34" s="60">
        <v>0</v>
      </c>
      <c r="P34" s="61">
        <v>0</v>
      </c>
    </row>
    <row r="35" spans="1:16" ht="63.75" x14ac:dyDescent="0.25">
      <c r="A35" s="15"/>
      <c r="B35" s="17">
        <v>5000092</v>
      </c>
      <c r="C35" s="17" t="s">
        <v>508</v>
      </c>
      <c r="D35" s="17">
        <v>3043982</v>
      </c>
      <c r="E35" s="17" t="s">
        <v>498</v>
      </c>
      <c r="F35" s="17">
        <v>334</v>
      </c>
      <c r="G35" s="17" t="s">
        <v>502</v>
      </c>
      <c r="H35" s="17">
        <v>137</v>
      </c>
      <c r="I35" s="17" t="s">
        <v>141</v>
      </c>
      <c r="J35" s="17">
        <v>137</v>
      </c>
      <c r="K35" s="17" t="s">
        <v>340</v>
      </c>
      <c r="L35" s="59">
        <v>2.6589149999999995</v>
      </c>
      <c r="M35" s="60">
        <v>2.7422869999999988</v>
      </c>
      <c r="N35" s="61">
        <v>1.0771989888380631</v>
      </c>
      <c r="O35" s="60">
        <v>0</v>
      </c>
      <c r="P35" s="61">
        <v>0</v>
      </c>
    </row>
    <row r="36" spans="1:16" ht="51" x14ac:dyDescent="0.25">
      <c r="A36" s="15"/>
      <c r="B36" s="17">
        <v>5000092</v>
      </c>
      <c r="C36" s="17" t="s">
        <v>508</v>
      </c>
      <c r="D36" s="17">
        <v>3043982</v>
      </c>
      <c r="E36" s="17" t="s">
        <v>498</v>
      </c>
      <c r="F36" s="17">
        <v>334</v>
      </c>
      <c r="G36" s="17" t="s">
        <v>502</v>
      </c>
      <c r="H36" s="17">
        <v>440</v>
      </c>
      <c r="I36" s="17" t="s">
        <v>201</v>
      </c>
      <c r="J36" s="17">
        <v>440</v>
      </c>
      <c r="K36" s="17" t="s">
        <v>341</v>
      </c>
      <c r="L36" s="59">
        <v>5.1190999999999993E-2</v>
      </c>
      <c r="M36" s="60">
        <v>3.6777999999999998E-2</v>
      </c>
      <c r="N36" s="61">
        <v>4.6297600783873349E-3</v>
      </c>
      <c r="O36" s="60">
        <v>61500</v>
      </c>
      <c r="P36" s="61">
        <v>0</v>
      </c>
    </row>
    <row r="37" spans="1:16" ht="51" x14ac:dyDescent="0.25">
      <c r="A37" s="15"/>
      <c r="B37" s="17">
        <v>5000092</v>
      </c>
      <c r="C37" s="17" t="s">
        <v>508</v>
      </c>
      <c r="D37" s="17">
        <v>3043982</v>
      </c>
      <c r="E37" s="17" t="s">
        <v>498</v>
      </c>
      <c r="F37" s="17">
        <v>334</v>
      </c>
      <c r="G37" s="17" t="s">
        <v>502</v>
      </c>
      <c r="H37" s="17">
        <v>441</v>
      </c>
      <c r="I37" s="17" t="s">
        <v>202</v>
      </c>
      <c r="J37" s="17">
        <v>441</v>
      </c>
      <c r="K37" s="17" t="s">
        <v>342</v>
      </c>
      <c r="L37" s="59">
        <v>0.25151200000000001</v>
      </c>
      <c r="M37" s="60">
        <v>0.27702599999999999</v>
      </c>
      <c r="N37" s="61">
        <v>0.15988656310219085</v>
      </c>
      <c r="O37" s="60">
        <v>0</v>
      </c>
      <c r="P37" s="61">
        <v>0</v>
      </c>
    </row>
    <row r="38" spans="1:16" ht="51" x14ac:dyDescent="0.25">
      <c r="A38" s="15"/>
      <c r="B38" s="17">
        <v>5000092</v>
      </c>
      <c r="C38" s="17" t="s">
        <v>508</v>
      </c>
      <c r="D38" s="17">
        <v>3043982</v>
      </c>
      <c r="E38" s="17" t="s">
        <v>498</v>
      </c>
      <c r="F38" s="17">
        <v>334</v>
      </c>
      <c r="G38" s="17" t="s">
        <v>502</v>
      </c>
      <c r="H38" s="17">
        <v>442</v>
      </c>
      <c r="I38" s="17" t="s">
        <v>203</v>
      </c>
      <c r="J38" s="17">
        <v>442</v>
      </c>
      <c r="K38" s="17" t="s">
        <v>343</v>
      </c>
      <c r="L38" s="59">
        <v>0.24186300000000005</v>
      </c>
      <c r="M38" s="60">
        <v>0.31717399999999996</v>
      </c>
      <c r="N38" s="61">
        <v>0.10189310901478166</v>
      </c>
      <c r="O38" s="60">
        <v>6510</v>
      </c>
      <c r="P38" s="61">
        <v>0</v>
      </c>
    </row>
    <row r="39" spans="1:16" ht="51" x14ac:dyDescent="0.25">
      <c r="A39" s="15"/>
      <c r="B39" s="17">
        <v>5000092</v>
      </c>
      <c r="C39" s="17" t="s">
        <v>508</v>
      </c>
      <c r="D39" s="17">
        <v>3043982</v>
      </c>
      <c r="E39" s="17" t="s">
        <v>498</v>
      </c>
      <c r="F39" s="17">
        <v>334</v>
      </c>
      <c r="G39" s="17" t="s">
        <v>502</v>
      </c>
      <c r="H39" s="17">
        <v>443</v>
      </c>
      <c r="I39" s="17" t="s">
        <v>204</v>
      </c>
      <c r="J39" s="17">
        <v>443</v>
      </c>
      <c r="K39" s="17" t="s">
        <v>344</v>
      </c>
      <c r="L39" s="59">
        <v>0.75774199999999992</v>
      </c>
      <c r="M39" s="60">
        <v>1.3818999999999997</v>
      </c>
      <c r="N39" s="61">
        <v>0.4474762701720465</v>
      </c>
      <c r="O39" s="60">
        <v>0</v>
      </c>
      <c r="P39" s="61">
        <v>0</v>
      </c>
    </row>
    <row r="40" spans="1:16" ht="51" x14ac:dyDescent="0.25">
      <c r="A40" s="15"/>
      <c r="B40" s="17">
        <v>5000092</v>
      </c>
      <c r="C40" s="17" t="s">
        <v>508</v>
      </c>
      <c r="D40" s="17">
        <v>3043982</v>
      </c>
      <c r="E40" s="17" t="s">
        <v>498</v>
      </c>
      <c r="F40" s="17">
        <v>334</v>
      </c>
      <c r="G40" s="17" t="s">
        <v>502</v>
      </c>
      <c r="H40" s="17">
        <v>444</v>
      </c>
      <c r="I40" s="17" t="s">
        <v>205</v>
      </c>
      <c r="J40" s="17">
        <v>444</v>
      </c>
      <c r="K40" s="17" t="s">
        <v>345</v>
      </c>
      <c r="L40" s="59">
        <v>0.21701300000000004</v>
      </c>
      <c r="M40" s="60">
        <v>0.23302100000000001</v>
      </c>
      <c r="N40" s="61">
        <v>0.10519356408622116</v>
      </c>
      <c r="O40" s="60">
        <v>196029</v>
      </c>
      <c r="P40" s="61">
        <v>0</v>
      </c>
    </row>
    <row r="41" spans="1:16" ht="51" x14ac:dyDescent="0.25">
      <c r="A41" s="15"/>
      <c r="B41" s="17">
        <v>5000092</v>
      </c>
      <c r="C41" s="17" t="s">
        <v>508</v>
      </c>
      <c r="D41" s="17">
        <v>3043982</v>
      </c>
      <c r="E41" s="17" t="s">
        <v>498</v>
      </c>
      <c r="F41" s="17">
        <v>334</v>
      </c>
      <c r="G41" s="17" t="s">
        <v>502</v>
      </c>
      <c r="H41" s="17">
        <v>445</v>
      </c>
      <c r="I41" s="17" t="s">
        <v>206</v>
      </c>
      <c r="J41" s="17">
        <v>445</v>
      </c>
      <c r="K41" s="17" t="s">
        <v>346</v>
      </c>
      <c r="L41" s="59">
        <v>0.86235400000000006</v>
      </c>
      <c r="M41" s="60">
        <v>0.99415299999999995</v>
      </c>
      <c r="N41" s="61">
        <v>0.37055544074974023</v>
      </c>
      <c r="O41" s="60">
        <v>210744</v>
      </c>
      <c r="P41" s="61">
        <v>0</v>
      </c>
    </row>
    <row r="42" spans="1:16" ht="51" x14ac:dyDescent="0.25">
      <c r="A42" s="15"/>
      <c r="B42" s="17">
        <v>5000092</v>
      </c>
      <c r="C42" s="17" t="s">
        <v>508</v>
      </c>
      <c r="D42" s="17">
        <v>3043982</v>
      </c>
      <c r="E42" s="17" t="s">
        <v>498</v>
      </c>
      <c r="F42" s="17">
        <v>334</v>
      </c>
      <c r="G42" s="17" t="s">
        <v>502</v>
      </c>
      <c r="H42" s="17">
        <v>446</v>
      </c>
      <c r="I42" s="17" t="s">
        <v>207</v>
      </c>
      <c r="J42" s="17">
        <v>446</v>
      </c>
      <c r="K42" s="17" t="s">
        <v>347</v>
      </c>
      <c r="L42" s="59">
        <v>0.59535600000000011</v>
      </c>
      <c r="M42" s="60">
        <v>0.6005680000000001</v>
      </c>
      <c r="N42" s="61">
        <v>0.38212150344043039</v>
      </c>
      <c r="O42" s="60">
        <v>6900</v>
      </c>
      <c r="P42" s="61">
        <v>0</v>
      </c>
    </row>
    <row r="43" spans="1:16" ht="51" x14ac:dyDescent="0.25">
      <c r="A43" s="15"/>
      <c r="B43" s="17">
        <v>5000092</v>
      </c>
      <c r="C43" s="17" t="s">
        <v>508</v>
      </c>
      <c r="D43" s="17">
        <v>3043982</v>
      </c>
      <c r="E43" s="17" t="s">
        <v>498</v>
      </c>
      <c r="F43" s="17">
        <v>334</v>
      </c>
      <c r="G43" s="17" t="s">
        <v>502</v>
      </c>
      <c r="H43" s="17">
        <v>447</v>
      </c>
      <c r="I43" s="17" t="s">
        <v>208</v>
      </c>
      <c r="J43" s="17">
        <v>447</v>
      </c>
      <c r="K43" s="17" t="s">
        <v>348</v>
      </c>
      <c r="L43" s="59">
        <v>7.8541000000000014E-2</v>
      </c>
      <c r="M43" s="60">
        <v>7.8541E-2</v>
      </c>
      <c r="N43" s="61">
        <v>2.1293060293828603E-2</v>
      </c>
      <c r="O43" s="60">
        <v>16248</v>
      </c>
      <c r="P43" s="61">
        <v>0</v>
      </c>
    </row>
    <row r="44" spans="1:16" ht="51" x14ac:dyDescent="0.25">
      <c r="A44" s="15"/>
      <c r="B44" s="17">
        <v>5000092</v>
      </c>
      <c r="C44" s="17" t="s">
        <v>508</v>
      </c>
      <c r="D44" s="17">
        <v>3043982</v>
      </c>
      <c r="E44" s="17" t="s">
        <v>498</v>
      </c>
      <c r="F44" s="17">
        <v>334</v>
      </c>
      <c r="G44" s="17" t="s">
        <v>502</v>
      </c>
      <c r="H44" s="17">
        <v>448</v>
      </c>
      <c r="I44" s="17" t="s">
        <v>209</v>
      </c>
      <c r="J44" s="17">
        <v>448</v>
      </c>
      <c r="K44" s="17" t="s">
        <v>349</v>
      </c>
      <c r="L44" s="59">
        <v>8.1992999999999996E-2</v>
      </c>
      <c r="M44" s="60">
        <v>8.1992999999999983E-2</v>
      </c>
      <c r="N44" s="61">
        <v>1.7392300069332123E-3</v>
      </c>
      <c r="O44" s="60">
        <v>255663</v>
      </c>
      <c r="P44" s="61">
        <v>0</v>
      </c>
    </row>
    <row r="45" spans="1:16" ht="51" x14ac:dyDescent="0.25">
      <c r="A45" s="15"/>
      <c r="B45" s="17">
        <v>5000092</v>
      </c>
      <c r="C45" s="17" t="s">
        <v>508</v>
      </c>
      <c r="D45" s="17">
        <v>3043982</v>
      </c>
      <c r="E45" s="17" t="s">
        <v>498</v>
      </c>
      <c r="F45" s="17">
        <v>334</v>
      </c>
      <c r="G45" s="17" t="s">
        <v>502</v>
      </c>
      <c r="H45" s="17">
        <v>449</v>
      </c>
      <c r="I45" s="17" t="s">
        <v>210</v>
      </c>
      <c r="J45" s="17">
        <v>449</v>
      </c>
      <c r="K45" s="17" t="s">
        <v>350</v>
      </c>
      <c r="L45" s="59">
        <v>0.47899500000000006</v>
      </c>
      <c r="M45" s="60">
        <v>0.48307500000000009</v>
      </c>
      <c r="N45" s="61">
        <v>0.23673862162104342</v>
      </c>
      <c r="O45" s="60">
        <v>269805</v>
      </c>
      <c r="P45" s="61">
        <v>0</v>
      </c>
    </row>
    <row r="46" spans="1:16" ht="51" x14ac:dyDescent="0.25">
      <c r="A46" s="15"/>
      <c r="B46" s="17">
        <v>5000092</v>
      </c>
      <c r="C46" s="17" t="s">
        <v>508</v>
      </c>
      <c r="D46" s="17">
        <v>3043982</v>
      </c>
      <c r="E46" s="17" t="s">
        <v>498</v>
      </c>
      <c r="F46" s="17">
        <v>334</v>
      </c>
      <c r="G46" s="17" t="s">
        <v>502</v>
      </c>
      <c r="H46" s="17">
        <v>450</v>
      </c>
      <c r="I46" s="17" t="s">
        <v>211</v>
      </c>
      <c r="J46" s="17">
        <v>450</v>
      </c>
      <c r="K46" s="17" t="s">
        <v>351</v>
      </c>
      <c r="L46" s="59">
        <v>0.62308900000000011</v>
      </c>
      <c r="M46" s="60">
        <v>0.66887299999999994</v>
      </c>
      <c r="N46" s="61">
        <v>0.24701111020112876</v>
      </c>
      <c r="O46" s="60">
        <v>0</v>
      </c>
      <c r="P46" s="61">
        <v>0</v>
      </c>
    </row>
    <row r="47" spans="1:16" ht="51" x14ac:dyDescent="0.25">
      <c r="A47" s="15"/>
      <c r="B47" s="17">
        <v>5000092</v>
      </c>
      <c r="C47" s="17" t="s">
        <v>508</v>
      </c>
      <c r="D47" s="17">
        <v>3043982</v>
      </c>
      <c r="E47" s="17" t="s">
        <v>498</v>
      </c>
      <c r="F47" s="17">
        <v>334</v>
      </c>
      <c r="G47" s="17" t="s">
        <v>502</v>
      </c>
      <c r="H47" s="17">
        <v>451</v>
      </c>
      <c r="I47" s="17" t="s">
        <v>212</v>
      </c>
      <c r="J47" s="17">
        <v>451</v>
      </c>
      <c r="K47" s="17" t="s">
        <v>352</v>
      </c>
      <c r="L47" s="59">
        <v>4.9766000000000005E-2</v>
      </c>
      <c r="M47" s="60">
        <v>7.5766E-2</v>
      </c>
      <c r="N47" s="61">
        <v>1.5121319534955546E-2</v>
      </c>
      <c r="O47" s="60">
        <v>189098</v>
      </c>
      <c r="P47" s="61">
        <v>0</v>
      </c>
    </row>
    <row r="48" spans="1:16" ht="51" x14ac:dyDescent="0.25">
      <c r="A48" s="15"/>
      <c r="B48" s="17">
        <v>5000092</v>
      </c>
      <c r="C48" s="17" t="s">
        <v>508</v>
      </c>
      <c r="D48" s="17">
        <v>3043982</v>
      </c>
      <c r="E48" s="17" t="s">
        <v>498</v>
      </c>
      <c r="F48" s="17">
        <v>334</v>
      </c>
      <c r="G48" s="17" t="s">
        <v>502</v>
      </c>
      <c r="H48" s="17">
        <v>452</v>
      </c>
      <c r="I48" s="17" t="s">
        <v>213</v>
      </c>
      <c r="J48" s="17">
        <v>452</v>
      </c>
      <c r="K48" s="17" t="s">
        <v>353</v>
      </c>
      <c r="L48" s="59">
        <v>0.30828800000000001</v>
      </c>
      <c r="M48" s="60">
        <v>0.32724799999999998</v>
      </c>
      <c r="N48" s="61">
        <v>0.11315299870329909</v>
      </c>
      <c r="O48" s="60">
        <v>0</v>
      </c>
      <c r="P48" s="61">
        <v>0</v>
      </c>
    </row>
    <row r="49" spans="1:16" ht="51" x14ac:dyDescent="0.25">
      <c r="A49" s="15"/>
      <c r="B49" s="17">
        <v>5000092</v>
      </c>
      <c r="C49" s="17" t="s">
        <v>508</v>
      </c>
      <c r="D49" s="17">
        <v>3043982</v>
      </c>
      <c r="E49" s="17" t="s">
        <v>498</v>
      </c>
      <c r="F49" s="17">
        <v>334</v>
      </c>
      <c r="G49" s="17" t="s">
        <v>502</v>
      </c>
      <c r="H49" s="17">
        <v>453</v>
      </c>
      <c r="I49" s="17" t="s">
        <v>214</v>
      </c>
      <c r="J49" s="17">
        <v>453</v>
      </c>
      <c r="K49" s="17" t="s">
        <v>354</v>
      </c>
      <c r="L49" s="59">
        <v>0.32355299999999998</v>
      </c>
      <c r="M49" s="60">
        <v>0.22880999999999999</v>
      </c>
      <c r="N49" s="61">
        <v>0.11482237021846231</v>
      </c>
      <c r="O49" s="60">
        <v>2075</v>
      </c>
      <c r="P49" s="61">
        <v>0</v>
      </c>
    </row>
    <row r="50" spans="1:16" ht="51" x14ac:dyDescent="0.25">
      <c r="A50" s="15"/>
      <c r="B50" s="17">
        <v>5000092</v>
      </c>
      <c r="C50" s="17" t="s">
        <v>508</v>
      </c>
      <c r="D50" s="17">
        <v>3043982</v>
      </c>
      <c r="E50" s="17" t="s">
        <v>498</v>
      </c>
      <c r="F50" s="17">
        <v>334</v>
      </c>
      <c r="G50" s="17" t="s">
        <v>502</v>
      </c>
      <c r="H50" s="17">
        <v>454</v>
      </c>
      <c r="I50" s="17" t="s">
        <v>215</v>
      </c>
      <c r="J50" s="17">
        <v>454</v>
      </c>
      <c r="K50" s="17" t="s">
        <v>355</v>
      </c>
      <c r="L50" s="59">
        <v>0.37186399999999997</v>
      </c>
      <c r="M50" s="60">
        <v>0.42583400000000005</v>
      </c>
      <c r="N50" s="61">
        <v>0.27348566959699383</v>
      </c>
      <c r="O50" s="60">
        <v>0</v>
      </c>
      <c r="P50" s="61">
        <v>0</v>
      </c>
    </row>
    <row r="51" spans="1:16" ht="51" x14ac:dyDescent="0.25">
      <c r="A51" s="15"/>
      <c r="B51" s="17">
        <v>5000092</v>
      </c>
      <c r="C51" s="17" t="s">
        <v>508</v>
      </c>
      <c r="D51" s="17">
        <v>3043982</v>
      </c>
      <c r="E51" s="17" t="s">
        <v>498</v>
      </c>
      <c r="F51" s="17">
        <v>334</v>
      </c>
      <c r="G51" s="17" t="s">
        <v>502</v>
      </c>
      <c r="H51" s="17">
        <v>455</v>
      </c>
      <c r="I51" s="17" t="s">
        <v>216</v>
      </c>
      <c r="J51" s="17">
        <v>455</v>
      </c>
      <c r="K51" s="17" t="s">
        <v>356</v>
      </c>
      <c r="L51" s="59">
        <v>1.3453000000000001E-2</v>
      </c>
      <c r="M51" s="60">
        <v>1.3453000000000001E-2</v>
      </c>
      <c r="N51" s="61">
        <v>4.0786000608932227E-3</v>
      </c>
      <c r="O51" s="60">
        <v>0</v>
      </c>
      <c r="P51" s="61">
        <v>0</v>
      </c>
    </row>
    <row r="52" spans="1:16" ht="51" x14ac:dyDescent="0.25">
      <c r="A52" s="15"/>
      <c r="B52" s="17">
        <v>5000092</v>
      </c>
      <c r="C52" s="17" t="s">
        <v>508</v>
      </c>
      <c r="D52" s="17">
        <v>3043982</v>
      </c>
      <c r="E52" s="17" t="s">
        <v>498</v>
      </c>
      <c r="F52" s="17">
        <v>334</v>
      </c>
      <c r="G52" s="17" t="s">
        <v>502</v>
      </c>
      <c r="H52" s="17">
        <v>456</v>
      </c>
      <c r="I52" s="17" t="s">
        <v>217</v>
      </c>
      <c r="J52" s="17">
        <v>456</v>
      </c>
      <c r="K52" s="17" t="s">
        <v>357</v>
      </c>
      <c r="L52" s="59">
        <v>0.01</v>
      </c>
      <c r="M52" s="60">
        <v>0.01</v>
      </c>
      <c r="N52" s="61">
        <v>5.6259399279952049E-3</v>
      </c>
      <c r="O52" s="60">
        <v>0</v>
      </c>
      <c r="P52" s="61">
        <v>0</v>
      </c>
    </row>
    <row r="53" spans="1:16" ht="51" x14ac:dyDescent="0.25">
      <c r="A53" s="15"/>
      <c r="B53" s="17">
        <v>5000092</v>
      </c>
      <c r="C53" s="17" t="s">
        <v>508</v>
      </c>
      <c r="D53" s="17">
        <v>3043982</v>
      </c>
      <c r="E53" s="17" t="s">
        <v>498</v>
      </c>
      <c r="F53" s="17">
        <v>334</v>
      </c>
      <c r="G53" s="17" t="s">
        <v>502</v>
      </c>
      <c r="H53" s="17">
        <v>457</v>
      </c>
      <c r="I53" s="17" t="s">
        <v>218</v>
      </c>
      <c r="J53" s="17">
        <v>457</v>
      </c>
      <c r="K53" s="17" t="s">
        <v>358</v>
      </c>
      <c r="L53" s="59">
        <v>0.12504100000000001</v>
      </c>
      <c r="M53" s="60">
        <v>0.12504100000000001</v>
      </c>
      <c r="N53" s="61">
        <v>1.8679260392673314E-2</v>
      </c>
      <c r="O53" s="60">
        <v>54625</v>
      </c>
      <c r="P53" s="61">
        <v>0</v>
      </c>
    </row>
    <row r="54" spans="1:16" ht="51" x14ac:dyDescent="0.25">
      <c r="A54" s="15"/>
      <c r="B54" s="17">
        <v>5000092</v>
      </c>
      <c r="C54" s="17" t="s">
        <v>508</v>
      </c>
      <c r="D54" s="17">
        <v>3043982</v>
      </c>
      <c r="E54" s="17" t="s">
        <v>498</v>
      </c>
      <c r="F54" s="17">
        <v>334</v>
      </c>
      <c r="G54" s="17" t="s">
        <v>502</v>
      </c>
      <c r="H54" s="17">
        <v>458</v>
      </c>
      <c r="I54" s="17" t="s">
        <v>219</v>
      </c>
      <c r="J54" s="17">
        <v>458</v>
      </c>
      <c r="K54" s="17" t="s">
        <v>359</v>
      </c>
      <c r="L54" s="59">
        <v>1.2644949999999988</v>
      </c>
      <c r="M54" s="60">
        <v>1.758187999999999</v>
      </c>
      <c r="N54" s="61">
        <v>0.63116293805433088</v>
      </c>
      <c r="O54" s="60">
        <v>18000</v>
      </c>
      <c r="P54" s="61">
        <v>0</v>
      </c>
    </row>
    <row r="55" spans="1:16" ht="51" x14ac:dyDescent="0.25">
      <c r="A55" s="15"/>
      <c r="B55" s="17">
        <v>5000092</v>
      </c>
      <c r="C55" s="17" t="s">
        <v>508</v>
      </c>
      <c r="D55" s="17">
        <v>3043982</v>
      </c>
      <c r="E55" s="17" t="s">
        <v>498</v>
      </c>
      <c r="F55" s="17">
        <v>334</v>
      </c>
      <c r="G55" s="17" t="s">
        <v>502</v>
      </c>
      <c r="H55" s="17">
        <v>459</v>
      </c>
      <c r="I55" s="17" t="s">
        <v>220</v>
      </c>
      <c r="J55" s="17">
        <v>459</v>
      </c>
      <c r="K55" s="17" t="s">
        <v>360</v>
      </c>
      <c r="L55" s="59">
        <v>0.522451</v>
      </c>
      <c r="M55" s="60">
        <v>0.522451</v>
      </c>
      <c r="N55" s="61">
        <v>0.23329680007009301</v>
      </c>
      <c r="O55" s="60">
        <v>81237</v>
      </c>
      <c r="P55" s="61">
        <v>0</v>
      </c>
    </row>
    <row r="56" spans="1:16" ht="51" x14ac:dyDescent="0.25">
      <c r="A56" s="15"/>
      <c r="B56" s="17">
        <v>5000092</v>
      </c>
      <c r="C56" s="17" t="s">
        <v>508</v>
      </c>
      <c r="D56" s="17">
        <v>3043982</v>
      </c>
      <c r="E56" s="17" t="s">
        <v>498</v>
      </c>
      <c r="F56" s="17">
        <v>334</v>
      </c>
      <c r="G56" s="17" t="s">
        <v>502</v>
      </c>
      <c r="H56" s="17">
        <v>460</v>
      </c>
      <c r="I56" s="17" t="s">
        <v>221</v>
      </c>
      <c r="J56" s="17">
        <v>460</v>
      </c>
      <c r="K56" s="17" t="s">
        <v>361</v>
      </c>
      <c r="L56" s="59">
        <v>4.0446999999999997E-2</v>
      </c>
      <c r="M56" s="60">
        <v>4.0447000000000004E-2</v>
      </c>
      <c r="N56" s="61">
        <v>1.5702389762736857E-2</v>
      </c>
      <c r="O56" s="60">
        <v>136730</v>
      </c>
      <c r="P56" s="61">
        <v>0</v>
      </c>
    </row>
    <row r="57" spans="1:16" ht="51" x14ac:dyDescent="0.25">
      <c r="A57" s="15"/>
      <c r="B57" s="17">
        <v>5000092</v>
      </c>
      <c r="C57" s="17" t="s">
        <v>508</v>
      </c>
      <c r="D57" s="17">
        <v>3043982</v>
      </c>
      <c r="E57" s="17" t="s">
        <v>498</v>
      </c>
      <c r="F57" s="17">
        <v>334</v>
      </c>
      <c r="G57" s="17" t="s">
        <v>502</v>
      </c>
      <c r="H57" s="17">
        <v>461</v>
      </c>
      <c r="I57" s="17" t="s">
        <v>222</v>
      </c>
      <c r="J57" s="17">
        <v>461</v>
      </c>
      <c r="K57" s="17" t="s">
        <v>362</v>
      </c>
      <c r="L57" s="59">
        <v>4.5100000000000001E-2</v>
      </c>
      <c r="M57" s="60">
        <v>4.5100000000000001E-2</v>
      </c>
      <c r="N57" s="61">
        <v>8.0360999563708901E-3</v>
      </c>
      <c r="O57" s="60">
        <v>0</v>
      </c>
      <c r="P57" s="61">
        <v>0</v>
      </c>
    </row>
    <row r="58" spans="1:16" ht="51" x14ac:dyDescent="0.25">
      <c r="A58" s="15"/>
      <c r="B58" s="17">
        <v>5000092</v>
      </c>
      <c r="C58" s="17" t="s">
        <v>508</v>
      </c>
      <c r="D58" s="17">
        <v>3043982</v>
      </c>
      <c r="E58" s="17" t="s">
        <v>498</v>
      </c>
      <c r="F58" s="17">
        <v>334</v>
      </c>
      <c r="G58" s="17" t="s">
        <v>502</v>
      </c>
      <c r="H58" s="17">
        <v>462</v>
      </c>
      <c r="I58" s="17" t="s">
        <v>223</v>
      </c>
      <c r="J58" s="17">
        <v>462</v>
      </c>
      <c r="K58" s="17" t="s">
        <v>363</v>
      </c>
      <c r="L58" s="59">
        <v>4.4830000000000009E-2</v>
      </c>
      <c r="M58" s="60">
        <v>4.4830000000000009E-2</v>
      </c>
      <c r="N58" s="61">
        <v>1.7477879766374826E-2</v>
      </c>
      <c r="O58" s="60">
        <v>0</v>
      </c>
      <c r="P58" s="61">
        <v>0</v>
      </c>
    </row>
    <row r="59" spans="1:16" ht="51" x14ac:dyDescent="0.25">
      <c r="A59" s="15"/>
      <c r="B59" s="17">
        <v>5000092</v>
      </c>
      <c r="C59" s="17" t="s">
        <v>508</v>
      </c>
      <c r="D59" s="17">
        <v>3043982</v>
      </c>
      <c r="E59" s="17" t="s">
        <v>498</v>
      </c>
      <c r="F59" s="17">
        <v>334</v>
      </c>
      <c r="G59" s="17" t="s">
        <v>502</v>
      </c>
      <c r="H59" s="17">
        <v>463</v>
      </c>
      <c r="I59" s="17" t="s">
        <v>224</v>
      </c>
      <c r="J59" s="17">
        <v>463</v>
      </c>
      <c r="K59" s="17" t="s">
        <v>364</v>
      </c>
      <c r="L59" s="59">
        <v>0.4401550000000003</v>
      </c>
      <c r="M59" s="60">
        <v>0.44015500000000024</v>
      </c>
      <c r="N59" s="61">
        <v>0.13980150283896364</v>
      </c>
      <c r="O59" s="60">
        <v>0</v>
      </c>
      <c r="P59" s="61">
        <v>0</v>
      </c>
    </row>
    <row r="60" spans="1:16" ht="51" x14ac:dyDescent="0.25">
      <c r="A60" s="15"/>
      <c r="B60" s="17">
        <v>5000092</v>
      </c>
      <c r="C60" s="17" t="s">
        <v>508</v>
      </c>
      <c r="D60" s="17">
        <v>3043982</v>
      </c>
      <c r="E60" s="17" t="s">
        <v>498</v>
      </c>
      <c r="F60" s="17">
        <v>334</v>
      </c>
      <c r="G60" s="17" t="s">
        <v>502</v>
      </c>
      <c r="H60" s="17">
        <v>464</v>
      </c>
      <c r="I60" s="17" t="s">
        <v>225</v>
      </c>
      <c r="J60" s="17">
        <v>464</v>
      </c>
      <c r="K60" s="17" t="s">
        <v>365</v>
      </c>
      <c r="L60" s="59">
        <v>0.156501</v>
      </c>
      <c r="M60" s="60">
        <v>0.156501</v>
      </c>
      <c r="N60" s="61">
        <v>6.2841349485097453E-2</v>
      </c>
      <c r="O60" s="60">
        <v>0</v>
      </c>
      <c r="P60" s="61">
        <v>0</v>
      </c>
    </row>
    <row r="61" spans="1:16" ht="38.25" x14ac:dyDescent="0.25">
      <c r="A61" s="15"/>
      <c r="B61" s="17">
        <v>5000092</v>
      </c>
      <c r="C61" s="17" t="s">
        <v>508</v>
      </c>
      <c r="D61" s="17">
        <v>3043982</v>
      </c>
      <c r="E61" s="17" t="s">
        <v>498</v>
      </c>
      <c r="F61" s="17">
        <v>334</v>
      </c>
      <c r="G61" s="17" t="s">
        <v>502</v>
      </c>
      <c r="H61" s="17">
        <v>999</v>
      </c>
      <c r="I61" s="17" t="s">
        <v>335</v>
      </c>
      <c r="J61" s="17">
        <v>999</v>
      </c>
      <c r="K61" s="17" t="s">
        <v>366</v>
      </c>
      <c r="L61" s="59">
        <v>0.05</v>
      </c>
      <c r="M61" s="60">
        <v>0</v>
      </c>
      <c r="N61" s="61">
        <v>0</v>
      </c>
      <c r="O61" s="60">
        <v>0</v>
      </c>
      <c r="P61" s="61">
        <v>0</v>
      </c>
    </row>
    <row r="62" spans="1:16" ht="51" x14ac:dyDescent="0.25">
      <c r="A62" s="15"/>
      <c r="B62" s="17">
        <v>5000093</v>
      </c>
      <c r="C62" s="17" t="s">
        <v>509</v>
      </c>
      <c r="D62" s="17">
        <v>3043983</v>
      </c>
      <c r="E62" s="17" t="s">
        <v>499</v>
      </c>
      <c r="F62" s="17">
        <v>394</v>
      </c>
      <c r="G62" s="17" t="s">
        <v>462</v>
      </c>
      <c r="H62" s="17">
        <v>11</v>
      </c>
      <c r="I62" s="17" t="s">
        <v>106</v>
      </c>
      <c r="J62" s="17">
        <v>11</v>
      </c>
      <c r="K62" s="17" t="s">
        <v>336</v>
      </c>
      <c r="L62" s="59">
        <v>25</v>
      </c>
      <c r="M62" s="60">
        <v>2.4999E-2</v>
      </c>
      <c r="N62" s="61">
        <v>8.2240001065656543E-3</v>
      </c>
      <c r="O62" s="60">
        <v>2200</v>
      </c>
      <c r="P62" s="61">
        <v>0</v>
      </c>
    </row>
    <row r="63" spans="1:16" ht="89.25" x14ac:dyDescent="0.25">
      <c r="A63" s="15"/>
      <c r="B63" s="17">
        <v>5000093</v>
      </c>
      <c r="C63" s="17" t="s">
        <v>509</v>
      </c>
      <c r="D63" s="17">
        <v>3043983</v>
      </c>
      <c r="E63" s="17" t="s">
        <v>499</v>
      </c>
      <c r="F63" s="17">
        <v>394</v>
      </c>
      <c r="G63" s="17" t="s">
        <v>462</v>
      </c>
      <c r="H63" s="17">
        <v>11</v>
      </c>
      <c r="I63" s="17" t="s">
        <v>106</v>
      </c>
      <c r="J63" s="17">
        <v>124</v>
      </c>
      <c r="K63" s="17" t="s">
        <v>337</v>
      </c>
      <c r="L63" s="59">
        <v>5.8099999999999987</v>
      </c>
      <c r="M63" s="60">
        <v>5.81</v>
      </c>
      <c r="N63" s="61">
        <v>0.52281118469545618</v>
      </c>
      <c r="O63" s="60">
        <v>0</v>
      </c>
      <c r="P63" s="61">
        <v>0</v>
      </c>
    </row>
    <row r="64" spans="1:16" ht="51" x14ac:dyDescent="0.25">
      <c r="A64" s="15"/>
      <c r="B64" s="17">
        <v>5000093</v>
      </c>
      <c r="C64" s="17" t="s">
        <v>509</v>
      </c>
      <c r="D64" s="17">
        <v>3043983</v>
      </c>
      <c r="E64" s="17" t="s">
        <v>499</v>
      </c>
      <c r="F64" s="17">
        <v>394</v>
      </c>
      <c r="G64" s="17" t="s">
        <v>462</v>
      </c>
      <c r="H64" s="17">
        <v>131</v>
      </c>
      <c r="I64" s="17" t="s">
        <v>138</v>
      </c>
      <c r="J64" s="17">
        <v>131</v>
      </c>
      <c r="K64" s="17" t="s">
        <v>338</v>
      </c>
      <c r="L64" s="59">
        <v>9.197474999999999</v>
      </c>
      <c r="M64" s="60">
        <v>9.9178440000000023</v>
      </c>
      <c r="N64" s="61">
        <v>2.6990781270687876</v>
      </c>
      <c r="O64" s="60">
        <v>0</v>
      </c>
      <c r="P64" s="61">
        <v>0</v>
      </c>
    </row>
    <row r="65" spans="1:16" ht="51" x14ac:dyDescent="0.25">
      <c r="A65" s="15"/>
      <c r="B65" s="17">
        <v>5000093</v>
      </c>
      <c r="C65" s="17" t="s">
        <v>509</v>
      </c>
      <c r="D65" s="17">
        <v>3043983</v>
      </c>
      <c r="E65" s="17" t="s">
        <v>499</v>
      </c>
      <c r="F65" s="17">
        <v>394</v>
      </c>
      <c r="G65" s="17" t="s">
        <v>462</v>
      </c>
      <c r="H65" s="17">
        <v>135</v>
      </c>
      <c r="I65" s="17" t="s">
        <v>139</v>
      </c>
      <c r="J65" s="17">
        <v>135</v>
      </c>
      <c r="K65" s="17" t="s">
        <v>339</v>
      </c>
      <c r="L65" s="59">
        <v>1.0541010000000002</v>
      </c>
      <c r="M65" s="60">
        <v>1.0541010000000002</v>
      </c>
      <c r="N65" s="61">
        <v>1.0501869950676337</v>
      </c>
      <c r="O65" s="60">
        <v>0</v>
      </c>
      <c r="P65" s="61">
        <v>0</v>
      </c>
    </row>
    <row r="66" spans="1:16" ht="63.75" x14ac:dyDescent="0.25">
      <c r="A66" s="15"/>
      <c r="B66" s="17">
        <v>5000093</v>
      </c>
      <c r="C66" s="17" t="s">
        <v>509</v>
      </c>
      <c r="D66" s="17">
        <v>3043983</v>
      </c>
      <c r="E66" s="17" t="s">
        <v>499</v>
      </c>
      <c r="F66" s="17">
        <v>394</v>
      </c>
      <c r="G66" s="17" t="s">
        <v>462</v>
      </c>
      <c r="H66" s="17">
        <v>137</v>
      </c>
      <c r="I66" s="17" t="s">
        <v>141</v>
      </c>
      <c r="J66" s="17">
        <v>137</v>
      </c>
      <c r="K66" s="17" t="s">
        <v>340</v>
      </c>
      <c r="L66" s="59">
        <v>7.5356189999999934</v>
      </c>
      <c r="M66" s="60">
        <v>8.2378859999999943</v>
      </c>
      <c r="N66" s="61">
        <v>4.3944457585824068</v>
      </c>
      <c r="O66" s="60">
        <v>0</v>
      </c>
      <c r="P66" s="61">
        <v>0</v>
      </c>
    </row>
    <row r="67" spans="1:16" ht="51" x14ac:dyDescent="0.25">
      <c r="A67" s="15"/>
      <c r="B67" s="17">
        <v>5000093</v>
      </c>
      <c r="C67" s="17" t="s">
        <v>509</v>
      </c>
      <c r="D67" s="17">
        <v>3043983</v>
      </c>
      <c r="E67" s="17" t="s">
        <v>499</v>
      </c>
      <c r="F67" s="17">
        <v>394</v>
      </c>
      <c r="G67" s="17" t="s">
        <v>462</v>
      </c>
      <c r="H67" s="17">
        <v>440</v>
      </c>
      <c r="I67" s="17" t="s">
        <v>201</v>
      </c>
      <c r="J67" s="17">
        <v>440</v>
      </c>
      <c r="K67" s="17" t="s">
        <v>341</v>
      </c>
      <c r="L67" s="59">
        <v>0.37454000000000004</v>
      </c>
      <c r="M67" s="60">
        <v>0.65740699999999985</v>
      </c>
      <c r="N67" s="61">
        <v>0.1881585487499251</v>
      </c>
      <c r="O67" s="60">
        <v>22460</v>
      </c>
      <c r="P67" s="61">
        <v>0</v>
      </c>
    </row>
    <row r="68" spans="1:16" ht="51" x14ac:dyDescent="0.25">
      <c r="A68" s="15"/>
      <c r="B68" s="17">
        <v>5000093</v>
      </c>
      <c r="C68" s="17" t="s">
        <v>509</v>
      </c>
      <c r="D68" s="17">
        <v>3043983</v>
      </c>
      <c r="E68" s="17" t="s">
        <v>499</v>
      </c>
      <c r="F68" s="17">
        <v>394</v>
      </c>
      <c r="G68" s="17" t="s">
        <v>462</v>
      </c>
      <c r="H68" s="17">
        <v>441</v>
      </c>
      <c r="I68" s="17" t="s">
        <v>202</v>
      </c>
      <c r="J68" s="17">
        <v>441</v>
      </c>
      <c r="K68" s="17" t="s">
        <v>342</v>
      </c>
      <c r="L68" s="59">
        <v>0.46371200000000001</v>
      </c>
      <c r="M68" s="60">
        <v>0.53298599999999985</v>
      </c>
      <c r="N68" s="61">
        <v>0.34309680621299776</v>
      </c>
      <c r="O68" s="60">
        <v>250</v>
      </c>
      <c r="P68" s="61">
        <v>0</v>
      </c>
    </row>
    <row r="69" spans="1:16" ht="51" x14ac:dyDescent="0.25">
      <c r="A69" s="15"/>
      <c r="B69" s="17">
        <v>5000093</v>
      </c>
      <c r="C69" s="17" t="s">
        <v>509</v>
      </c>
      <c r="D69" s="17">
        <v>3043983</v>
      </c>
      <c r="E69" s="17" t="s">
        <v>499</v>
      </c>
      <c r="F69" s="17">
        <v>394</v>
      </c>
      <c r="G69" s="17" t="s">
        <v>462</v>
      </c>
      <c r="H69" s="17">
        <v>442</v>
      </c>
      <c r="I69" s="17" t="s">
        <v>203</v>
      </c>
      <c r="J69" s="17">
        <v>442</v>
      </c>
      <c r="K69" s="17" t="s">
        <v>343</v>
      </c>
      <c r="L69" s="59">
        <v>0.62635100000000021</v>
      </c>
      <c r="M69" s="60">
        <v>0.64974300000000007</v>
      </c>
      <c r="N69" s="61">
        <v>0.47368708063731901</v>
      </c>
      <c r="O69" s="60">
        <v>904</v>
      </c>
      <c r="P69" s="61">
        <v>0</v>
      </c>
    </row>
    <row r="70" spans="1:16" ht="51" x14ac:dyDescent="0.25">
      <c r="A70" s="15"/>
      <c r="B70" s="17">
        <v>5000093</v>
      </c>
      <c r="C70" s="17" t="s">
        <v>509</v>
      </c>
      <c r="D70" s="17">
        <v>3043983</v>
      </c>
      <c r="E70" s="17" t="s">
        <v>499</v>
      </c>
      <c r="F70" s="17">
        <v>394</v>
      </c>
      <c r="G70" s="17" t="s">
        <v>462</v>
      </c>
      <c r="H70" s="17">
        <v>443</v>
      </c>
      <c r="I70" s="17" t="s">
        <v>204</v>
      </c>
      <c r="J70" s="17">
        <v>443</v>
      </c>
      <c r="K70" s="17" t="s">
        <v>344</v>
      </c>
      <c r="L70" s="59">
        <v>2.8731289999999996</v>
      </c>
      <c r="M70" s="60">
        <v>3.0116349999999996</v>
      </c>
      <c r="N70" s="61">
        <v>1.3691477944812505</v>
      </c>
      <c r="O70" s="60">
        <v>44436</v>
      </c>
      <c r="P70" s="61">
        <v>0</v>
      </c>
    </row>
    <row r="71" spans="1:16" ht="51" x14ac:dyDescent="0.25">
      <c r="A71" s="15"/>
      <c r="B71" s="17">
        <v>5000093</v>
      </c>
      <c r="C71" s="17" t="s">
        <v>509</v>
      </c>
      <c r="D71" s="17">
        <v>3043983</v>
      </c>
      <c r="E71" s="17" t="s">
        <v>499</v>
      </c>
      <c r="F71" s="17">
        <v>394</v>
      </c>
      <c r="G71" s="17" t="s">
        <v>462</v>
      </c>
      <c r="H71" s="17">
        <v>444</v>
      </c>
      <c r="I71" s="17" t="s">
        <v>205</v>
      </c>
      <c r="J71" s="17">
        <v>444</v>
      </c>
      <c r="K71" s="17" t="s">
        <v>345</v>
      </c>
      <c r="L71" s="59">
        <v>2.0414720000000002</v>
      </c>
      <c r="M71" s="60">
        <v>3.3429079999999995</v>
      </c>
      <c r="N71" s="61">
        <v>1.3231913769632229</v>
      </c>
      <c r="O71" s="60">
        <v>304221</v>
      </c>
      <c r="P71" s="61">
        <v>0</v>
      </c>
    </row>
    <row r="72" spans="1:16" ht="51" x14ac:dyDescent="0.25">
      <c r="A72" s="15"/>
      <c r="B72" s="17">
        <v>5000093</v>
      </c>
      <c r="C72" s="17" t="s">
        <v>509</v>
      </c>
      <c r="D72" s="17">
        <v>3043983</v>
      </c>
      <c r="E72" s="17" t="s">
        <v>499</v>
      </c>
      <c r="F72" s="17">
        <v>394</v>
      </c>
      <c r="G72" s="17" t="s">
        <v>462</v>
      </c>
      <c r="H72" s="17">
        <v>445</v>
      </c>
      <c r="I72" s="17" t="s">
        <v>206</v>
      </c>
      <c r="J72" s="17">
        <v>445</v>
      </c>
      <c r="K72" s="17" t="s">
        <v>346</v>
      </c>
      <c r="L72" s="59">
        <v>1.7796720000000004</v>
      </c>
      <c r="M72" s="60">
        <v>2.2813780000000006</v>
      </c>
      <c r="N72" s="61">
        <v>1.0217926761797571</v>
      </c>
      <c r="O72" s="60">
        <v>140213</v>
      </c>
      <c r="P72" s="61">
        <v>0</v>
      </c>
    </row>
    <row r="73" spans="1:16" ht="51" x14ac:dyDescent="0.25">
      <c r="A73" s="15"/>
      <c r="B73" s="17">
        <v>5000093</v>
      </c>
      <c r="C73" s="17" t="s">
        <v>509</v>
      </c>
      <c r="D73" s="17">
        <v>3043983</v>
      </c>
      <c r="E73" s="17" t="s">
        <v>499</v>
      </c>
      <c r="F73" s="17">
        <v>394</v>
      </c>
      <c r="G73" s="17" t="s">
        <v>462</v>
      </c>
      <c r="H73" s="17">
        <v>446</v>
      </c>
      <c r="I73" s="17" t="s">
        <v>207</v>
      </c>
      <c r="J73" s="17">
        <v>446</v>
      </c>
      <c r="K73" s="17" t="s">
        <v>347</v>
      </c>
      <c r="L73" s="59">
        <v>1.7373550000000002</v>
      </c>
      <c r="M73" s="60">
        <v>2.3882639999999977</v>
      </c>
      <c r="N73" s="61">
        <v>0.74409750792619889</v>
      </c>
      <c r="O73" s="60">
        <v>9402</v>
      </c>
      <c r="P73" s="61">
        <v>0</v>
      </c>
    </row>
    <row r="74" spans="1:16" ht="51" x14ac:dyDescent="0.25">
      <c r="A74" s="15"/>
      <c r="B74" s="17">
        <v>5000093</v>
      </c>
      <c r="C74" s="17" t="s">
        <v>509</v>
      </c>
      <c r="D74" s="17">
        <v>3043983</v>
      </c>
      <c r="E74" s="17" t="s">
        <v>499</v>
      </c>
      <c r="F74" s="17">
        <v>394</v>
      </c>
      <c r="G74" s="17" t="s">
        <v>462</v>
      </c>
      <c r="H74" s="17">
        <v>447</v>
      </c>
      <c r="I74" s="17" t="s">
        <v>208</v>
      </c>
      <c r="J74" s="17">
        <v>447</v>
      </c>
      <c r="K74" s="17" t="s">
        <v>348</v>
      </c>
      <c r="L74" s="59">
        <v>0.10111099999999999</v>
      </c>
      <c r="M74" s="60">
        <v>0.270289</v>
      </c>
      <c r="N74" s="61">
        <v>6.542406985317939E-2</v>
      </c>
      <c r="O74" s="60">
        <v>176</v>
      </c>
      <c r="P74" s="61">
        <v>0</v>
      </c>
    </row>
    <row r="75" spans="1:16" ht="51" x14ac:dyDescent="0.25">
      <c r="A75" s="15"/>
      <c r="B75" s="17">
        <v>5000093</v>
      </c>
      <c r="C75" s="17" t="s">
        <v>509</v>
      </c>
      <c r="D75" s="17">
        <v>3043983</v>
      </c>
      <c r="E75" s="17" t="s">
        <v>499</v>
      </c>
      <c r="F75" s="17">
        <v>394</v>
      </c>
      <c r="G75" s="17" t="s">
        <v>462</v>
      </c>
      <c r="H75" s="17">
        <v>448</v>
      </c>
      <c r="I75" s="17" t="s">
        <v>209</v>
      </c>
      <c r="J75" s="17">
        <v>448</v>
      </c>
      <c r="K75" s="17" t="s">
        <v>349</v>
      </c>
      <c r="L75" s="59">
        <v>1.5897999999999992</v>
      </c>
      <c r="M75" s="60">
        <v>1.8306679999999993</v>
      </c>
      <c r="N75" s="61">
        <v>0.64735887803544756</v>
      </c>
      <c r="O75" s="60">
        <v>13112</v>
      </c>
      <c r="P75" s="61">
        <v>0</v>
      </c>
    </row>
    <row r="76" spans="1:16" ht="51" x14ac:dyDescent="0.25">
      <c r="A76" s="15"/>
      <c r="B76" s="17">
        <v>5000093</v>
      </c>
      <c r="C76" s="17" t="s">
        <v>509</v>
      </c>
      <c r="D76" s="17">
        <v>3043983</v>
      </c>
      <c r="E76" s="17" t="s">
        <v>499</v>
      </c>
      <c r="F76" s="17">
        <v>394</v>
      </c>
      <c r="G76" s="17" t="s">
        <v>462</v>
      </c>
      <c r="H76" s="17">
        <v>449</v>
      </c>
      <c r="I76" s="17" t="s">
        <v>210</v>
      </c>
      <c r="J76" s="17">
        <v>449</v>
      </c>
      <c r="K76" s="17" t="s">
        <v>350</v>
      </c>
      <c r="L76" s="59">
        <v>0.21053000000000005</v>
      </c>
      <c r="M76" s="60">
        <v>0.23012000000000005</v>
      </c>
      <c r="N76" s="61">
        <v>0.10771944689622615</v>
      </c>
      <c r="O76" s="60">
        <v>30704</v>
      </c>
      <c r="P76" s="61">
        <v>0</v>
      </c>
    </row>
    <row r="77" spans="1:16" ht="51" x14ac:dyDescent="0.25">
      <c r="A77" s="15"/>
      <c r="B77" s="17">
        <v>5000093</v>
      </c>
      <c r="C77" s="17" t="s">
        <v>509</v>
      </c>
      <c r="D77" s="17">
        <v>3043983</v>
      </c>
      <c r="E77" s="17" t="s">
        <v>499</v>
      </c>
      <c r="F77" s="17">
        <v>394</v>
      </c>
      <c r="G77" s="17" t="s">
        <v>462</v>
      </c>
      <c r="H77" s="17">
        <v>450</v>
      </c>
      <c r="I77" s="17" t="s">
        <v>211</v>
      </c>
      <c r="J77" s="17">
        <v>450</v>
      </c>
      <c r="K77" s="17" t="s">
        <v>351</v>
      </c>
      <c r="L77" s="59">
        <v>1.7694500000000002</v>
      </c>
      <c r="M77" s="60">
        <v>1.8836269999999997</v>
      </c>
      <c r="N77" s="61">
        <v>0.92924264012253843</v>
      </c>
      <c r="O77" s="60">
        <v>0</v>
      </c>
      <c r="P77" s="61">
        <v>0</v>
      </c>
    </row>
    <row r="78" spans="1:16" ht="51" x14ac:dyDescent="0.25">
      <c r="A78" s="15"/>
      <c r="B78" s="17">
        <v>5000093</v>
      </c>
      <c r="C78" s="17" t="s">
        <v>509</v>
      </c>
      <c r="D78" s="17">
        <v>3043983</v>
      </c>
      <c r="E78" s="17" t="s">
        <v>499</v>
      </c>
      <c r="F78" s="17">
        <v>394</v>
      </c>
      <c r="G78" s="17" t="s">
        <v>462</v>
      </c>
      <c r="H78" s="17">
        <v>451</v>
      </c>
      <c r="I78" s="17" t="s">
        <v>212</v>
      </c>
      <c r="J78" s="17">
        <v>451</v>
      </c>
      <c r="K78" s="17" t="s">
        <v>352</v>
      </c>
      <c r="L78" s="59">
        <v>3.4076369999999994</v>
      </c>
      <c r="M78" s="60">
        <v>3.9487669999999992</v>
      </c>
      <c r="N78" s="61">
        <v>1.5440885638963664</v>
      </c>
      <c r="O78" s="60">
        <v>146816</v>
      </c>
      <c r="P78" s="61">
        <v>0</v>
      </c>
    </row>
    <row r="79" spans="1:16" ht="51" x14ac:dyDescent="0.25">
      <c r="A79" s="15"/>
      <c r="B79" s="17">
        <v>5000093</v>
      </c>
      <c r="C79" s="17" t="s">
        <v>509</v>
      </c>
      <c r="D79" s="17">
        <v>3043983</v>
      </c>
      <c r="E79" s="17" t="s">
        <v>499</v>
      </c>
      <c r="F79" s="17">
        <v>394</v>
      </c>
      <c r="G79" s="17" t="s">
        <v>462</v>
      </c>
      <c r="H79" s="17">
        <v>452</v>
      </c>
      <c r="I79" s="17" t="s">
        <v>213</v>
      </c>
      <c r="J79" s="17">
        <v>452</v>
      </c>
      <c r="K79" s="17" t="s">
        <v>353</v>
      </c>
      <c r="L79" s="59">
        <v>2.674925</v>
      </c>
      <c r="M79" s="60">
        <v>2.9030750000000003</v>
      </c>
      <c r="N79" s="61">
        <v>1.1531498178956099</v>
      </c>
      <c r="O79" s="60">
        <v>0</v>
      </c>
      <c r="P79" s="61">
        <v>0</v>
      </c>
    </row>
    <row r="80" spans="1:16" ht="51" x14ac:dyDescent="0.25">
      <c r="A80" s="15"/>
      <c r="B80" s="17">
        <v>5000093</v>
      </c>
      <c r="C80" s="17" t="s">
        <v>509</v>
      </c>
      <c r="D80" s="17">
        <v>3043983</v>
      </c>
      <c r="E80" s="17" t="s">
        <v>499</v>
      </c>
      <c r="F80" s="17">
        <v>394</v>
      </c>
      <c r="G80" s="17" t="s">
        <v>462</v>
      </c>
      <c r="H80" s="17">
        <v>453</v>
      </c>
      <c r="I80" s="17" t="s">
        <v>214</v>
      </c>
      <c r="J80" s="17">
        <v>453</v>
      </c>
      <c r="K80" s="17" t="s">
        <v>354</v>
      </c>
      <c r="L80" s="59">
        <v>6.0211269999999981</v>
      </c>
      <c r="M80" s="60">
        <v>7.1027160000000009</v>
      </c>
      <c r="N80" s="61">
        <v>2.7463685275542957</v>
      </c>
      <c r="O80" s="60">
        <v>902332</v>
      </c>
      <c r="P80" s="61">
        <v>0</v>
      </c>
    </row>
    <row r="81" spans="1:16" ht="51" x14ac:dyDescent="0.25">
      <c r="A81" s="15"/>
      <c r="B81" s="17">
        <v>5000093</v>
      </c>
      <c r="C81" s="17" t="s">
        <v>509</v>
      </c>
      <c r="D81" s="17">
        <v>3043983</v>
      </c>
      <c r="E81" s="17" t="s">
        <v>499</v>
      </c>
      <c r="F81" s="17">
        <v>394</v>
      </c>
      <c r="G81" s="17" t="s">
        <v>462</v>
      </c>
      <c r="H81" s="17">
        <v>454</v>
      </c>
      <c r="I81" s="17" t="s">
        <v>215</v>
      </c>
      <c r="J81" s="17">
        <v>454</v>
      </c>
      <c r="K81" s="17" t="s">
        <v>355</v>
      </c>
      <c r="L81" s="59">
        <v>1.2833969999999999</v>
      </c>
      <c r="M81" s="60">
        <v>2.0633900000000001</v>
      </c>
      <c r="N81" s="61">
        <v>0.58480126084759831</v>
      </c>
      <c r="O81" s="60">
        <v>197298</v>
      </c>
      <c r="P81" s="61">
        <v>0</v>
      </c>
    </row>
    <row r="82" spans="1:16" ht="51" x14ac:dyDescent="0.25">
      <c r="A82" s="15"/>
      <c r="B82" s="17">
        <v>5000093</v>
      </c>
      <c r="C82" s="17" t="s">
        <v>509</v>
      </c>
      <c r="D82" s="17">
        <v>3043983</v>
      </c>
      <c r="E82" s="17" t="s">
        <v>499</v>
      </c>
      <c r="F82" s="17">
        <v>394</v>
      </c>
      <c r="G82" s="17" t="s">
        <v>462</v>
      </c>
      <c r="H82" s="17">
        <v>455</v>
      </c>
      <c r="I82" s="17" t="s">
        <v>216</v>
      </c>
      <c r="J82" s="17">
        <v>455</v>
      </c>
      <c r="K82" s="17" t="s">
        <v>356</v>
      </c>
      <c r="L82" s="59">
        <v>0.21521800000000002</v>
      </c>
      <c r="M82" s="60">
        <v>0.17421400000000004</v>
      </c>
      <c r="N82" s="61">
        <v>6.5596364933298901E-2</v>
      </c>
      <c r="O82" s="60">
        <v>0</v>
      </c>
      <c r="P82" s="61">
        <v>0</v>
      </c>
    </row>
    <row r="83" spans="1:16" ht="51" x14ac:dyDescent="0.25">
      <c r="A83" s="15"/>
      <c r="B83" s="17">
        <v>5000093</v>
      </c>
      <c r="C83" s="17" t="s">
        <v>509</v>
      </c>
      <c r="D83" s="17">
        <v>3043983</v>
      </c>
      <c r="E83" s="17" t="s">
        <v>499</v>
      </c>
      <c r="F83" s="17">
        <v>394</v>
      </c>
      <c r="G83" s="17" t="s">
        <v>462</v>
      </c>
      <c r="H83" s="17">
        <v>456</v>
      </c>
      <c r="I83" s="17" t="s">
        <v>217</v>
      </c>
      <c r="J83" s="17">
        <v>456</v>
      </c>
      <c r="K83" s="17" t="s">
        <v>357</v>
      </c>
      <c r="L83" s="59">
        <v>0.10917</v>
      </c>
      <c r="M83" s="60">
        <v>0.20369999999999999</v>
      </c>
      <c r="N83" s="61">
        <v>7.1745790116438002E-2</v>
      </c>
      <c r="O83" s="60">
        <v>0</v>
      </c>
      <c r="P83" s="61">
        <v>0</v>
      </c>
    </row>
    <row r="84" spans="1:16" ht="51" x14ac:dyDescent="0.25">
      <c r="A84" s="15"/>
      <c r="B84" s="17">
        <v>5000093</v>
      </c>
      <c r="C84" s="17" t="s">
        <v>509</v>
      </c>
      <c r="D84" s="17">
        <v>3043983</v>
      </c>
      <c r="E84" s="17" t="s">
        <v>499</v>
      </c>
      <c r="F84" s="17">
        <v>394</v>
      </c>
      <c r="G84" s="17" t="s">
        <v>462</v>
      </c>
      <c r="H84" s="17">
        <v>457</v>
      </c>
      <c r="I84" s="17" t="s">
        <v>218</v>
      </c>
      <c r="J84" s="17">
        <v>457</v>
      </c>
      <c r="K84" s="17" t="s">
        <v>358</v>
      </c>
      <c r="L84" s="59">
        <v>7.9713389999999995</v>
      </c>
      <c r="M84" s="60">
        <v>9.6661659999999969</v>
      </c>
      <c r="N84" s="61">
        <v>4.1639165548331221</v>
      </c>
      <c r="O84" s="60">
        <v>4350</v>
      </c>
      <c r="P84" s="61">
        <v>0</v>
      </c>
    </row>
    <row r="85" spans="1:16" ht="51" x14ac:dyDescent="0.25">
      <c r="A85" s="15"/>
      <c r="B85" s="17">
        <v>5000093</v>
      </c>
      <c r="C85" s="17" t="s">
        <v>509</v>
      </c>
      <c r="D85" s="17">
        <v>3043983</v>
      </c>
      <c r="E85" s="17" t="s">
        <v>499</v>
      </c>
      <c r="F85" s="17">
        <v>394</v>
      </c>
      <c r="G85" s="17" t="s">
        <v>462</v>
      </c>
      <c r="H85" s="17">
        <v>458</v>
      </c>
      <c r="I85" s="17" t="s">
        <v>219</v>
      </c>
      <c r="J85" s="17">
        <v>458</v>
      </c>
      <c r="K85" s="17" t="s">
        <v>359</v>
      </c>
      <c r="L85" s="59">
        <v>0.33250600000000008</v>
      </c>
      <c r="M85" s="60">
        <v>0.4009060000000001</v>
      </c>
      <c r="N85" s="61">
        <v>0.14425170885078842</v>
      </c>
      <c r="O85" s="60">
        <v>12</v>
      </c>
      <c r="P85" s="61">
        <v>0</v>
      </c>
    </row>
    <row r="86" spans="1:16" ht="51" x14ac:dyDescent="0.25">
      <c r="A86" s="15"/>
      <c r="B86" s="17">
        <v>5000093</v>
      </c>
      <c r="C86" s="17" t="s">
        <v>509</v>
      </c>
      <c r="D86" s="17">
        <v>3043983</v>
      </c>
      <c r="E86" s="17" t="s">
        <v>499</v>
      </c>
      <c r="F86" s="17">
        <v>394</v>
      </c>
      <c r="G86" s="17" t="s">
        <v>462</v>
      </c>
      <c r="H86" s="17">
        <v>459</v>
      </c>
      <c r="I86" s="17" t="s">
        <v>220</v>
      </c>
      <c r="J86" s="17">
        <v>459</v>
      </c>
      <c r="K86" s="17" t="s">
        <v>360</v>
      </c>
      <c r="L86" s="59">
        <v>1.6625999999999996</v>
      </c>
      <c r="M86" s="60">
        <v>2.2682629999999997</v>
      </c>
      <c r="N86" s="61">
        <v>0.97009189500386128</v>
      </c>
      <c r="O86" s="60">
        <v>14124</v>
      </c>
      <c r="P86" s="61">
        <v>0</v>
      </c>
    </row>
    <row r="87" spans="1:16" ht="51" x14ac:dyDescent="0.25">
      <c r="A87" s="15"/>
      <c r="B87" s="17">
        <v>5000093</v>
      </c>
      <c r="C87" s="17" t="s">
        <v>509</v>
      </c>
      <c r="D87" s="17">
        <v>3043983</v>
      </c>
      <c r="E87" s="17" t="s">
        <v>499</v>
      </c>
      <c r="F87" s="17">
        <v>394</v>
      </c>
      <c r="G87" s="17" t="s">
        <v>462</v>
      </c>
      <c r="H87" s="17">
        <v>460</v>
      </c>
      <c r="I87" s="17" t="s">
        <v>221</v>
      </c>
      <c r="J87" s="17">
        <v>460</v>
      </c>
      <c r="K87" s="17" t="s">
        <v>361</v>
      </c>
      <c r="L87" s="59">
        <v>1.2500000000000001E-2</v>
      </c>
      <c r="M87" s="60">
        <v>0.38330000000000003</v>
      </c>
      <c r="N87" s="61">
        <v>0</v>
      </c>
      <c r="O87" s="60">
        <v>87</v>
      </c>
      <c r="P87" s="61">
        <v>0</v>
      </c>
    </row>
    <row r="88" spans="1:16" ht="51" x14ac:dyDescent="0.25">
      <c r="A88" s="15"/>
      <c r="B88" s="17">
        <v>5000093</v>
      </c>
      <c r="C88" s="17" t="s">
        <v>509</v>
      </c>
      <c r="D88" s="17">
        <v>3043983</v>
      </c>
      <c r="E88" s="17" t="s">
        <v>499</v>
      </c>
      <c r="F88" s="17">
        <v>394</v>
      </c>
      <c r="G88" s="17" t="s">
        <v>462</v>
      </c>
      <c r="H88" s="17">
        <v>461</v>
      </c>
      <c r="I88" s="17" t="s">
        <v>222</v>
      </c>
      <c r="J88" s="17">
        <v>461</v>
      </c>
      <c r="K88" s="17" t="s">
        <v>362</v>
      </c>
      <c r="L88" s="59">
        <v>3.2480880000000005</v>
      </c>
      <c r="M88" s="60">
        <v>5.0937169999999989</v>
      </c>
      <c r="N88" s="61">
        <v>1.2976557466608938</v>
      </c>
      <c r="O88" s="60">
        <v>538535</v>
      </c>
      <c r="P88" s="61">
        <v>0</v>
      </c>
    </row>
    <row r="89" spans="1:16" ht="51" x14ac:dyDescent="0.25">
      <c r="A89" s="15"/>
      <c r="B89" s="17">
        <v>5000093</v>
      </c>
      <c r="C89" s="17" t="s">
        <v>509</v>
      </c>
      <c r="D89" s="17">
        <v>3043983</v>
      </c>
      <c r="E89" s="17" t="s">
        <v>499</v>
      </c>
      <c r="F89" s="17">
        <v>394</v>
      </c>
      <c r="G89" s="17" t="s">
        <v>462</v>
      </c>
      <c r="H89" s="17">
        <v>462</v>
      </c>
      <c r="I89" s="17" t="s">
        <v>223</v>
      </c>
      <c r="J89" s="17">
        <v>462</v>
      </c>
      <c r="K89" s="17" t="s">
        <v>363</v>
      </c>
      <c r="L89" s="59">
        <v>1.482653999999999</v>
      </c>
      <c r="M89" s="60">
        <v>1.7415809999999994</v>
      </c>
      <c r="N89" s="61">
        <v>0.54699178003284032</v>
      </c>
      <c r="O89" s="60">
        <v>93747</v>
      </c>
      <c r="P89" s="61">
        <v>0</v>
      </c>
    </row>
    <row r="90" spans="1:16" ht="51" x14ac:dyDescent="0.25">
      <c r="A90" s="15"/>
      <c r="B90" s="17">
        <v>5000093</v>
      </c>
      <c r="C90" s="17" t="s">
        <v>509</v>
      </c>
      <c r="D90" s="17">
        <v>3043983</v>
      </c>
      <c r="E90" s="17" t="s">
        <v>499</v>
      </c>
      <c r="F90" s="17">
        <v>394</v>
      </c>
      <c r="G90" s="17" t="s">
        <v>462</v>
      </c>
      <c r="H90" s="17">
        <v>463</v>
      </c>
      <c r="I90" s="17" t="s">
        <v>224</v>
      </c>
      <c r="J90" s="17">
        <v>463</v>
      </c>
      <c r="K90" s="17" t="s">
        <v>364</v>
      </c>
      <c r="L90" s="59">
        <v>0.98504800000000003</v>
      </c>
      <c r="M90" s="60">
        <v>1.0278709999999998</v>
      </c>
      <c r="N90" s="61">
        <v>0.47180752300161188</v>
      </c>
      <c r="O90" s="60">
        <v>152</v>
      </c>
      <c r="P90" s="61">
        <v>0</v>
      </c>
    </row>
    <row r="91" spans="1:16" ht="51" x14ac:dyDescent="0.25">
      <c r="A91" s="15"/>
      <c r="B91" s="17">
        <v>5000093</v>
      </c>
      <c r="C91" s="17" t="s">
        <v>509</v>
      </c>
      <c r="D91" s="17">
        <v>3043983</v>
      </c>
      <c r="E91" s="17" t="s">
        <v>499</v>
      </c>
      <c r="F91" s="17">
        <v>394</v>
      </c>
      <c r="G91" s="17" t="s">
        <v>462</v>
      </c>
      <c r="H91" s="17">
        <v>464</v>
      </c>
      <c r="I91" s="17" t="s">
        <v>225</v>
      </c>
      <c r="J91" s="17">
        <v>464</v>
      </c>
      <c r="K91" s="17" t="s">
        <v>365</v>
      </c>
      <c r="L91" s="59">
        <v>1.8475429999999995</v>
      </c>
      <c r="M91" s="60">
        <v>1.8947329999999996</v>
      </c>
      <c r="N91" s="61">
        <v>0.78512354160193354</v>
      </c>
      <c r="O91" s="60">
        <v>6990</v>
      </c>
      <c r="P91" s="61">
        <v>0</v>
      </c>
    </row>
    <row r="92" spans="1:16" ht="89.25" x14ac:dyDescent="0.25">
      <c r="A92" s="15"/>
      <c r="B92" s="17">
        <v>5000094</v>
      </c>
      <c r="C92" s="17" t="s">
        <v>510</v>
      </c>
      <c r="D92" s="17">
        <v>3043984</v>
      </c>
      <c r="E92" s="17" t="s">
        <v>500</v>
      </c>
      <c r="F92" s="17">
        <v>394</v>
      </c>
      <c r="G92" s="17" t="s">
        <v>462</v>
      </c>
      <c r="H92" s="17">
        <v>11</v>
      </c>
      <c r="I92" s="17" t="s">
        <v>106</v>
      </c>
      <c r="J92" s="17">
        <v>124</v>
      </c>
      <c r="K92" s="17" t="s">
        <v>337</v>
      </c>
      <c r="L92" s="59">
        <v>4.1500000000000004</v>
      </c>
      <c r="M92" s="60">
        <v>4.1500000000000004</v>
      </c>
      <c r="N92" s="61">
        <v>3.209834094857797</v>
      </c>
      <c r="O92" s="60">
        <v>0</v>
      </c>
      <c r="P92" s="61">
        <v>0</v>
      </c>
    </row>
    <row r="93" spans="1:16" ht="51" x14ac:dyDescent="0.25">
      <c r="A93" s="15"/>
      <c r="B93" s="17">
        <v>5000094</v>
      </c>
      <c r="C93" s="17" t="s">
        <v>510</v>
      </c>
      <c r="D93" s="17">
        <v>3043984</v>
      </c>
      <c r="E93" s="17" t="s">
        <v>500</v>
      </c>
      <c r="F93" s="17">
        <v>394</v>
      </c>
      <c r="G93" s="17" t="s">
        <v>462</v>
      </c>
      <c r="H93" s="17">
        <v>131</v>
      </c>
      <c r="I93" s="17" t="s">
        <v>138</v>
      </c>
      <c r="J93" s="17">
        <v>131</v>
      </c>
      <c r="K93" s="17" t="s">
        <v>338</v>
      </c>
      <c r="L93" s="59">
        <v>5.3645380000000022</v>
      </c>
      <c r="M93" s="60">
        <v>5.8501720000000015</v>
      </c>
      <c r="N93" s="61">
        <v>2.417900189611828</v>
      </c>
      <c r="O93" s="60">
        <v>0</v>
      </c>
      <c r="P93" s="61">
        <v>0</v>
      </c>
    </row>
    <row r="94" spans="1:16" ht="63.75" x14ac:dyDescent="0.25">
      <c r="A94" s="15"/>
      <c r="B94" s="17">
        <v>5000094</v>
      </c>
      <c r="C94" s="17" t="s">
        <v>510</v>
      </c>
      <c r="D94" s="17">
        <v>3043984</v>
      </c>
      <c r="E94" s="17" t="s">
        <v>500</v>
      </c>
      <c r="F94" s="17">
        <v>394</v>
      </c>
      <c r="G94" s="17" t="s">
        <v>462</v>
      </c>
      <c r="H94" s="17">
        <v>137</v>
      </c>
      <c r="I94" s="17" t="s">
        <v>141</v>
      </c>
      <c r="J94" s="17">
        <v>137</v>
      </c>
      <c r="K94" s="17" t="s">
        <v>340</v>
      </c>
      <c r="L94" s="59">
        <v>7.1933049999999987</v>
      </c>
      <c r="M94" s="60">
        <v>9.2363970000000002</v>
      </c>
      <c r="N94" s="61">
        <v>5.0385269155054253</v>
      </c>
      <c r="O94" s="60">
        <v>0</v>
      </c>
      <c r="P94" s="61">
        <v>0</v>
      </c>
    </row>
    <row r="95" spans="1:16" ht="51" x14ac:dyDescent="0.25">
      <c r="A95" s="15"/>
      <c r="B95" s="17">
        <v>5000094</v>
      </c>
      <c r="C95" s="17" t="s">
        <v>510</v>
      </c>
      <c r="D95" s="17">
        <v>3043984</v>
      </c>
      <c r="E95" s="17" t="s">
        <v>500</v>
      </c>
      <c r="F95" s="17">
        <v>394</v>
      </c>
      <c r="G95" s="17" t="s">
        <v>462</v>
      </c>
      <c r="H95" s="17">
        <v>440</v>
      </c>
      <c r="I95" s="17" t="s">
        <v>201</v>
      </c>
      <c r="J95" s="17">
        <v>440</v>
      </c>
      <c r="K95" s="17" t="s">
        <v>341</v>
      </c>
      <c r="L95" s="59">
        <v>0.67853999999999981</v>
      </c>
      <c r="M95" s="60">
        <v>0.7468969999999997</v>
      </c>
      <c r="N95" s="61">
        <v>0.31142921632272191</v>
      </c>
      <c r="O95" s="60">
        <v>167974</v>
      </c>
      <c r="P95" s="61">
        <v>0</v>
      </c>
    </row>
    <row r="96" spans="1:16" ht="51" x14ac:dyDescent="0.25">
      <c r="A96" s="15"/>
      <c r="B96" s="17">
        <v>5000094</v>
      </c>
      <c r="C96" s="17" t="s">
        <v>510</v>
      </c>
      <c r="D96" s="17">
        <v>3043984</v>
      </c>
      <c r="E96" s="17" t="s">
        <v>500</v>
      </c>
      <c r="F96" s="17">
        <v>394</v>
      </c>
      <c r="G96" s="17" t="s">
        <v>462</v>
      </c>
      <c r="H96" s="17">
        <v>441</v>
      </c>
      <c r="I96" s="17" t="s">
        <v>202</v>
      </c>
      <c r="J96" s="17">
        <v>441</v>
      </c>
      <c r="K96" s="17" t="s">
        <v>342</v>
      </c>
      <c r="L96" s="59">
        <v>0.48110999999999998</v>
      </c>
      <c r="M96" s="60">
        <v>0.48863299999999987</v>
      </c>
      <c r="N96" s="61">
        <v>0.19346112881612498</v>
      </c>
      <c r="O96" s="60">
        <v>200</v>
      </c>
      <c r="P96" s="61">
        <v>0</v>
      </c>
    </row>
    <row r="97" spans="1:16" ht="51" x14ac:dyDescent="0.25">
      <c r="A97" s="15"/>
      <c r="B97" s="17">
        <v>5000094</v>
      </c>
      <c r="C97" s="17" t="s">
        <v>510</v>
      </c>
      <c r="D97" s="17">
        <v>3043984</v>
      </c>
      <c r="E97" s="17" t="s">
        <v>500</v>
      </c>
      <c r="F97" s="17">
        <v>394</v>
      </c>
      <c r="G97" s="17" t="s">
        <v>462</v>
      </c>
      <c r="H97" s="17">
        <v>442</v>
      </c>
      <c r="I97" s="17" t="s">
        <v>203</v>
      </c>
      <c r="J97" s="17">
        <v>442</v>
      </c>
      <c r="K97" s="17" t="s">
        <v>343</v>
      </c>
      <c r="L97" s="59">
        <v>0.23765700000000003</v>
      </c>
      <c r="M97" s="60">
        <v>0.23781100000000002</v>
      </c>
      <c r="N97" s="61">
        <v>0.14295537007274106</v>
      </c>
      <c r="O97" s="60">
        <v>199</v>
      </c>
      <c r="P97" s="61">
        <v>0</v>
      </c>
    </row>
    <row r="98" spans="1:16" ht="51" x14ac:dyDescent="0.25">
      <c r="A98" s="15"/>
      <c r="B98" s="17">
        <v>5000094</v>
      </c>
      <c r="C98" s="17" t="s">
        <v>510</v>
      </c>
      <c r="D98" s="17">
        <v>3043984</v>
      </c>
      <c r="E98" s="17" t="s">
        <v>500</v>
      </c>
      <c r="F98" s="17">
        <v>394</v>
      </c>
      <c r="G98" s="17" t="s">
        <v>462</v>
      </c>
      <c r="H98" s="17">
        <v>443</v>
      </c>
      <c r="I98" s="17" t="s">
        <v>204</v>
      </c>
      <c r="J98" s="17">
        <v>443</v>
      </c>
      <c r="K98" s="17" t="s">
        <v>344</v>
      </c>
      <c r="L98" s="59">
        <v>0.56932499999999964</v>
      </c>
      <c r="M98" s="60">
        <v>0.98813300000000026</v>
      </c>
      <c r="N98" s="61">
        <v>0.28415258766835905</v>
      </c>
      <c r="O98" s="60">
        <v>42901</v>
      </c>
      <c r="P98" s="61">
        <v>0</v>
      </c>
    </row>
    <row r="99" spans="1:16" ht="51" x14ac:dyDescent="0.25">
      <c r="A99" s="15"/>
      <c r="B99" s="17">
        <v>5000094</v>
      </c>
      <c r="C99" s="17" t="s">
        <v>510</v>
      </c>
      <c r="D99" s="17">
        <v>3043984</v>
      </c>
      <c r="E99" s="17" t="s">
        <v>500</v>
      </c>
      <c r="F99" s="17">
        <v>394</v>
      </c>
      <c r="G99" s="17" t="s">
        <v>462</v>
      </c>
      <c r="H99" s="17">
        <v>444</v>
      </c>
      <c r="I99" s="17" t="s">
        <v>205</v>
      </c>
      <c r="J99" s="17">
        <v>444</v>
      </c>
      <c r="K99" s="17" t="s">
        <v>345</v>
      </c>
      <c r="L99" s="59">
        <v>0.66702700000000004</v>
      </c>
      <c r="M99" s="60">
        <v>0.74751500000000004</v>
      </c>
      <c r="N99" s="61">
        <v>0.37420355333597399</v>
      </c>
      <c r="O99" s="60">
        <v>14680</v>
      </c>
      <c r="P99" s="61">
        <v>0</v>
      </c>
    </row>
    <row r="100" spans="1:16" ht="51" x14ac:dyDescent="0.25">
      <c r="A100" s="15"/>
      <c r="B100" s="17">
        <v>5000094</v>
      </c>
      <c r="C100" s="17" t="s">
        <v>510</v>
      </c>
      <c r="D100" s="17">
        <v>3043984</v>
      </c>
      <c r="E100" s="17" t="s">
        <v>500</v>
      </c>
      <c r="F100" s="17">
        <v>394</v>
      </c>
      <c r="G100" s="17" t="s">
        <v>462</v>
      </c>
      <c r="H100" s="17">
        <v>445</v>
      </c>
      <c r="I100" s="17" t="s">
        <v>206</v>
      </c>
      <c r="J100" s="17">
        <v>445</v>
      </c>
      <c r="K100" s="17" t="s">
        <v>346</v>
      </c>
      <c r="L100" s="59">
        <v>0.69208099999999995</v>
      </c>
      <c r="M100" s="60">
        <v>0.96777099999999994</v>
      </c>
      <c r="N100" s="61">
        <v>0.47787507173779886</v>
      </c>
      <c r="O100" s="60">
        <v>12084</v>
      </c>
      <c r="P100" s="61">
        <v>0</v>
      </c>
    </row>
    <row r="101" spans="1:16" ht="51" x14ac:dyDescent="0.25">
      <c r="A101" s="15"/>
      <c r="B101" s="17">
        <v>5000094</v>
      </c>
      <c r="C101" s="17" t="s">
        <v>510</v>
      </c>
      <c r="D101" s="17">
        <v>3043984</v>
      </c>
      <c r="E101" s="17" t="s">
        <v>500</v>
      </c>
      <c r="F101" s="17">
        <v>394</v>
      </c>
      <c r="G101" s="17" t="s">
        <v>462</v>
      </c>
      <c r="H101" s="17">
        <v>446</v>
      </c>
      <c r="I101" s="17" t="s">
        <v>207</v>
      </c>
      <c r="J101" s="17">
        <v>446</v>
      </c>
      <c r="K101" s="17" t="s">
        <v>347</v>
      </c>
      <c r="L101" s="59">
        <v>0.63211999999999979</v>
      </c>
      <c r="M101" s="60">
        <v>0.66211999999999982</v>
      </c>
      <c r="N101" s="61">
        <v>0.29786059669186216</v>
      </c>
      <c r="O101" s="60">
        <v>8575</v>
      </c>
      <c r="P101" s="61">
        <v>0</v>
      </c>
    </row>
    <row r="102" spans="1:16" ht="51" x14ac:dyDescent="0.25">
      <c r="A102" s="15"/>
      <c r="B102" s="17">
        <v>5000094</v>
      </c>
      <c r="C102" s="17" t="s">
        <v>510</v>
      </c>
      <c r="D102" s="17">
        <v>3043984</v>
      </c>
      <c r="E102" s="17" t="s">
        <v>500</v>
      </c>
      <c r="F102" s="17">
        <v>394</v>
      </c>
      <c r="G102" s="17" t="s">
        <v>462</v>
      </c>
      <c r="H102" s="17">
        <v>447</v>
      </c>
      <c r="I102" s="17" t="s">
        <v>208</v>
      </c>
      <c r="J102" s="17">
        <v>447</v>
      </c>
      <c r="K102" s="17" t="s">
        <v>348</v>
      </c>
      <c r="L102" s="59">
        <v>0.14864900000000003</v>
      </c>
      <c r="M102" s="60">
        <v>0.43622200000000005</v>
      </c>
      <c r="N102" s="61">
        <v>9.373207030876074E-2</v>
      </c>
      <c r="O102" s="60">
        <v>1677</v>
      </c>
      <c r="P102" s="61">
        <v>0</v>
      </c>
    </row>
    <row r="103" spans="1:16" ht="51" x14ac:dyDescent="0.25">
      <c r="A103" s="15"/>
      <c r="B103" s="17">
        <v>5000094</v>
      </c>
      <c r="C103" s="17" t="s">
        <v>510</v>
      </c>
      <c r="D103" s="17">
        <v>3043984</v>
      </c>
      <c r="E103" s="17" t="s">
        <v>500</v>
      </c>
      <c r="F103" s="17">
        <v>394</v>
      </c>
      <c r="G103" s="17" t="s">
        <v>462</v>
      </c>
      <c r="H103" s="17">
        <v>448</v>
      </c>
      <c r="I103" s="17" t="s">
        <v>209</v>
      </c>
      <c r="J103" s="17">
        <v>448</v>
      </c>
      <c r="K103" s="17" t="s">
        <v>349</v>
      </c>
      <c r="L103" s="59">
        <v>0.29307200000000005</v>
      </c>
      <c r="M103" s="60">
        <v>0.293072</v>
      </c>
      <c r="N103" s="61">
        <v>0.10662896223220741</v>
      </c>
      <c r="O103" s="60">
        <v>14305</v>
      </c>
      <c r="P103" s="61">
        <v>0</v>
      </c>
    </row>
    <row r="104" spans="1:16" ht="51" x14ac:dyDescent="0.25">
      <c r="A104" s="15"/>
      <c r="B104" s="17">
        <v>5000094</v>
      </c>
      <c r="C104" s="17" t="s">
        <v>510</v>
      </c>
      <c r="D104" s="17">
        <v>3043984</v>
      </c>
      <c r="E104" s="17" t="s">
        <v>500</v>
      </c>
      <c r="F104" s="17">
        <v>394</v>
      </c>
      <c r="G104" s="17" t="s">
        <v>462</v>
      </c>
      <c r="H104" s="17">
        <v>449</v>
      </c>
      <c r="I104" s="17" t="s">
        <v>210</v>
      </c>
      <c r="J104" s="17">
        <v>449</v>
      </c>
      <c r="K104" s="17" t="s">
        <v>350</v>
      </c>
      <c r="L104" s="59">
        <v>0.19730999999999999</v>
      </c>
      <c r="M104" s="60">
        <v>0.20780699999999996</v>
      </c>
      <c r="N104" s="61">
        <v>7.3140779772074893E-2</v>
      </c>
      <c r="O104" s="60">
        <v>2261</v>
      </c>
      <c r="P104" s="61">
        <v>0</v>
      </c>
    </row>
    <row r="105" spans="1:16" ht="51" x14ac:dyDescent="0.25">
      <c r="A105" s="15"/>
      <c r="B105" s="17">
        <v>5000094</v>
      </c>
      <c r="C105" s="17" t="s">
        <v>510</v>
      </c>
      <c r="D105" s="17">
        <v>3043984</v>
      </c>
      <c r="E105" s="17" t="s">
        <v>500</v>
      </c>
      <c r="F105" s="17">
        <v>394</v>
      </c>
      <c r="G105" s="17" t="s">
        <v>462</v>
      </c>
      <c r="H105" s="17">
        <v>450</v>
      </c>
      <c r="I105" s="17" t="s">
        <v>211</v>
      </c>
      <c r="J105" s="17">
        <v>450</v>
      </c>
      <c r="K105" s="17" t="s">
        <v>351</v>
      </c>
      <c r="L105" s="59">
        <v>1.0695499999999998</v>
      </c>
      <c r="M105" s="60">
        <v>1.1457469999999994</v>
      </c>
      <c r="N105" s="61">
        <v>0.48683781786166946</v>
      </c>
      <c r="O105" s="60">
        <v>0</v>
      </c>
      <c r="P105" s="61">
        <v>0</v>
      </c>
    </row>
    <row r="106" spans="1:16" ht="51" x14ac:dyDescent="0.25">
      <c r="A106" s="15"/>
      <c r="B106" s="17">
        <v>5000094</v>
      </c>
      <c r="C106" s="17" t="s">
        <v>510</v>
      </c>
      <c r="D106" s="17">
        <v>3043984</v>
      </c>
      <c r="E106" s="17" t="s">
        <v>500</v>
      </c>
      <c r="F106" s="17">
        <v>394</v>
      </c>
      <c r="G106" s="17" t="s">
        <v>462</v>
      </c>
      <c r="H106" s="17">
        <v>451</v>
      </c>
      <c r="I106" s="17" t="s">
        <v>212</v>
      </c>
      <c r="J106" s="17">
        <v>451</v>
      </c>
      <c r="K106" s="17" t="s">
        <v>352</v>
      </c>
      <c r="L106" s="59">
        <v>0.60801799999999995</v>
      </c>
      <c r="M106" s="60">
        <v>0.61101799999999984</v>
      </c>
      <c r="N106" s="61">
        <v>0.32842495475051692</v>
      </c>
      <c r="O106" s="60">
        <v>15515</v>
      </c>
      <c r="P106" s="61">
        <v>0</v>
      </c>
    </row>
    <row r="107" spans="1:16" ht="51" x14ac:dyDescent="0.25">
      <c r="A107" s="15"/>
      <c r="B107" s="17">
        <v>5000094</v>
      </c>
      <c r="C107" s="17" t="s">
        <v>510</v>
      </c>
      <c r="D107" s="17">
        <v>3043984</v>
      </c>
      <c r="E107" s="17" t="s">
        <v>500</v>
      </c>
      <c r="F107" s="17">
        <v>394</v>
      </c>
      <c r="G107" s="17" t="s">
        <v>462</v>
      </c>
      <c r="H107" s="17">
        <v>452</v>
      </c>
      <c r="I107" s="17" t="s">
        <v>213</v>
      </c>
      <c r="J107" s="17">
        <v>452</v>
      </c>
      <c r="K107" s="17" t="s">
        <v>353</v>
      </c>
      <c r="L107" s="59">
        <v>1.5605370000000001</v>
      </c>
      <c r="M107" s="60">
        <v>1.8411129999999993</v>
      </c>
      <c r="N107" s="61">
        <v>0.72672545319073834</v>
      </c>
      <c r="O107" s="60">
        <v>0</v>
      </c>
      <c r="P107" s="61">
        <v>0</v>
      </c>
    </row>
    <row r="108" spans="1:16" ht="51" x14ac:dyDescent="0.25">
      <c r="A108" s="15"/>
      <c r="B108" s="17">
        <v>5000094</v>
      </c>
      <c r="C108" s="17" t="s">
        <v>510</v>
      </c>
      <c r="D108" s="17">
        <v>3043984</v>
      </c>
      <c r="E108" s="17" t="s">
        <v>500</v>
      </c>
      <c r="F108" s="17">
        <v>394</v>
      </c>
      <c r="G108" s="17" t="s">
        <v>462</v>
      </c>
      <c r="H108" s="17">
        <v>453</v>
      </c>
      <c r="I108" s="17" t="s">
        <v>214</v>
      </c>
      <c r="J108" s="17">
        <v>453</v>
      </c>
      <c r="K108" s="17" t="s">
        <v>354</v>
      </c>
      <c r="L108" s="59">
        <v>2.0500339999999988</v>
      </c>
      <c r="M108" s="60">
        <v>2.0639339999999984</v>
      </c>
      <c r="N108" s="61">
        <v>0.7819717088714242</v>
      </c>
      <c r="O108" s="60">
        <v>9515</v>
      </c>
      <c r="P108" s="61">
        <v>0</v>
      </c>
    </row>
    <row r="109" spans="1:16" ht="51" x14ac:dyDescent="0.25">
      <c r="A109" s="15"/>
      <c r="B109" s="17">
        <v>5000094</v>
      </c>
      <c r="C109" s="17" t="s">
        <v>510</v>
      </c>
      <c r="D109" s="17">
        <v>3043984</v>
      </c>
      <c r="E109" s="17" t="s">
        <v>500</v>
      </c>
      <c r="F109" s="17">
        <v>394</v>
      </c>
      <c r="G109" s="17" t="s">
        <v>462</v>
      </c>
      <c r="H109" s="17">
        <v>454</v>
      </c>
      <c r="I109" s="17" t="s">
        <v>215</v>
      </c>
      <c r="J109" s="17">
        <v>454</v>
      </c>
      <c r="K109" s="17" t="s">
        <v>355</v>
      </c>
      <c r="L109" s="59">
        <v>0.62935600000000003</v>
      </c>
      <c r="M109" s="60">
        <v>1.3156380000000001</v>
      </c>
      <c r="N109" s="61">
        <v>0.7242390273604542</v>
      </c>
      <c r="O109" s="60">
        <v>15420</v>
      </c>
      <c r="P109" s="61">
        <v>0</v>
      </c>
    </row>
    <row r="110" spans="1:16" ht="51" x14ac:dyDescent="0.25">
      <c r="A110" s="15"/>
      <c r="B110" s="17">
        <v>5000094</v>
      </c>
      <c r="C110" s="17" t="s">
        <v>510</v>
      </c>
      <c r="D110" s="17">
        <v>3043984</v>
      </c>
      <c r="E110" s="17" t="s">
        <v>500</v>
      </c>
      <c r="F110" s="17">
        <v>394</v>
      </c>
      <c r="G110" s="17" t="s">
        <v>462</v>
      </c>
      <c r="H110" s="17">
        <v>455</v>
      </c>
      <c r="I110" s="17" t="s">
        <v>216</v>
      </c>
      <c r="J110" s="17">
        <v>455</v>
      </c>
      <c r="K110" s="17" t="s">
        <v>356</v>
      </c>
      <c r="L110" s="59">
        <v>0.11577199999999999</v>
      </c>
      <c r="M110" s="60">
        <v>9.3586000000000003E-2</v>
      </c>
      <c r="N110" s="61">
        <v>3.4574499917653156E-2</v>
      </c>
      <c r="O110" s="60">
        <v>100</v>
      </c>
      <c r="P110" s="61">
        <v>0</v>
      </c>
    </row>
    <row r="111" spans="1:16" ht="51" x14ac:dyDescent="0.25">
      <c r="A111" s="15"/>
      <c r="B111" s="17">
        <v>5000094</v>
      </c>
      <c r="C111" s="17" t="s">
        <v>510</v>
      </c>
      <c r="D111" s="17">
        <v>3043984</v>
      </c>
      <c r="E111" s="17" t="s">
        <v>500</v>
      </c>
      <c r="F111" s="17">
        <v>394</v>
      </c>
      <c r="G111" s="17" t="s">
        <v>462</v>
      </c>
      <c r="H111" s="17">
        <v>456</v>
      </c>
      <c r="I111" s="17" t="s">
        <v>217</v>
      </c>
      <c r="J111" s="17">
        <v>456</v>
      </c>
      <c r="K111" s="17" t="s">
        <v>357</v>
      </c>
      <c r="L111" s="59">
        <v>0.36219100000000004</v>
      </c>
      <c r="M111" s="60">
        <v>0.38878600000000008</v>
      </c>
      <c r="N111" s="61">
        <v>0.12115105884731747</v>
      </c>
      <c r="O111" s="60">
        <v>0</v>
      </c>
      <c r="P111" s="61">
        <v>0</v>
      </c>
    </row>
    <row r="112" spans="1:16" ht="51" x14ac:dyDescent="0.25">
      <c r="A112" s="15"/>
      <c r="B112" s="17">
        <v>5000094</v>
      </c>
      <c r="C112" s="17" t="s">
        <v>510</v>
      </c>
      <c r="D112" s="17">
        <v>3043984</v>
      </c>
      <c r="E112" s="17" t="s">
        <v>500</v>
      </c>
      <c r="F112" s="17">
        <v>394</v>
      </c>
      <c r="G112" s="17" t="s">
        <v>462</v>
      </c>
      <c r="H112" s="17">
        <v>457</v>
      </c>
      <c r="I112" s="17" t="s">
        <v>218</v>
      </c>
      <c r="J112" s="17">
        <v>457</v>
      </c>
      <c r="K112" s="17" t="s">
        <v>358</v>
      </c>
      <c r="L112" s="59">
        <v>1.5024129999999989</v>
      </c>
      <c r="M112" s="60">
        <v>1.9948069999999987</v>
      </c>
      <c r="N112" s="61">
        <v>0.49164991333964281</v>
      </c>
      <c r="O112" s="60">
        <v>1879</v>
      </c>
      <c r="P112" s="61">
        <v>0</v>
      </c>
    </row>
    <row r="113" spans="1:16" ht="51" x14ac:dyDescent="0.25">
      <c r="A113" s="15"/>
      <c r="B113" s="17">
        <v>5000094</v>
      </c>
      <c r="C113" s="17" t="s">
        <v>510</v>
      </c>
      <c r="D113" s="17">
        <v>3043984</v>
      </c>
      <c r="E113" s="17" t="s">
        <v>500</v>
      </c>
      <c r="F113" s="17">
        <v>394</v>
      </c>
      <c r="G113" s="17" t="s">
        <v>462</v>
      </c>
      <c r="H113" s="17">
        <v>458</v>
      </c>
      <c r="I113" s="17" t="s">
        <v>219</v>
      </c>
      <c r="J113" s="17">
        <v>458</v>
      </c>
      <c r="K113" s="17" t="s">
        <v>359</v>
      </c>
      <c r="L113" s="59">
        <v>1.3772709999999995</v>
      </c>
      <c r="M113" s="60">
        <v>1.8195679999999992</v>
      </c>
      <c r="N113" s="61">
        <v>0.64577192715660203</v>
      </c>
      <c r="O113" s="60">
        <v>204</v>
      </c>
      <c r="P113" s="61">
        <v>0</v>
      </c>
    </row>
    <row r="114" spans="1:16" ht="51" x14ac:dyDescent="0.25">
      <c r="A114" s="15"/>
      <c r="B114" s="17">
        <v>5000094</v>
      </c>
      <c r="C114" s="17" t="s">
        <v>510</v>
      </c>
      <c r="D114" s="17">
        <v>3043984</v>
      </c>
      <c r="E114" s="17" t="s">
        <v>500</v>
      </c>
      <c r="F114" s="17">
        <v>394</v>
      </c>
      <c r="G114" s="17" t="s">
        <v>462</v>
      </c>
      <c r="H114" s="17">
        <v>459</v>
      </c>
      <c r="I114" s="17" t="s">
        <v>220</v>
      </c>
      <c r="J114" s="17">
        <v>459</v>
      </c>
      <c r="K114" s="17" t="s">
        <v>360</v>
      </c>
      <c r="L114" s="59">
        <v>1.089359</v>
      </c>
      <c r="M114" s="60">
        <v>1.1691169999999997</v>
      </c>
      <c r="N114" s="61">
        <v>0.48482896265340969</v>
      </c>
      <c r="O114" s="60">
        <v>2728</v>
      </c>
      <c r="P114" s="61">
        <v>0</v>
      </c>
    </row>
    <row r="115" spans="1:16" ht="51" x14ac:dyDescent="0.25">
      <c r="A115" s="15"/>
      <c r="B115" s="17">
        <v>5000094</v>
      </c>
      <c r="C115" s="17" t="s">
        <v>510</v>
      </c>
      <c r="D115" s="17">
        <v>3043984</v>
      </c>
      <c r="E115" s="17" t="s">
        <v>500</v>
      </c>
      <c r="F115" s="17">
        <v>394</v>
      </c>
      <c r="G115" s="17" t="s">
        <v>462</v>
      </c>
      <c r="H115" s="17">
        <v>460</v>
      </c>
      <c r="I115" s="17" t="s">
        <v>221</v>
      </c>
      <c r="J115" s="17">
        <v>460</v>
      </c>
      <c r="K115" s="17" t="s">
        <v>361</v>
      </c>
      <c r="L115" s="59">
        <v>0.16112199999999999</v>
      </c>
      <c r="M115" s="60">
        <v>0.16812199999999999</v>
      </c>
      <c r="N115" s="61">
        <v>4.9341509278747253E-2</v>
      </c>
      <c r="O115" s="60">
        <v>9504</v>
      </c>
      <c r="P115" s="61">
        <v>0</v>
      </c>
    </row>
    <row r="116" spans="1:16" ht="51" x14ac:dyDescent="0.25">
      <c r="A116" s="15"/>
      <c r="B116" s="17">
        <v>5000094</v>
      </c>
      <c r="C116" s="17" t="s">
        <v>510</v>
      </c>
      <c r="D116" s="17">
        <v>3043984</v>
      </c>
      <c r="E116" s="17" t="s">
        <v>500</v>
      </c>
      <c r="F116" s="17">
        <v>394</v>
      </c>
      <c r="G116" s="17" t="s">
        <v>462</v>
      </c>
      <c r="H116" s="17">
        <v>461</v>
      </c>
      <c r="I116" s="17" t="s">
        <v>222</v>
      </c>
      <c r="J116" s="17">
        <v>461</v>
      </c>
      <c r="K116" s="17" t="s">
        <v>362</v>
      </c>
      <c r="L116" s="59">
        <v>1.1311700000000002</v>
      </c>
      <c r="M116" s="60">
        <v>1.1311700000000002</v>
      </c>
      <c r="N116" s="61">
        <v>0.42158844543155283</v>
      </c>
      <c r="O116" s="60">
        <v>18278</v>
      </c>
      <c r="P116" s="61">
        <v>0</v>
      </c>
    </row>
    <row r="117" spans="1:16" ht="51" x14ac:dyDescent="0.25">
      <c r="A117" s="15"/>
      <c r="B117" s="17">
        <v>5000094</v>
      </c>
      <c r="C117" s="17" t="s">
        <v>510</v>
      </c>
      <c r="D117" s="17">
        <v>3043984</v>
      </c>
      <c r="E117" s="17" t="s">
        <v>500</v>
      </c>
      <c r="F117" s="17">
        <v>394</v>
      </c>
      <c r="G117" s="17" t="s">
        <v>462</v>
      </c>
      <c r="H117" s="17">
        <v>462</v>
      </c>
      <c r="I117" s="17" t="s">
        <v>223</v>
      </c>
      <c r="J117" s="17">
        <v>462</v>
      </c>
      <c r="K117" s="17" t="s">
        <v>363</v>
      </c>
      <c r="L117" s="59">
        <v>0.38848300000000002</v>
      </c>
      <c r="M117" s="60">
        <v>0.35607100000000003</v>
      </c>
      <c r="N117" s="61">
        <v>0.14882497150392737</v>
      </c>
      <c r="O117" s="60">
        <v>8499</v>
      </c>
      <c r="P117" s="61">
        <v>0</v>
      </c>
    </row>
    <row r="118" spans="1:16" ht="51" x14ac:dyDescent="0.25">
      <c r="A118" s="15"/>
      <c r="B118" s="17">
        <v>5000094</v>
      </c>
      <c r="C118" s="17" t="s">
        <v>510</v>
      </c>
      <c r="D118" s="17">
        <v>3043984</v>
      </c>
      <c r="E118" s="17" t="s">
        <v>500</v>
      </c>
      <c r="F118" s="17">
        <v>394</v>
      </c>
      <c r="G118" s="17" t="s">
        <v>462</v>
      </c>
      <c r="H118" s="17">
        <v>463</v>
      </c>
      <c r="I118" s="17" t="s">
        <v>224</v>
      </c>
      <c r="J118" s="17">
        <v>463</v>
      </c>
      <c r="K118" s="17" t="s">
        <v>364</v>
      </c>
      <c r="L118" s="59">
        <v>0.89652299999999996</v>
      </c>
      <c r="M118" s="60">
        <v>0.96770400000000001</v>
      </c>
      <c r="N118" s="61">
        <v>0.43100624763289019</v>
      </c>
      <c r="O118" s="60">
        <v>5221</v>
      </c>
      <c r="P118" s="61">
        <v>0</v>
      </c>
    </row>
    <row r="119" spans="1:16" ht="51.75" thickBot="1" x14ac:dyDescent="0.3">
      <c r="A119" s="21"/>
      <c r="B119" s="23">
        <v>5000094</v>
      </c>
      <c r="C119" s="23" t="s">
        <v>510</v>
      </c>
      <c r="D119" s="23">
        <v>3043984</v>
      </c>
      <c r="E119" s="23" t="s">
        <v>500</v>
      </c>
      <c r="F119" s="23">
        <v>394</v>
      </c>
      <c r="G119" s="23" t="s">
        <v>462</v>
      </c>
      <c r="H119" s="23">
        <v>464</v>
      </c>
      <c r="I119" s="23" t="s">
        <v>225</v>
      </c>
      <c r="J119" s="23">
        <v>464</v>
      </c>
      <c r="K119" s="23" t="s">
        <v>365</v>
      </c>
      <c r="L119" s="62">
        <v>1.4445789999999998</v>
      </c>
      <c r="M119" s="63">
        <v>1.3686589999999998</v>
      </c>
      <c r="N119" s="64">
        <v>0.64210838376311585</v>
      </c>
      <c r="O119" s="63">
        <v>35494</v>
      </c>
      <c r="P119" s="64">
        <v>0</v>
      </c>
    </row>
  </sheetData>
  <mergeCells count="13">
    <mergeCell ref="A3:K3"/>
    <mergeCell ref="L3:N3"/>
    <mergeCell ref="O3:P3"/>
    <mergeCell ref="N4:N5"/>
    <mergeCell ref="H4:I5"/>
    <mergeCell ref="J4:K5"/>
    <mergeCell ref="A4:C5"/>
    <mergeCell ref="O4:O5"/>
    <mergeCell ref="L4:L5"/>
    <mergeCell ref="D4:E5"/>
    <mergeCell ref="P4:P5"/>
    <mergeCell ref="M4:M5"/>
    <mergeCell ref="F4:G5"/>
  </mergeCells>
  <pageMargins left="0.7" right="0.7" top="0.75" bottom="0.75" header="0.3" footer="0.3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0"/>
  <dimension ref="A1:N14"/>
  <sheetViews>
    <sheetView workbookViewId="0">
      <selection activeCell="A3" sqref="A3:N14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120</v>
      </c>
      <c r="B1" s="40" t="s">
        <v>228</v>
      </c>
      <c r="C1" s="40" t="s">
        <v>75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2284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6.2700000000000014</v>
      </c>
      <c r="I6" s="13">
        <v>6.1015999999999995</v>
      </c>
      <c r="J6" s="13">
        <v>0.517394431080902</v>
      </c>
      <c r="K6" s="14">
        <v>8.4796517484086481E-2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SUM(H8:H13)</f>
        <v>6.2700000000000014</v>
      </c>
      <c r="I7" s="30">
        <f>SUM(I8:I13)</f>
        <v>5.5337390000000006</v>
      </c>
      <c r="J7" s="30">
        <f>SUM(J8:J13)</f>
        <v>0.34547020882018842</v>
      </c>
      <c r="K7" s="32">
        <f>IFERROR(J7/I7,0)</f>
        <v>6.2429798156398118E-2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2.9837100000000003</v>
      </c>
      <c r="I8" s="19">
        <v>2.8153099999999998</v>
      </c>
      <c r="J8" s="19">
        <v>0.2114207906415686</v>
      </c>
      <c r="K8" s="20">
        <f t="shared" ref="K8:K14" si="0">IFERROR(J8/I8,0)</f>
        <v>7.5096806618656073E-2</v>
      </c>
      <c r="L8" s="54">
        <v>0</v>
      </c>
      <c r="M8" s="19">
        <v>0</v>
      </c>
      <c r="N8" s="20" t="str">
        <f t="shared" ref="N8:N13" si="1">IFERROR(M8/L8,".")</f>
        <v>.</v>
      </c>
    </row>
    <row r="9" spans="1:14" ht="25.5" x14ac:dyDescent="0.25">
      <c r="A9" s="15"/>
      <c r="B9" s="17">
        <v>5004349</v>
      </c>
      <c r="C9" s="79" t="s">
        <v>2285</v>
      </c>
      <c r="D9" s="17">
        <v>3000517</v>
      </c>
      <c r="E9" s="17" t="s">
        <v>2282</v>
      </c>
      <c r="F9" s="53">
        <v>60</v>
      </c>
      <c r="G9" s="17" t="s">
        <v>318</v>
      </c>
      <c r="H9" s="18">
        <v>0.20855000000000001</v>
      </c>
      <c r="I9" s="19">
        <v>0.20855000000000004</v>
      </c>
      <c r="J9" s="19">
        <v>7.4720509903272614E-2</v>
      </c>
      <c r="K9" s="20">
        <f t="shared" si="0"/>
        <v>0.35828583027222538</v>
      </c>
      <c r="L9" s="54">
        <v>0</v>
      </c>
      <c r="M9" s="19">
        <v>0</v>
      </c>
      <c r="N9" s="20" t="str">
        <f t="shared" si="1"/>
        <v>.</v>
      </c>
    </row>
    <row r="10" spans="1:14" ht="38.25" x14ac:dyDescent="0.25">
      <c r="A10" s="15"/>
      <c r="B10" s="17">
        <v>5004375</v>
      </c>
      <c r="C10" s="79" t="s">
        <v>907</v>
      </c>
      <c r="D10" s="17">
        <v>3000517</v>
      </c>
      <c r="E10" s="17" t="s">
        <v>2282</v>
      </c>
      <c r="F10" s="53">
        <v>120</v>
      </c>
      <c r="G10" s="17" t="s">
        <v>795</v>
      </c>
      <c r="H10" s="18">
        <v>1.1200000000000001</v>
      </c>
      <c r="I10" s="19">
        <v>0.55213900000000005</v>
      </c>
      <c r="J10" s="19">
        <v>0</v>
      </c>
      <c r="K10" s="20">
        <f t="shared" si="0"/>
        <v>0</v>
      </c>
      <c r="L10" s="54">
        <v>0</v>
      </c>
      <c r="M10" s="19">
        <v>0</v>
      </c>
      <c r="N10" s="20" t="str">
        <f t="shared" si="1"/>
        <v>.</v>
      </c>
    </row>
    <row r="11" spans="1:14" ht="25.5" x14ac:dyDescent="0.25">
      <c r="A11" s="15"/>
      <c r="B11" s="17">
        <v>5004376</v>
      </c>
      <c r="C11" s="79" t="s">
        <v>2286</v>
      </c>
      <c r="D11" s="17">
        <v>3000517</v>
      </c>
      <c r="E11" s="17" t="s">
        <v>2282</v>
      </c>
      <c r="F11" s="53">
        <v>60</v>
      </c>
      <c r="G11" s="17" t="s">
        <v>318</v>
      </c>
      <c r="H11" s="18">
        <v>0.25208000000000003</v>
      </c>
      <c r="I11" s="19">
        <v>0.25208000000000003</v>
      </c>
      <c r="J11" s="19">
        <v>0</v>
      </c>
      <c r="K11" s="20">
        <f t="shared" si="0"/>
        <v>0</v>
      </c>
      <c r="L11" s="54">
        <v>0</v>
      </c>
      <c r="M11" s="19">
        <v>0</v>
      </c>
      <c r="N11" s="20" t="str">
        <f t="shared" si="1"/>
        <v>.</v>
      </c>
    </row>
    <row r="12" spans="1:14" ht="51" x14ac:dyDescent="0.25">
      <c r="A12" s="15"/>
      <c r="B12" s="17">
        <v>5004377</v>
      </c>
      <c r="C12" s="79" t="s">
        <v>2287</v>
      </c>
      <c r="D12" s="17">
        <v>3000518</v>
      </c>
      <c r="E12" s="17" t="s">
        <v>2283</v>
      </c>
      <c r="F12" s="53">
        <v>86</v>
      </c>
      <c r="G12" s="17" t="s">
        <v>464</v>
      </c>
      <c r="H12" s="18">
        <v>1.39758</v>
      </c>
      <c r="I12" s="19">
        <v>1.3975800000000003</v>
      </c>
      <c r="J12" s="19">
        <v>5.9328908275347203E-2</v>
      </c>
      <c r="K12" s="20">
        <f t="shared" si="0"/>
        <v>4.2451171507425112E-2</v>
      </c>
      <c r="L12" s="54">
        <v>0</v>
      </c>
      <c r="M12" s="19">
        <v>0</v>
      </c>
      <c r="N12" s="20" t="str">
        <f t="shared" si="1"/>
        <v>.</v>
      </c>
    </row>
    <row r="13" spans="1:14" ht="51" x14ac:dyDescent="0.25">
      <c r="A13" s="15"/>
      <c r="B13" s="17">
        <v>5004378</v>
      </c>
      <c r="C13" s="79" t="s">
        <v>2288</v>
      </c>
      <c r="D13" s="17">
        <v>3000518</v>
      </c>
      <c r="E13" s="17" t="s">
        <v>2283</v>
      </c>
      <c r="F13" s="53">
        <v>60</v>
      </c>
      <c r="G13" s="17" t="s">
        <v>318</v>
      </c>
      <c r="H13" s="18">
        <v>0.30808000000000002</v>
      </c>
      <c r="I13" s="19">
        <v>0.30808000000000002</v>
      </c>
      <c r="J13" s="19">
        <v>0</v>
      </c>
      <c r="K13" s="20">
        <f t="shared" si="0"/>
        <v>0</v>
      </c>
      <c r="L13" s="54">
        <v>0</v>
      </c>
      <c r="M13" s="19">
        <v>0</v>
      </c>
      <c r="N13" s="20" t="str">
        <f t="shared" si="1"/>
        <v>.</v>
      </c>
    </row>
    <row r="14" spans="1:14" ht="15.75" thickBot="1" x14ac:dyDescent="0.3">
      <c r="A14" s="33" t="s">
        <v>302</v>
      </c>
      <c r="B14" s="35"/>
      <c r="C14" s="35"/>
      <c r="D14" s="57"/>
      <c r="E14" s="35"/>
      <c r="F14" s="51"/>
      <c r="G14" s="35"/>
      <c r="H14" s="36">
        <f>H6-H7</f>
        <v>0</v>
      </c>
      <c r="I14" s="36">
        <f>I6-I7</f>
        <v>0.56786099999999884</v>
      </c>
      <c r="J14" s="36">
        <f>J6-J7</f>
        <v>0.17192422226071358</v>
      </c>
      <c r="K14" s="38">
        <f t="shared" si="0"/>
        <v>0.30275758021895133</v>
      </c>
      <c r="L14" s="52"/>
      <c r="M14" s="37"/>
      <c r="N14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1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121</v>
      </c>
      <c r="B1" s="41" t="s">
        <v>228</v>
      </c>
      <c r="C1" s="40" t="s">
        <v>76</v>
      </c>
      <c r="D1" s="40"/>
      <c r="E1" s="40"/>
      <c r="F1" s="40"/>
      <c r="G1" s="40"/>
    </row>
    <row r="2" spans="1:11" ht="15.75" thickBot="1" x14ac:dyDescent="0.3">
      <c r="A2" s="2" t="s">
        <v>2291</v>
      </c>
      <c r="I2" s="1" t="s">
        <v>2326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363.91547000000003</v>
      </c>
      <c r="E6" s="13">
        <f ca="1">SUM(E7:OFFSET(E7,50,0))</f>
        <v>501.17587900000007</v>
      </c>
      <c r="F6" s="13">
        <f ca="1">SUM(F7:OFFSET(F7,50,0))</f>
        <v>280.35519737210507</v>
      </c>
      <c r="G6" s="14">
        <f ca="1">IFERROR(F6/E6,0)</f>
        <v>0.55939483346943963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27.497580999999997</v>
      </c>
      <c r="E7" s="19">
        <v>27.158178999999997</v>
      </c>
      <c r="F7" s="19">
        <v>23.524779560175375</v>
      </c>
      <c r="G7" s="20">
        <f t="shared" ref="G7:G31" si="0">IFERROR(F7/E7,0)</f>
        <v>0.86621343648170879</v>
      </c>
      <c r="I7" t="s">
        <v>241</v>
      </c>
      <c r="J7" s="6">
        <v>0.81505237086093985</v>
      </c>
      <c r="K7" s="65">
        <v>0.91321064327459633</v>
      </c>
    </row>
    <row r="8" spans="1:11" x14ac:dyDescent="0.25">
      <c r="A8" s="15"/>
      <c r="B8" s="44">
        <v>2</v>
      </c>
      <c r="C8" s="17" t="s">
        <v>241</v>
      </c>
      <c r="D8" s="18">
        <v>0.36769600000000002</v>
      </c>
      <c r="E8" s="19">
        <v>0.892513</v>
      </c>
      <c r="F8" s="19">
        <v>0.81505237086093985</v>
      </c>
      <c r="G8" s="20">
        <f t="shared" si="0"/>
        <v>0.91321064327459633</v>
      </c>
      <c r="I8" t="s">
        <v>261</v>
      </c>
      <c r="J8" s="6">
        <v>36.246574535038235</v>
      </c>
      <c r="K8" s="65">
        <v>0.86644759689952722</v>
      </c>
    </row>
    <row r="9" spans="1:11" x14ac:dyDescent="0.25">
      <c r="A9" s="15"/>
      <c r="B9" s="44">
        <v>3</v>
      </c>
      <c r="C9" s="17" t="s">
        <v>242</v>
      </c>
      <c r="D9" s="18">
        <v>9.7280220000000011</v>
      </c>
      <c r="E9" s="19">
        <v>9.1689729999999976</v>
      </c>
      <c r="F9" s="19">
        <v>2.9886203689529793</v>
      </c>
      <c r="G9" s="20">
        <f t="shared" si="0"/>
        <v>0.3259493041317692</v>
      </c>
      <c r="I9" t="s">
        <v>240</v>
      </c>
      <c r="J9" s="6">
        <v>23.524779560175375</v>
      </c>
      <c r="K9" s="65">
        <v>0.86621343648170879</v>
      </c>
    </row>
    <row r="10" spans="1:11" x14ac:dyDescent="0.25">
      <c r="A10" s="15"/>
      <c r="B10" s="44">
        <v>4</v>
      </c>
      <c r="C10" s="17" t="s">
        <v>243</v>
      </c>
      <c r="D10" s="18">
        <v>4.622325</v>
      </c>
      <c r="E10" s="19">
        <v>7.016184</v>
      </c>
      <c r="F10" s="19">
        <v>4.2804632816769299</v>
      </c>
      <c r="G10" s="20">
        <f t="shared" si="0"/>
        <v>0.61008423976294379</v>
      </c>
      <c r="I10" t="s">
        <v>262</v>
      </c>
      <c r="J10" s="6">
        <v>1.1202137800282799</v>
      </c>
      <c r="K10" s="65">
        <v>0.82672542679177341</v>
      </c>
    </row>
    <row r="11" spans="1:11" x14ac:dyDescent="0.25">
      <c r="A11" s="15"/>
      <c r="B11" s="44">
        <v>5</v>
      </c>
      <c r="C11" s="17" t="s">
        <v>244</v>
      </c>
      <c r="D11" s="18">
        <v>14.456624</v>
      </c>
      <c r="E11" s="19">
        <v>45.990051000000008</v>
      </c>
      <c r="F11" s="19">
        <v>24.819442738040379</v>
      </c>
      <c r="G11" s="20">
        <f t="shared" si="0"/>
        <v>0.53966982419828968</v>
      </c>
      <c r="I11" t="s">
        <v>264</v>
      </c>
      <c r="J11" s="6">
        <v>8.2060014741073246</v>
      </c>
      <c r="K11" s="65">
        <v>0.82615471602847823</v>
      </c>
    </row>
    <row r="12" spans="1:11" x14ac:dyDescent="0.25">
      <c r="A12" s="15"/>
      <c r="B12" s="44">
        <v>6</v>
      </c>
      <c r="C12" s="17" t="s">
        <v>245</v>
      </c>
      <c r="D12" s="18">
        <v>52.729903999999991</v>
      </c>
      <c r="E12" s="19">
        <v>32.724900999999988</v>
      </c>
      <c r="F12" s="19">
        <v>17.406593062645698</v>
      </c>
      <c r="G12" s="20">
        <f t="shared" si="0"/>
        <v>0.53190666833936961</v>
      </c>
      <c r="I12" t="s">
        <v>257</v>
      </c>
      <c r="J12" s="6">
        <v>0.78986610541869595</v>
      </c>
      <c r="K12" s="65">
        <v>0.82513312010510831</v>
      </c>
    </row>
    <row r="13" spans="1:11" x14ac:dyDescent="0.25">
      <c r="A13" s="15"/>
      <c r="B13" s="44">
        <v>7</v>
      </c>
      <c r="C13" s="17" t="s">
        <v>246</v>
      </c>
      <c r="D13" s="18">
        <v>3.1650000000000003E-3</v>
      </c>
      <c r="E13" s="19">
        <v>3.1650000000000003E-3</v>
      </c>
      <c r="F13" s="19">
        <v>0</v>
      </c>
      <c r="G13" s="20">
        <f t="shared" si="0"/>
        <v>0</v>
      </c>
      <c r="I13" t="s">
        <v>260</v>
      </c>
      <c r="J13" s="6">
        <v>13.342149269063157</v>
      </c>
      <c r="K13" s="65">
        <v>0.79002884082613734</v>
      </c>
    </row>
    <row r="14" spans="1:11" x14ac:dyDescent="0.25">
      <c r="A14" s="15"/>
      <c r="B14" s="44">
        <v>8</v>
      </c>
      <c r="C14" s="17" t="s">
        <v>247</v>
      </c>
      <c r="D14" s="18">
        <v>25.166337000000002</v>
      </c>
      <c r="E14" s="19">
        <v>39.534418000000002</v>
      </c>
      <c r="F14" s="19">
        <v>24.65656102675166</v>
      </c>
      <c r="G14" s="20">
        <f t="shared" si="0"/>
        <v>0.62367330225404249</v>
      </c>
      <c r="I14" t="s">
        <v>247</v>
      </c>
      <c r="J14" s="6">
        <v>24.65656102675166</v>
      </c>
      <c r="K14" s="65">
        <v>0.62367330225404249</v>
      </c>
    </row>
    <row r="15" spans="1:11" x14ac:dyDescent="0.25">
      <c r="A15" s="15"/>
      <c r="B15" s="44">
        <v>9</v>
      </c>
      <c r="C15" s="17" t="s">
        <v>248</v>
      </c>
      <c r="D15" s="18">
        <v>6.4602169999999992</v>
      </c>
      <c r="E15" s="19">
        <v>7.8815799999999996</v>
      </c>
      <c r="F15" s="19">
        <v>1.4653689523329376</v>
      </c>
      <c r="G15" s="20">
        <f t="shared" si="0"/>
        <v>0.18592324791893727</v>
      </c>
      <c r="I15" t="s">
        <v>243</v>
      </c>
      <c r="J15" s="6">
        <v>4.2804632816769299</v>
      </c>
      <c r="K15" s="65">
        <v>0.61008423976294379</v>
      </c>
    </row>
    <row r="16" spans="1:11" x14ac:dyDescent="0.25">
      <c r="A16" s="15"/>
      <c r="B16" s="44">
        <v>10</v>
      </c>
      <c r="C16" s="17" t="s">
        <v>249</v>
      </c>
      <c r="D16" s="18">
        <v>21.354305999999998</v>
      </c>
      <c r="E16" s="19">
        <v>24.722716999999999</v>
      </c>
      <c r="F16" s="19">
        <v>14.963349988793198</v>
      </c>
      <c r="G16" s="20">
        <f t="shared" si="0"/>
        <v>0.6052469875699017</v>
      </c>
      <c r="I16" t="s">
        <v>253</v>
      </c>
      <c r="J16" s="6">
        <v>3.5558303817524575</v>
      </c>
      <c r="K16" s="65">
        <v>0.60746562030775475</v>
      </c>
    </row>
    <row r="17" spans="1:11" x14ac:dyDescent="0.25">
      <c r="A17" s="15"/>
      <c r="B17" s="44">
        <v>11</v>
      </c>
      <c r="C17" s="17" t="s">
        <v>250</v>
      </c>
      <c r="D17" s="18">
        <v>1.9609359999999998</v>
      </c>
      <c r="E17" s="19">
        <v>4.5762519999999993</v>
      </c>
      <c r="F17" s="19">
        <v>2.1426698627310543</v>
      </c>
      <c r="G17" s="20">
        <f t="shared" si="0"/>
        <v>0.46821500711303804</v>
      </c>
      <c r="I17" t="s">
        <v>249</v>
      </c>
      <c r="J17" s="6">
        <v>14.963349988793198</v>
      </c>
      <c r="K17" s="65">
        <v>0.6052469875699017</v>
      </c>
    </row>
    <row r="18" spans="1:11" x14ac:dyDescent="0.25">
      <c r="A18" s="15"/>
      <c r="B18" s="44">
        <v>12</v>
      </c>
      <c r="C18" s="17" t="s">
        <v>251</v>
      </c>
      <c r="D18" s="18">
        <v>20.064873999999993</v>
      </c>
      <c r="E18" s="19">
        <v>15.883886999999996</v>
      </c>
      <c r="F18" s="19">
        <v>6.6610509597658165</v>
      </c>
      <c r="G18" s="20">
        <f t="shared" si="0"/>
        <v>0.41935899945434124</v>
      </c>
      <c r="I18" t="s">
        <v>255</v>
      </c>
      <c r="J18" s="6">
        <v>4.5025540707138134</v>
      </c>
      <c r="K18" s="65">
        <v>0.60434541898436756</v>
      </c>
    </row>
    <row r="19" spans="1:11" x14ac:dyDescent="0.25">
      <c r="A19" s="15"/>
      <c r="B19" s="44">
        <v>13</v>
      </c>
      <c r="C19" s="17" t="s">
        <v>252</v>
      </c>
      <c r="D19" s="18">
        <v>5.6617820000000005</v>
      </c>
      <c r="E19" s="19">
        <v>7.9252619999999991</v>
      </c>
      <c r="F19" s="19">
        <v>3.6062346719263587</v>
      </c>
      <c r="G19" s="20">
        <f t="shared" si="0"/>
        <v>0.45503034119583163</v>
      </c>
      <c r="I19" t="s">
        <v>244</v>
      </c>
      <c r="J19" s="6">
        <v>24.819442738040379</v>
      </c>
      <c r="K19" s="65">
        <v>0.53966982419828968</v>
      </c>
    </row>
    <row r="20" spans="1:11" x14ac:dyDescent="0.25">
      <c r="A20" s="15"/>
      <c r="B20" s="44">
        <v>14</v>
      </c>
      <c r="C20" s="17" t="s">
        <v>253</v>
      </c>
      <c r="D20" s="18">
        <v>4.7965269999999993</v>
      </c>
      <c r="E20" s="19">
        <v>5.8535499999999994</v>
      </c>
      <c r="F20" s="19">
        <v>3.5558303817524575</v>
      </c>
      <c r="G20" s="20">
        <f t="shared" si="0"/>
        <v>0.60746562030775475</v>
      </c>
      <c r="I20" t="s">
        <v>256</v>
      </c>
      <c r="J20" s="6">
        <v>0.88482894988555927</v>
      </c>
      <c r="K20" s="65">
        <v>0.53220553112684543</v>
      </c>
    </row>
    <row r="21" spans="1:11" x14ac:dyDescent="0.25">
      <c r="A21" s="15"/>
      <c r="B21" s="44">
        <v>15</v>
      </c>
      <c r="C21" s="17" t="s">
        <v>254</v>
      </c>
      <c r="D21" s="18">
        <v>72.234235000000027</v>
      </c>
      <c r="E21" s="19">
        <v>180.01153900000006</v>
      </c>
      <c r="F21" s="19">
        <v>79.378724826392499</v>
      </c>
      <c r="G21" s="20">
        <f t="shared" si="0"/>
        <v>0.4409646474184773</v>
      </c>
      <c r="I21" t="s">
        <v>245</v>
      </c>
      <c r="J21" s="6">
        <v>17.406593062645698</v>
      </c>
      <c r="K21" s="65">
        <v>0.53190666833936961</v>
      </c>
    </row>
    <row r="22" spans="1:11" x14ac:dyDescent="0.25">
      <c r="A22" s="15"/>
      <c r="B22" s="44">
        <v>16</v>
      </c>
      <c r="C22" s="17" t="s">
        <v>255</v>
      </c>
      <c r="D22" s="18">
        <v>3.3710720000000003</v>
      </c>
      <c r="E22" s="19">
        <v>7.4502989999999985</v>
      </c>
      <c r="F22" s="19">
        <v>4.5025540707138134</v>
      </c>
      <c r="G22" s="20">
        <f t="shared" si="0"/>
        <v>0.60434541898436756</v>
      </c>
      <c r="I22" t="s">
        <v>263</v>
      </c>
      <c r="J22" s="6">
        <v>1.2730948781972984</v>
      </c>
      <c r="K22" s="65">
        <v>0.51117037978264979</v>
      </c>
    </row>
    <row r="23" spans="1:11" x14ac:dyDescent="0.25">
      <c r="A23" s="15"/>
      <c r="B23" s="44">
        <v>17</v>
      </c>
      <c r="C23" s="17" t="s">
        <v>256</v>
      </c>
      <c r="D23" s="18">
        <v>1.4655379999999998</v>
      </c>
      <c r="E23" s="19">
        <v>1.6625699999999999</v>
      </c>
      <c r="F23" s="19">
        <v>0.88482894988555927</v>
      </c>
      <c r="G23" s="20">
        <f t="shared" si="0"/>
        <v>0.53220553112684543</v>
      </c>
      <c r="I23" t="s">
        <v>259</v>
      </c>
      <c r="J23" s="6">
        <v>3.3015654413466109</v>
      </c>
      <c r="K23" s="65">
        <v>0.47912602431334766</v>
      </c>
    </row>
    <row r="24" spans="1:11" x14ac:dyDescent="0.25">
      <c r="A24" s="15"/>
      <c r="B24" s="44">
        <v>18</v>
      </c>
      <c r="C24" s="17" t="s">
        <v>257</v>
      </c>
      <c r="D24" s="18">
        <v>1.794654</v>
      </c>
      <c r="E24" s="19">
        <v>0.95725900000000008</v>
      </c>
      <c r="F24" s="19">
        <v>0.78986610541869595</v>
      </c>
      <c r="G24" s="20">
        <f t="shared" si="0"/>
        <v>0.82513312010510831</v>
      </c>
      <c r="I24" t="s">
        <v>250</v>
      </c>
      <c r="J24" s="6">
        <v>2.1426698627310543</v>
      </c>
      <c r="K24" s="65">
        <v>0.46821500711303804</v>
      </c>
    </row>
    <row r="25" spans="1:11" x14ac:dyDescent="0.25">
      <c r="A25" s="15"/>
      <c r="B25" s="44">
        <v>19</v>
      </c>
      <c r="C25" s="17" t="s">
        <v>258</v>
      </c>
      <c r="D25" s="18">
        <v>5.0709020000000002</v>
      </c>
      <c r="E25" s="19">
        <v>2.371731</v>
      </c>
      <c r="F25" s="19">
        <v>0.4236068155078101</v>
      </c>
      <c r="G25" s="20">
        <f t="shared" si="0"/>
        <v>0.1786066023119022</v>
      </c>
      <c r="I25" t="s">
        <v>252</v>
      </c>
      <c r="J25" s="6">
        <v>3.6062346719263587</v>
      </c>
      <c r="K25" s="65">
        <v>0.45503034119583163</v>
      </c>
    </row>
    <row r="26" spans="1:11" x14ac:dyDescent="0.25">
      <c r="A26" s="15"/>
      <c r="B26" s="44">
        <v>20</v>
      </c>
      <c r="C26" s="17" t="s">
        <v>259</v>
      </c>
      <c r="D26" s="18">
        <v>8.6165529999999997</v>
      </c>
      <c r="E26" s="19">
        <v>6.8908080000000007</v>
      </c>
      <c r="F26" s="19">
        <v>3.3015654413466109</v>
      </c>
      <c r="G26" s="20">
        <f t="shared" si="0"/>
        <v>0.47912602431334766</v>
      </c>
      <c r="I26" t="s">
        <v>254</v>
      </c>
      <c r="J26" s="6">
        <v>79.378724826392499</v>
      </c>
      <c r="K26" s="65">
        <v>0.4409646474184773</v>
      </c>
    </row>
    <row r="27" spans="1:11" x14ac:dyDescent="0.25">
      <c r="A27" s="15"/>
      <c r="B27" s="44">
        <v>21</v>
      </c>
      <c r="C27" s="17" t="s">
        <v>260</v>
      </c>
      <c r="D27" s="18">
        <v>19.341097999999999</v>
      </c>
      <c r="E27" s="19">
        <v>16.888180000000002</v>
      </c>
      <c r="F27" s="19">
        <v>13.342149269063157</v>
      </c>
      <c r="G27" s="20">
        <f t="shared" si="0"/>
        <v>0.79002884082613734</v>
      </c>
      <c r="I27" t="s">
        <v>251</v>
      </c>
      <c r="J27" s="6">
        <v>6.6610509597658165</v>
      </c>
      <c r="K27" s="65">
        <v>0.41935899945434124</v>
      </c>
    </row>
    <row r="28" spans="1:11" x14ac:dyDescent="0.25">
      <c r="A28" s="15"/>
      <c r="B28" s="44">
        <v>22</v>
      </c>
      <c r="C28" s="17" t="s">
        <v>261</v>
      </c>
      <c r="D28" s="18">
        <v>41.44174799999999</v>
      </c>
      <c r="E28" s="19">
        <v>41.833545000000001</v>
      </c>
      <c r="F28" s="19">
        <v>36.246574535038235</v>
      </c>
      <c r="G28" s="20">
        <f t="shared" si="0"/>
        <v>0.86644759689952722</v>
      </c>
      <c r="I28" t="s">
        <v>242</v>
      </c>
      <c r="J28" s="6">
        <v>2.9886203689529793</v>
      </c>
      <c r="K28" s="65">
        <v>0.3259493041317692</v>
      </c>
    </row>
    <row r="29" spans="1:11" x14ac:dyDescent="0.25">
      <c r="A29" s="15"/>
      <c r="B29" s="44">
        <v>23</v>
      </c>
      <c r="C29" s="17" t="s">
        <v>262</v>
      </c>
      <c r="D29" s="18">
        <v>2.1959429999999998</v>
      </c>
      <c r="E29" s="19">
        <v>1.3550010000000001</v>
      </c>
      <c r="F29" s="19">
        <v>1.1202137800282799</v>
      </c>
      <c r="G29" s="20">
        <f t="shared" si="0"/>
        <v>0.82672542679177341</v>
      </c>
      <c r="I29" t="s">
        <v>248</v>
      </c>
      <c r="J29" s="6">
        <v>1.4653689523329376</v>
      </c>
      <c r="K29" s="65">
        <v>0.18592324791893727</v>
      </c>
    </row>
    <row r="30" spans="1:11" x14ac:dyDescent="0.25">
      <c r="A30" s="15"/>
      <c r="B30" s="44">
        <v>24</v>
      </c>
      <c r="C30" s="17" t="s">
        <v>263</v>
      </c>
      <c r="D30" s="18">
        <v>2.6616269999999997</v>
      </c>
      <c r="E30" s="19">
        <v>2.4905489999999997</v>
      </c>
      <c r="F30" s="19">
        <v>1.2730948781972984</v>
      </c>
      <c r="G30" s="20">
        <f t="shared" si="0"/>
        <v>0.51117037978264979</v>
      </c>
      <c r="I30" t="s">
        <v>258</v>
      </c>
      <c r="J30" s="6">
        <v>0.4236068155078101</v>
      </c>
      <c r="K30" s="65">
        <v>0.1786066023119022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10.851804000000003</v>
      </c>
      <c r="E31" s="25">
        <v>9.9327660000000009</v>
      </c>
      <c r="F31" s="25">
        <v>8.2060014741073246</v>
      </c>
      <c r="G31" s="26">
        <f t="shared" si="0"/>
        <v>0.82615471602847823</v>
      </c>
      <c r="I31" t="s">
        <v>246</v>
      </c>
      <c r="J31" s="6">
        <v>0</v>
      </c>
      <c r="K31" s="65">
        <v>0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2"/>
  <dimension ref="A1:G38"/>
  <sheetViews>
    <sheetView topLeftCell="A13" workbookViewId="0">
      <selection activeCell="A36" sqref="A36:G36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121</v>
      </c>
      <c r="B1" s="46" t="s">
        <v>228</v>
      </c>
      <c r="C1" s="40" t="s">
        <v>76</v>
      </c>
      <c r="D1" s="40"/>
      <c r="E1" s="40"/>
      <c r="F1" s="40"/>
      <c r="G1" s="40"/>
    </row>
    <row r="2" spans="1:7" ht="15.75" thickBot="1" x14ac:dyDescent="0.3">
      <c r="A2" s="2" t="s">
        <v>2292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363.91547000000003</v>
      </c>
      <c r="E6" s="13">
        <v>501.17587900000007</v>
      </c>
      <c r="F6" s="13">
        <v>280.35519737210507</v>
      </c>
      <c r="G6" s="14">
        <v>0.55939483346943963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322.14326299999971</v>
      </c>
      <c r="E7" s="31">
        <f ca="1">SUM(E8:OFFSET(E6,MATCH("GOBIERNOS REGIONALES",$A$8:$A$50,0),0))</f>
        <v>456.02316099999996</v>
      </c>
      <c r="F7" s="31">
        <f ca="1">SUM(F8:OFFSET(F6,MATCH("GOBIERNOS REGIONALES",$A$8:$A$50,0),0))</f>
        <v>265.63370982771357</v>
      </c>
      <c r="G7" s="32">
        <f ca="1">IFERROR(F7/E7,0)</f>
        <v>0.58250047924147785</v>
      </c>
    </row>
    <row r="8" spans="1:7" x14ac:dyDescent="0.25">
      <c r="A8" s="15"/>
      <c r="B8" s="16">
        <v>13</v>
      </c>
      <c r="C8" s="17" t="s">
        <v>109</v>
      </c>
      <c r="D8" s="18">
        <v>298.70002099999971</v>
      </c>
      <c r="E8" s="19">
        <v>420.90684599999997</v>
      </c>
      <c r="F8" s="19">
        <v>256.68989099916143</v>
      </c>
      <c r="G8" s="20">
        <f t="shared" ref="G8:G37" si="0">IFERROR(F8/E8,0)</f>
        <v>0.60984964592179969</v>
      </c>
    </row>
    <row r="9" spans="1:7" ht="25.5" x14ac:dyDescent="0.25">
      <c r="A9" s="15"/>
      <c r="B9" s="16">
        <v>163</v>
      </c>
      <c r="C9" s="17" t="s">
        <v>143</v>
      </c>
      <c r="D9" s="18">
        <v>23.443241999999998</v>
      </c>
      <c r="E9" s="19">
        <v>35.116314999999993</v>
      </c>
      <c r="F9" s="19">
        <v>8.9438188285521392</v>
      </c>
      <c r="G9" s="20">
        <f t="shared" si="0"/>
        <v>0.25469126896008709</v>
      </c>
    </row>
    <row r="10" spans="1:7" x14ac:dyDescent="0.25">
      <c r="A10" s="27" t="s">
        <v>200</v>
      </c>
      <c r="B10" s="28"/>
      <c r="C10" s="29"/>
      <c r="D10" s="30">
        <f ca="1">SUM(D11:OFFSET(D9,(MATCH("GOBIERNOS LOCALES",$A$8:$A$50,0)-MATCH("GOBIERNOS REGIONALES",$A$8:$A$50,0)),0))</f>
        <v>38.286426999999996</v>
      </c>
      <c r="E10" s="31">
        <f ca="1">SUM(E11:OFFSET(E9,(MATCH("GOBIERNOS LOCALES",$A$8:$A$50,0)-MATCH("GOBIERNOS REGIONALES",$A$8:$A$50,0)),0))</f>
        <v>39.166343999999995</v>
      </c>
      <c r="F10" s="31">
        <f ca="1">SUM(F11:OFFSET(F9,(MATCH("GOBIERNOS LOCALES",$A$8:$A$50,0)-MATCH("GOBIERNOS REGIONALES",$A$8:$A$50,0)),0))</f>
        <v>13.143615159586261</v>
      </c>
      <c r="G10" s="32">
        <f t="shared" ca="1" si="0"/>
        <v>0.33558442829349255</v>
      </c>
    </row>
    <row r="11" spans="1:7" x14ac:dyDescent="0.25">
      <c r="A11" s="15"/>
      <c r="B11" s="16">
        <v>440</v>
      </c>
      <c r="C11" s="17" t="s">
        <v>201</v>
      </c>
      <c r="D11" s="18">
        <v>4.0801999999999998E-2</v>
      </c>
      <c r="E11" s="19">
        <v>4.0802000000000005E-2</v>
      </c>
      <c r="F11" s="19">
        <v>2.0106520285480656E-2</v>
      </c>
      <c r="G11" s="20">
        <f t="shared" si="0"/>
        <v>0.49278271372679411</v>
      </c>
    </row>
    <row r="12" spans="1:7" x14ac:dyDescent="0.25">
      <c r="A12" s="15"/>
      <c r="B12" s="16">
        <v>441</v>
      </c>
      <c r="C12" s="17" t="s">
        <v>202</v>
      </c>
      <c r="D12" s="18">
        <v>5.8636000000000001E-2</v>
      </c>
      <c r="E12" s="19">
        <v>5.8635999999999994E-2</v>
      </c>
      <c r="F12" s="19">
        <v>2.5873499311273918E-2</v>
      </c>
      <c r="G12" s="20">
        <f t="shared" si="0"/>
        <v>0.4412562130990163</v>
      </c>
    </row>
    <row r="13" spans="1:7" x14ac:dyDescent="0.25">
      <c r="A13" s="15"/>
      <c r="B13" s="16">
        <v>442</v>
      </c>
      <c r="C13" s="17" t="s">
        <v>203</v>
      </c>
      <c r="D13" s="18">
        <v>2.4456129999999998</v>
      </c>
      <c r="E13" s="19">
        <v>2.6918740000000003</v>
      </c>
      <c r="F13" s="19">
        <v>1.0219766459485982</v>
      </c>
      <c r="G13" s="20">
        <f t="shared" si="0"/>
        <v>0.37965248222933096</v>
      </c>
    </row>
    <row r="14" spans="1:7" x14ac:dyDescent="0.25">
      <c r="A14" s="15"/>
      <c r="B14" s="16">
        <v>443</v>
      </c>
      <c r="C14" s="17" t="s">
        <v>204</v>
      </c>
      <c r="D14" s="18">
        <v>5.9177999999999994E-2</v>
      </c>
      <c r="E14" s="19">
        <v>5.9177999999999994E-2</v>
      </c>
      <c r="F14" s="19">
        <v>1.286499980778899E-3</v>
      </c>
      <c r="G14" s="20">
        <f t="shared" si="0"/>
        <v>2.1739497461538058E-2</v>
      </c>
    </row>
    <row r="15" spans="1:7" x14ac:dyDescent="0.25">
      <c r="A15" s="15"/>
      <c r="B15" s="16">
        <v>444</v>
      </c>
      <c r="C15" s="17" t="s">
        <v>205</v>
      </c>
      <c r="D15" s="18">
        <v>4.2719230000000001</v>
      </c>
      <c r="E15" s="19">
        <v>4.1432389999999995</v>
      </c>
      <c r="F15" s="19">
        <v>0.84851321871974505</v>
      </c>
      <c r="G15" s="20">
        <f t="shared" si="0"/>
        <v>0.20479465913497752</v>
      </c>
    </row>
    <row r="16" spans="1:7" x14ac:dyDescent="0.25">
      <c r="A16" s="15"/>
      <c r="B16" s="16">
        <v>445</v>
      </c>
      <c r="C16" s="17" t="s">
        <v>206</v>
      </c>
      <c r="D16" s="18">
        <v>11.571582000000001</v>
      </c>
      <c r="E16" s="19">
        <v>9.3381509999999999</v>
      </c>
      <c r="F16" s="19">
        <v>3.0090389828983461</v>
      </c>
      <c r="G16" s="20">
        <f t="shared" si="0"/>
        <v>0.32223070529683512</v>
      </c>
    </row>
    <row r="17" spans="1:7" x14ac:dyDescent="0.25">
      <c r="A17" s="15"/>
      <c r="B17" s="16">
        <v>446</v>
      </c>
      <c r="C17" s="17" t="s">
        <v>207</v>
      </c>
      <c r="D17" s="18">
        <v>2.5658259999999995</v>
      </c>
      <c r="E17" s="19">
        <v>3.2920819999999997</v>
      </c>
      <c r="F17" s="19">
        <v>1.5437657588045113</v>
      </c>
      <c r="G17" s="20">
        <f t="shared" si="0"/>
        <v>0.46893296060198725</v>
      </c>
    </row>
    <row r="18" spans="1:7" x14ac:dyDescent="0.25">
      <c r="A18" s="15"/>
      <c r="B18" s="16">
        <v>447</v>
      </c>
      <c r="C18" s="17" t="s">
        <v>208</v>
      </c>
      <c r="D18" s="18">
        <v>0.18534099999999998</v>
      </c>
      <c r="E18" s="19">
        <v>0.18534100000000001</v>
      </c>
      <c r="F18" s="19">
        <v>5.7617690552433487E-2</v>
      </c>
      <c r="G18" s="20">
        <f t="shared" si="0"/>
        <v>0.31087395963350517</v>
      </c>
    </row>
    <row r="19" spans="1:7" x14ac:dyDescent="0.25">
      <c r="A19" s="15"/>
      <c r="B19" s="16">
        <v>448</v>
      </c>
      <c r="C19" s="17" t="s">
        <v>209</v>
      </c>
      <c r="D19" s="18">
        <v>2.637257</v>
      </c>
      <c r="E19" s="19">
        <v>2.637257</v>
      </c>
      <c r="F19" s="19">
        <v>1.1200032345841464</v>
      </c>
      <c r="G19" s="20">
        <f t="shared" si="0"/>
        <v>0.42468490351306165</v>
      </c>
    </row>
    <row r="20" spans="1:7" x14ac:dyDescent="0.25">
      <c r="A20" s="15"/>
      <c r="B20" s="16">
        <v>449</v>
      </c>
      <c r="C20" s="17" t="s">
        <v>210</v>
      </c>
      <c r="D20" s="18">
        <v>0.86020600000000003</v>
      </c>
      <c r="E20" s="19">
        <v>0.87170599999999987</v>
      </c>
      <c r="F20" s="19">
        <v>0.36392938283643161</v>
      </c>
      <c r="G20" s="20">
        <f t="shared" si="0"/>
        <v>0.41749096924471285</v>
      </c>
    </row>
    <row r="21" spans="1:7" x14ac:dyDescent="0.25">
      <c r="A21" s="15"/>
      <c r="B21" s="16">
        <v>450</v>
      </c>
      <c r="C21" s="17" t="s">
        <v>211</v>
      </c>
      <c r="D21" s="18">
        <v>0.54825500000000005</v>
      </c>
      <c r="E21" s="19">
        <v>0.54825499999999994</v>
      </c>
      <c r="F21" s="19">
        <v>0.23218684134189971</v>
      </c>
      <c r="G21" s="20">
        <f t="shared" si="0"/>
        <v>0.42350154826111891</v>
      </c>
    </row>
    <row r="22" spans="1:7" x14ac:dyDescent="0.25">
      <c r="A22" s="15"/>
      <c r="B22" s="16">
        <v>451</v>
      </c>
      <c r="C22" s="17" t="s">
        <v>212</v>
      </c>
      <c r="D22" s="18">
        <v>2.8226330000000002</v>
      </c>
      <c r="E22" s="19">
        <v>4.1364730000000014</v>
      </c>
      <c r="F22" s="19">
        <v>1.2235680558078457</v>
      </c>
      <c r="G22" s="20">
        <f t="shared" si="0"/>
        <v>0.29579984102588008</v>
      </c>
    </row>
    <row r="23" spans="1:7" x14ac:dyDescent="0.25">
      <c r="A23" s="15"/>
      <c r="B23" s="16">
        <v>452</v>
      </c>
      <c r="C23" s="17" t="s">
        <v>213</v>
      </c>
      <c r="D23" s="18">
        <v>1.7267100000000002</v>
      </c>
      <c r="E23" s="19">
        <v>1.7289220000000003</v>
      </c>
      <c r="F23" s="19">
        <v>0.93206703365285648</v>
      </c>
      <c r="G23" s="20">
        <f t="shared" si="0"/>
        <v>0.539102998083694</v>
      </c>
    </row>
    <row r="24" spans="1:7" x14ac:dyDescent="0.25">
      <c r="A24" s="15"/>
      <c r="B24" s="16">
        <v>453</v>
      </c>
      <c r="C24" s="17" t="s">
        <v>214</v>
      </c>
      <c r="D24" s="18">
        <v>2.2250549999999998</v>
      </c>
      <c r="E24" s="19">
        <v>2.2381299999999995</v>
      </c>
      <c r="F24" s="19">
        <v>1.0643803750353982</v>
      </c>
      <c r="G24" s="20">
        <f t="shared" si="0"/>
        <v>0.47556682365876801</v>
      </c>
    </row>
    <row r="25" spans="1:7" x14ac:dyDescent="0.25">
      <c r="A25" s="15"/>
      <c r="B25" s="16">
        <v>454</v>
      </c>
      <c r="C25" s="17" t="s">
        <v>215</v>
      </c>
      <c r="D25" s="18">
        <v>0.89753799999999984</v>
      </c>
      <c r="E25" s="19">
        <v>1.6315679999999997</v>
      </c>
      <c r="F25" s="19">
        <v>0.87027879974630196</v>
      </c>
      <c r="G25" s="20">
        <f t="shared" si="0"/>
        <v>0.53340026265917329</v>
      </c>
    </row>
    <row r="26" spans="1:7" x14ac:dyDescent="0.25">
      <c r="A26" s="15"/>
      <c r="B26" s="16">
        <v>455</v>
      </c>
      <c r="C26" s="17" t="s">
        <v>216</v>
      </c>
      <c r="D26" s="18">
        <v>7.1593999999999991E-2</v>
      </c>
      <c r="E26" s="19">
        <v>7.1594000000000005E-2</v>
      </c>
      <c r="F26" s="19">
        <v>1.1874270157932187E-2</v>
      </c>
      <c r="G26" s="20">
        <f t="shared" si="0"/>
        <v>0.16585566050132952</v>
      </c>
    </row>
    <row r="27" spans="1:7" x14ac:dyDescent="0.25">
      <c r="A27" s="15"/>
      <c r="B27" s="16">
        <v>456</v>
      </c>
      <c r="C27" s="17" t="s">
        <v>217</v>
      </c>
      <c r="D27" s="18">
        <v>3.1105999999999998E-2</v>
      </c>
      <c r="E27" s="19">
        <v>3.1105999999999998E-2</v>
      </c>
      <c r="F27" s="19">
        <v>1.0027999924204778E-2</v>
      </c>
      <c r="G27" s="20">
        <f t="shared" si="0"/>
        <v>0.32238153167249978</v>
      </c>
    </row>
    <row r="28" spans="1:7" x14ac:dyDescent="0.25">
      <c r="A28" s="15"/>
      <c r="B28" s="16">
        <v>457</v>
      </c>
      <c r="C28" s="17" t="s">
        <v>218</v>
      </c>
      <c r="D28" s="18">
        <v>3.4114180000000003</v>
      </c>
      <c r="E28" s="19">
        <v>3.4114180000000003</v>
      </c>
      <c r="F28" s="19">
        <v>5.6356480636168271E-2</v>
      </c>
      <c r="G28" s="20">
        <f t="shared" si="0"/>
        <v>1.651995757663478E-2</v>
      </c>
    </row>
    <row r="29" spans="1:7" x14ac:dyDescent="0.25">
      <c r="A29" s="15"/>
      <c r="B29" s="16">
        <v>458</v>
      </c>
      <c r="C29" s="17" t="s">
        <v>219</v>
      </c>
      <c r="D29" s="18">
        <v>1.1976799999999999</v>
      </c>
      <c r="E29" s="19">
        <v>1.1976799999999999</v>
      </c>
      <c r="F29" s="19">
        <v>0.37312372633641644</v>
      </c>
      <c r="G29" s="20">
        <f t="shared" si="0"/>
        <v>0.31153874685760513</v>
      </c>
    </row>
    <row r="30" spans="1:7" x14ac:dyDescent="0.25">
      <c r="A30" s="15"/>
      <c r="B30" s="16">
        <v>459</v>
      </c>
      <c r="C30" s="17" t="s">
        <v>220</v>
      </c>
      <c r="D30" s="18">
        <v>6.3323000000000004E-2</v>
      </c>
      <c r="E30" s="19">
        <v>6.3323000000000004E-2</v>
      </c>
      <c r="F30" s="19">
        <v>4.223687102785334E-2</v>
      </c>
      <c r="G30" s="20">
        <f t="shared" si="0"/>
        <v>0.66700679102148253</v>
      </c>
    </row>
    <row r="31" spans="1:7" x14ac:dyDescent="0.25">
      <c r="A31" s="15"/>
      <c r="B31" s="16">
        <v>460</v>
      </c>
      <c r="C31" s="17" t="s">
        <v>221</v>
      </c>
      <c r="D31" s="18">
        <v>2.7441E-2</v>
      </c>
      <c r="E31" s="19">
        <v>2.7441E-2</v>
      </c>
      <c r="F31" s="19">
        <v>2.4221001600380987E-2</v>
      </c>
      <c r="G31" s="20">
        <f t="shared" si="0"/>
        <v>0.88265739588138137</v>
      </c>
    </row>
    <row r="32" spans="1:7" x14ac:dyDescent="0.25">
      <c r="A32" s="15"/>
      <c r="B32" s="16">
        <v>461</v>
      </c>
      <c r="C32" s="17" t="s">
        <v>222</v>
      </c>
      <c r="D32" s="18">
        <v>1.9626999999999999E-2</v>
      </c>
      <c r="E32" s="19">
        <v>1.9627000000000002E-2</v>
      </c>
      <c r="F32" s="19">
        <v>6.5570002188906074E-3</v>
      </c>
      <c r="G32" s="20">
        <f t="shared" si="0"/>
        <v>0.33408061440314907</v>
      </c>
    </row>
    <row r="33" spans="1:7" x14ac:dyDescent="0.25">
      <c r="A33" s="15"/>
      <c r="B33" s="16">
        <v>462</v>
      </c>
      <c r="C33" s="17" t="s">
        <v>223</v>
      </c>
      <c r="D33" s="18">
        <v>0.45059099999999985</v>
      </c>
      <c r="E33" s="19">
        <v>0.64544899999999994</v>
      </c>
      <c r="F33" s="19">
        <v>0.23669776877068216</v>
      </c>
      <c r="G33" s="20">
        <f t="shared" si="0"/>
        <v>0.36671800370080698</v>
      </c>
    </row>
    <row r="34" spans="1:7" x14ac:dyDescent="0.25">
      <c r="A34" s="15"/>
      <c r="B34" s="16">
        <v>463</v>
      </c>
      <c r="C34" s="17" t="s">
        <v>224</v>
      </c>
      <c r="D34" s="18">
        <v>6.5722000000000003E-2</v>
      </c>
      <c r="E34" s="19">
        <v>6.5721999999999989E-2</v>
      </c>
      <c r="F34" s="19">
        <v>3.7088000943185762E-2</v>
      </c>
      <c r="G34" s="20">
        <f t="shared" si="0"/>
        <v>0.56431637721289318</v>
      </c>
    </row>
    <row r="35" spans="1:7" x14ac:dyDescent="0.25">
      <c r="A35" s="15"/>
      <c r="B35" s="16">
        <v>464</v>
      </c>
      <c r="C35" s="17" t="s">
        <v>225</v>
      </c>
      <c r="D35" s="18">
        <v>3.1650000000000003E-3</v>
      </c>
      <c r="E35" s="19">
        <v>3.1650000000000003E-3</v>
      </c>
      <c r="F35" s="19">
        <v>0</v>
      </c>
      <c r="G35" s="20">
        <f t="shared" si="0"/>
        <v>0</v>
      </c>
    </row>
    <row r="36" spans="1:7" x14ac:dyDescent="0.25">
      <c r="A36" s="15"/>
      <c r="B36" s="16">
        <v>465</v>
      </c>
      <c r="C36" s="17" t="s">
        <v>226</v>
      </c>
      <c r="D36" s="18">
        <v>2.8205000000000001E-2</v>
      </c>
      <c r="E36" s="19">
        <v>2.8205000000000001E-2</v>
      </c>
      <c r="F36" s="19">
        <v>1.0839500464498997E-2</v>
      </c>
      <c r="G36" s="20">
        <f t="shared" si="0"/>
        <v>0.38431130879273168</v>
      </c>
    </row>
    <row r="37" spans="1:7" ht="15.75" thickBot="1" x14ac:dyDescent="0.3">
      <c r="A37" s="33" t="s">
        <v>227</v>
      </c>
      <c r="B37" s="34"/>
      <c r="C37" s="35"/>
      <c r="D37" s="36">
        <v>3.4857800000000001</v>
      </c>
      <c r="E37" s="37">
        <v>5.9863739999999996</v>
      </c>
      <c r="F37" s="37">
        <v>1.5778723848052323</v>
      </c>
      <c r="G37" s="38">
        <f t="shared" si="0"/>
        <v>0.26357731488297131</v>
      </c>
    </row>
    <row r="38" spans="1:7" x14ac:dyDescent="0.25">
      <c r="D38" s="6"/>
      <c r="E38" s="6"/>
      <c r="F38" s="6"/>
      <c r="G38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3"/>
  <dimension ref="A1:L23"/>
  <sheetViews>
    <sheetView topLeftCell="A15" workbookViewId="0">
      <selection activeCell="D27" sqref="D2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121</v>
      </c>
      <c r="B1" s="40" t="s">
        <v>228</v>
      </c>
      <c r="C1" s="40" t="s">
        <v>76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2293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363.91547000000003</v>
      </c>
      <c r="G6" s="13">
        <v>501.17587900000007</v>
      </c>
      <c r="H6" s="13">
        <v>280.35519737210507</v>
      </c>
      <c r="I6" s="14">
        <v>0.55939483346943963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264.469561</v>
      </c>
      <c r="G7" s="31">
        <f ca="1">SUM(G8:OFFSET(G6,MATCH("PROYECTOS",$A$8:$A$50,0),0))</f>
        <v>389.88915599999996</v>
      </c>
      <c r="H7" s="31">
        <f ca="1">SUM(H8:OFFSET(H6,MATCH("PROYECTOS",$A$8:$A$50,0),0))</f>
        <v>247.16664660711922</v>
      </c>
      <c r="I7" s="32">
        <f ca="1">IFERROR(H7/G7,0)</f>
        <v>0.63394080805653197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171.64840200000003</v>
      </c>
      <c r="G8" s="19">
        <v>245.99852800000002</v>
      </c>
      <c r="H8" s="19">
        <v>149.80751668115408</v>
      </c>
      <c r="I8" s="20">
        <f t="shared" ref="I8:I15" si="0">IFERROR(H8/G8,0)</f>
        <v>0.6089772890070061</v>
      </c>
      <c r="J8" s="54"/>
      <c r="K8" s="19"/>
      <c r="L8" s="20" t="str">
        <f>IFERROR(K8/J8,".")</f>
        <v>.</v>
      </c>
    </row>
    <row r="9" spans="1:12" ht="51" x14ac:dyDescent="0.25">
      <c r="A9" s="15"/>
      <c r="B9" s="17">
        <v>3000629</v>
      </c>
      <c r="C9" s="17" t="s">
        <v>2294</v>
      </c>
      <c r="D9" s="53">
        <v>194</v>
      </c>
      <c r="E9" s="17" t="s">
        <v>768</v>
      </c>
      <c r="F9" s="18">
        <v>4.754626</v>
      </c>
      <c r="G9" s="19">
        <v>4.8393990000000002</v>
      </c>
      <c r="H9" s="19">
        <v>1.7721013220034365</v>
      </c>
      <c r="I9" s="20">
        <f t="shared" si="0"/>
        <v>0.36618210691109299</v>
      </c>
      <c r="J9" s="54"/>
      <c r="K9" s="19"/>
      <c r="L9" s="20" t="str">
        <f t="shared" ref="L9:L14" si="1">IFERROR(K9/J9,".")</f>
        <v>.</v>
      </c>
    </row>
    <row r="10" spans="1:12" ht="25.5" x14ac:dyDescent="0.25">
      <c r="A10" s="15"/>
      <c r="B10" s="17">
        <v>3000630</v>
      </c>
      <c r="C10" s="17" t="s">
        <v>2295</v>
      </c>
      <c r="D10" s="53">
        <v>407</v>
      </c>
      <c r="E10" s="17" t="s">
        <v>818</v>
      </c>
      <c r="F10" s="18">
        <v>19.134675000000005</v>
      </c>
      <c r="G10" s="19">
        <v>30.803003</v>
      </c>
      <c r="H10" s="19">
        <v>7.9519767042193052</v>
      </c>
      <c r="I10" s="20">
        <f t="shared" si="0"/>
        <v>0.25815589162586861</v>
      </c>
      <c r="J10" s="54"/>
      <c r="K10" s="19"/>
      <c r="L10" s="20" t="str">
        <f t="shared" si="1"/>
        <v>.</v>
      </c>
    </row>
    <row r="11" spans="1:12" ht="38.25" x14ac:dyDescent="0.25">
      <c r="A11" s="15"/>
      <c r="B11" s="17">
        <v>3000632</v>
      </c>
      <c r="C11" s="17" t="s">
        <v>2296</v>
      </c>
      <c r="D11" s="53">
        <v>407</v>
      </c>
      <c r="E11" s="17" t="s">
        <v>818</v>
      </c>
      <c r="F11" s="18">
        <v>40.591304999999998</v>
      </c>
      <c r="G11" s="19">
        <v>86.933068999999861</v>
      </c>
      <c r="H11" s="19">
        <v>78.646497424379049</v>
      </c>
      <c r="I11" s="20">
        <f t="shared" si="0"/>
        <v>0.90467871811104672</v>
      </c>
      <c r="J11" s="54"/>
      <c r="K11" s="19"/>
      <c r="L11" s="20" t="str">
        <f t="shared" si="1"/>
        <v>.</v>
      </c>
    </row>
    <row r="12" spans="1:12" ht="38.25" x14ac:dyDescent="0.25">
      <c r="A12" s="15"/>
      <c r="B12" s="17">
        <v>3000633</v>
      </c>
      <c r="C12" s="17" t="s">
        <v>2297</v>
      </c>
      <c r="D12" s="53">
        <v>407</v>
      </c>
      <c r="E12" s="17" t="s">
        <v>818</v>
      </c>
      <c r="F12" s="18">
        <v>4.983903999999999</v>
      </c>
      <c r="G12" s="19">
        <v>4.971508</v>
      </c>
      <c r="H12" s="19">
        <v>2.1219361419862253</v>
      </c>
      <c r="I12" s="20">
        <f t="shared" si="0"/>
        <v>0.4268194161582814</v>
      </c>
      <c r="J12" s="54"/>
      <c r="K12" s="19"/>
      <c r="L12" s="20" t="str">
        <f t="shared" si="1"/>
        <v>.</v>
      </c>
    </row>
    <row r="13" spans="1:12" ht="51" x14ac:dyDescent="0.25">
      <c r="A13" s="15"/>
      <c r="B13" s="17">
        <v>3000634</v>
      </c>
      <c r="C13" s="17" t="s">
        <v>2298</v>
      </c>
      <c r="D13" s="53">
        <v>407</v>
      </c>
      <c r="E13" s="17" t="s">
        <v>818</v>
      </c>
      <c r="F13" s="18">
        <v>1.3883319999999999</v>
      </c>
      <c r="G13" s="19">
        <v>1.4571479999999999</v>
      </c>
      <c r="H13" s="19">
        <v>0.5132536860583059</v>
      </c>
      <c r="I13" s="20">
        <f t="shared" si="0"/>
        <v>0.35223167863408927</v>
      </c>
      <c r="J13" s="54"/>
      <c r="K13" s="19"/>
      <c r="L13" s="20" t="str">
        <f t="shared" si="1"/>
        <v>.</v>
      </c>
    </row>
    <row r="14" spans="1:12" ht="51" x14ac:dyDescent="0.25">
      <c r="A14" s="15"/>
      <c r="B14" s="17">
        <v>3000675</v>
      </c>
      <c r="C14" s="17" t="s">
        <v>2299</v>
      </c>
      <c r="D14" s="53">
        <v>407</v>
      </c>
      <c r="E14" s="17" t="s">
        <v>818</v>
      </c>
      <c r="F14" s="18">
        <v>21.968316999999985</v>
      </c>
      <c r="G14" s="19">
        <v>14.886501000000001</v>
      </c>
      <c r="H14" s="19">
        <v>6.3533646473188128</v>
      </c>
      <c r="I14" s="20">
        <f t="shared" si="0"/>
        <v>0.42678696943753353</v>
      </c>
      <c r="J14" s="54"/>
      <c r="K14" s="19"/>
      <c r="L14" s="20" t="str">
        <f t="shared" si="1"/>
        <v>.</v>
      </c>
    </row>
    <row r="15" spans="1:12" ht="15.75" thickBot="1" x14ac:dyDescent="0.3">
      <c r="A15" s="33" t="s">
        <v>302</v>
      </c>
      <c r="B15" s="35"/>
      <c r="C15" s="35"/>
      <c r="D15" s="51"/>
      <c r="E15" s="35"/>
      <c r="F15" s="36">
        <f ca="1">OFFSET(F15,-MATCH("PROYECTOS",$A$8:$A$50,0)-1,0)-(OFFSET(F15,-MATCH("PROYECTOS",$A$8:$A$50,0),0))</f>
        <v>99.445909000000029</v>
      </c>
      <c r="G15" s="37">
        <f ca="1">OFFSET(G15,-MATCH("PROYECTOS",$A$8:$A$50,0)-1,0)-(OFFSET(G15,-MATCH("PROYECTOS",$A$8:$A$50,0),0))</f>
        <v>111.28672300000011</v>
      </c>
      <c r="H15" s="37">
        <f ca="1">OFFSET(H15,-MATCH("PROYECTOS",$A$8:$A$50,0)-1,0)-(OFFSET(H15,-MATCH("PROYECTOS",$A$8:$A$50,0),0))</f>
        <v>33.188550764985848</v>
      </c>
      <c r="I15" s="38">
        <f t="shared" ca="1" si="0"/>
        <v>0.29822560922191782</v>
      </c>
      <c r="J15" s="52"/>
      <c r="K15" s="37"/>
      <c r="L15" s="38"/>
    </row>
    <row r="16" spans="1:12" ht="15.75" thickBot="1" x14ac:dyDescent="0.3"/>
    <row r="17" spans="1:6" ht="15.75" thickBot="1" x14ac:dyDescent="0.3">
      <c r="A17" s="108" t="s">
        <v>372</v>
      </c>
      <c r="B17" s="109"/>
      <c r="C17" s="109"/>
      <c r="D17" s="109"/>
      <c r="E17" s="109"/>
      <c r="F17" s="110"/>
    </row>
    <row r="18" spans="1:6" ht="15.75" thickBot="1" x14ac:dyDescent="0.3">
      <c r="A18" s="2" t="s">
        <v>2327</v>
      </c>
    </row>
    <row r="19" spans="1:6" ht="45" customHeight="1" x14ac:dyDescent="0.25">
      <c r="A19" s="100" t="s">
        <v>374</v>
      </c>
      <c r="B19" s="101"/>
      <c r="C19" s="101"/>
      <c r="D19" s="101"/>
      <c r="E19" s="101"/>
      <c r="F19" s="111" t="s">
        <v>375</v>
      </c>
    </row>
    <row r="20" spans="1:6" ht="15.75" thickBot="1" x14ac:dyDescent="0.3">
      <c r="A20" s="125"/>
      <c r="B20" s="126"/>
      <c r="C20" s="104"/>
      <c r="D20" s="104"/>
      <c r="E20" s="104"/>
      <c r="F20" s="112"/>
    </row>
    <row r="21" spans="1:6" ht="26.25" customHeight="1" x14ac:dyDescent="0.25">
      <c r="A21" s="15"/>
      <c r="B21" s="17">
        <v>3000629</v>
      </c>
      <c r="C21" s="148" t="s">
        <v>2294</v>
      </c>
      <c r="D21" s="142"/>
      <c r="E21" s="149"/>
      <c r="F21" s="69">
        <v>0.36618210691109299</v>
      </c>
    </row>
    <row r="22" spans="1:6" ht="26.25" customHeight="1" x14ac:dyDescent="0.25">
      <c r="A22" s="15"/>
      <c r="B22" s="17">
        <v>3000630</v>
      </c>
      <c r="C22" s="144" t="s">
        <v>2295</v>
      </c>
      <c r="D22" s="119">
        <v>407</v>
      </c>
      <c r="E22" s="145" t="s">
        <v>818</v>
      </c>
      <c r="F22" s="69">
        <v>0.25815589162586861</v>
      </c>
    </row>
    <row r="23" spans="1:6" ht="26.25" customHeight="1" thickBot="1" x14ac:dyDescent="0.3">
      <c r="A23" s="21"/>
      <c r="B23" s="23">
        <v>3000634</v>
      </c>
      <c r="C23" s="146" t="s">
        <v>2298</v>
      </c>
      <c r="D23" s="121">
        <v>407</v>
      </c>
      <c r="E23" s="147" t="s">
        <v>818</v>
      </c>
      <c r="F23" s="70">
        <v>0.35223167863408927</v>
      </c>
    </row>
  </sheetData>
  <mergeCells count="18">
    <mergeCell ref="J3:L3"/>
    <mergeCell ref="I4:I5"/>
    <mergeCell ref="A17:F17"/>
    <mergeCell ref="A19:E20"/>
    <mergeCell ref="F19:F20"/>
    <mergeCell ref="L4:L5"/>
    <mergeCell ref="H4:H5"/>
    <mergeCell ref="A4:C5"/>
    <mergeCell ref="J4:J5"/>
    <mergeCell ref="F4:F5"/>
    <mergeCell ref="K4:K5"/>
    <mergeCell ref="G4:G5"/>
    <mergeCell ref="D4:E5"/>
    <mergeCell ref="C21:E21"/>
    <mergeCell ref="C22:E22"/>
    <mergeCell ref="C23:E23"/>
    <mergeCell ref="A3:E3"/>
    <mergeCell ref="F3:I3"/>
  </mergeCells>
  <pageMargins left="0.7" right="0.7" top="0.75" bottom="0.75" header="0.3" footer="0.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4"/>
  <dimension ref="A1:N30"/>
  <sheetViews>
    <sheetView workbookViewId="0">
      <selection activeCell="B8" sqref="B8:C2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121</v>
      </c>
      <c r="B1" s="40" t="s">
        <v>228</v>
      </c>
      <c r="C1" s="40" t="s">
        <v>76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2300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363.91547000000003</v>
      </c>
      <c r="I6" s="13">
        <v>501.17587900000007</v>
      </c>
      <c r="J6" s="13">
        <v>280.35519737210507</v>
      </c>
      <c r="K6" s="14">
        <v>0.55939483346943963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SUM(H8:H29)</f>
        <v>264.46956099999989</v>
      </c>
      <c r="I7" s="30">
        <f>SUM(I8:I29)</f>
        <v>389.88915600000007</v>
      </c>
      <c r="J7" s="30">
        <f>SUM(J8:J29)</f>
        <v>247.16664660711922</v>
      </c>
      <c r="K7" s="32">
        <f>IFERROR(J7/I7,0)</f>
        <v>0.63394080805653175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171.648402</v>
      </c>
      <c r="I8" s="19">
        <v>245.99852799999994</v>
      </c>
      <c r="J8" s="19">
        <v>149.80751668115408</v>
      </c>
      <c r="K8" s="20">
        <f t="shared" ref="K8:K30" si="0">IFERROR(J8/I8,0)</f>
        <v>0.60897728900700632</v>
      </c>
      <c r="L8" s="54">
        <v>67</v>
      </c>
      <c r="M8" s="19">
        <v>0</v>
      </c>
      <c r="N8" s="20">
        <f>IFERROR(M8/L8,".")</f>
        <v>0</v>
      </c>
    </row>
    <row r="9" spans="1:14" ht="51" x14ac:dyDescent="0.25">
      <c r="A9" s="15"/>
      <c r="B9" s="17">
        <v>5004478</v>
      </c>
      <c r="C9" s="79" t="s">
        <v>2301</v>
      </c>
      <c r="D9" s="17">
        <v>3000629</v>
      </c>
      <c r="E9" s="17" t="s">
        <v>2294</v>
      </c>
      <c r="F9" s="53">
        <v>194</v>
      </c>
      <c r="G9" s="17" t="s">
        <v>768</v>
      </c>
      <c r="H9" s="18">
        <v>2.0433229999999996</v>
      </c>
      <c r="I9" s="19">
        <v>2.0497979999999996</v>
      </c>
      <c r="J9" s="19">
        <v>0.70664693183971394</v>
      </c>
      <c r="K9" s="20">
        <f t="shared" si="0"/>
        <v>0.34473978989135229</v>
      </c>
      <c r="L9" s="54">
        <v>13</v>
      </c>
      <c r="M9" s="19">
        <v>0</v>
      </c>
      <c r="N9" s="20">
        <f t="shared" ref="N9:N29" si="1">IFERROR(M9/L9,".")</f>
        <v>0</v>
      </c>
    </row>
    <row r="10" spans="1:14" ht="51" x14ac:dyDescent="0.25">
      <c r="A10" s="15"/>
      <c r="B10" s="17">
        <v>5004480</v>
      </c>
      <c r="C10" s="79" t="s">
        <v>2302</v>
      </c>
      <c r="D10" s="17">
        <v>3000629</v>
      </c>
      <c r="E10" s="17" t="s">
        <v>2294</v>
      </c>
      <c r="F10" s="53">
        <v>340</v>
      </c>
      <c r="G10" s="17" t="s">
        <v>2321</v>
      </c>
      <c r="H10" s="18">
        <v>2.7113029999999987</v>
      </c>
      <c r="I10" s="19">
        <v>2.7896009999999993</v>
      </c>
      <c r="J10" s="19">
        <v>1.0654543901637226</v>
      </c>
      <c r="K10" s="20">
        <f t="shared" si="0"/>
        <v>0.38193791519422415</v>
      </c>
      <c r="L10" s="54">
        <v>546</v>
      </c>
      <c r="M10" s="19">
        <v>0</v>
      </c>
      <c r="N10" s="20">
        <f t="shared" si="1"/>
        <v>0</v>
      </c>
    </row>
    <row r="11" spans="1:14" ht="25.5" x14ac:dyDescent="0.25">
      <c r="A11" s="15"/>
      <c r="B11" s="17">
        <v>5001216</v>
      </c>
      <c r="C11" s="79" t="s">
        <v>2303</v>
      </c>
      <c r="D11" s="17">
        <v>3000630</v>
      </c>
      <c r="E11" s="17" t="s">
        <v>2295</v>
      </c>
      <c r="F11" s="53">
        <v>60</v>
      </c>
      <c r="G11" s="17" t="s">
        <v>318</v>
      </c>
      <c r="H11" s="18">
        <v>0.14939899999999998</v>
      </c>
      <c r="I11" s="19">
        <v>0.14939899999999998</v>
      </c>
      <c r="J11" s="19">
        <v>4.716894066768873E-2</v>
      </c>
      <c r="K11" s="20">
        <f t="shared" si="0"/>
        <v>0.31572460771282762</v>
      </c>
      <c r="L11" s="54">
        <v>0</v>
      </c>
      <c r="M11" s="19">
        <v>0</v>
      </c>
      <c r="N11" s="20" t="str">
        <f t="shared" si="1"/>
        <v>.</v>
      </c>
    </row>
    <row r="12" spans="1:14" ht="38.25" x14ac:dyDescent="0.25">
      <c r="A12" s="15"/>
      <c r="B12" s="17">
        <v>5002255</v>
      </c>
      <c r="C12" s="79" t="s">
        <v>2304</v>
      </c>
      <c r="D12" s="17">
        <v>3000630</v>
      </c>
      <c r="E12" s="17" t="s">
        <v>2295</v>
      </c>
      <c r="F12" s="53">
        <v>18</v>
      </c>
      <c r="G12" s="17" t="s">
        <v>830</v>
      </c>
      <c r="H12" s="18">
        <v>3.3549380000000002</v>
      </c>
      <c r="I12" s="19">
        <v>2.8311010000000003</v>
      </c>
      <c r="J12" s="19">
        <v>0.49861746038732235</v>
      </c>
      <c r="K12" s="20">
        <f t="shared" si="0"/>
        <v>0.17612139601777624</v>
      </c>
      <c r="L12" s="54">
        <v>0</v>
      </c>
      <c r="M12" s="19">
        <v>0</v>
      </c>
      <c r="N12" s="20" t="str">
        <f t="shared" si="1"/>
        <v>.</v>
      </c>
    </row>
    <row r="13" spans="1:14" ht="63.75" x14ac:dyDescent="0.25">
      <c r="A13" s="15"/>
      <c r="B13" s="17">
        <v>5004481</v>
      </c>
      <c r="C13" s="79" t="s">
        <v>2305</v>
      </c>
      <c r="D13" s="17">
        <v>3000630</v>
      </c>
      <c r="E13" s="17" t="s">
        <v>2295</v>
      </c>
      <c r="F13" s="53">
        <v>333</v>
      </c>
      <c r="G13" s="17" t="s">
        <v>2322</v>
      </c>
      <c r="H13" s="18">
        <v>5.2558290000000003</v>
      </c>
      <c r="I13" s="19">
        <v>7.1004909999999999</v>
      </c>
      <c r="J13" s="19">
        <v>2.2738012612062448</v>
      </c>
      <c r="K13" s="20">
        <f t="shared" si="0"/>
        <v>0.32023155317093493</v>
      </c>
      <c r="L13" s="54">
        <v>0</v>
      </c>
      <c r="M13" s="19">
        <v>0</v>
      </c>
      <c r="N13" s="20" t="str">
        <f t="shared" si="1"/>
        <v>.</v>
      </c>
    </row>
    <row r="14" spans="1:14" ht="63.75" x14ac:dyDescent="0.25">
      <c r="A14" s="15"/>
      <c r="B14" s="17">
        <v>5004483</v>
      </c>
      <c r="C14" s="79" t="s">
        <v>2306</v>
      </c>
      <c r="D14" s="17">
        <v>3000630</v>
      </c>
      <c r="E14" s="17" t="s">
        <v>2295</v>
      </c>
      <c r="F14" s="53">
        <v>46</v>
      </c>
      <c r="G14" s="17" t="s">
        <v>856</v>
      </c>
      <c r="H14" s="18">
        <v>0.58943000000000012</v>
      </c>
      <c r="I14" s="19">
        <v>1.8066599999999995</v>
      </c>
      <c r="J14" s="19">
        <v>8.3876119526394177E-2</v>
      </c>
      <c r="K14" s="20">
        <f t="shared" si="0"/>
        <v>4.6426067730726425E-2</v>
      </c>
      <c r="L14" s="54">
        <v>0</v>
      </c>
      <c r="M14" s="19">
        <v>0</v>
      </c>
      <c r="N14" s="20" t="str">
        <f t="shared" si="1"/>
        <v>.</v>
      </c>
    </row>
    <row r="15" spans="1:14" ht="89.25" x14ac:dyDescent="0.25">
      <c r="A15" s="15"/>
      <c r="B15" s="17">
        <v>5004484</v>
      </c>
      <c r="C15" s="79" t="s">
        <v>2307</v>
      </c>
      <c r="D15" s="17">
        <v>3000630</v>
      </c>
      <c r="E15" s="17" t="s">
        <v>2295</v>
      </c>
      <c r="F15" s="53">
        <v>42</v>
      </c>
      <c r="G15" s="17" t="s">
        <v>648</v>
      </c>
      <c r="H15" s="18">
        <v>0.25</v>
      </c>
      <c r="I15" s="19">
        <v>5.5221999999999993E-2</v>
      </c>
      <c r="J15" s="19">
        <v>3.3032400475349277E-2</v>
      </c>
      <c r="K15" s="20">
        <f t="shared" si="0"/>
        <v>0.59817464914978236</v>
      </c>
      <c r="L15" s="54">
        <v>0</v>
      </c>
      <c r="M15" s="19">
        <v>0</v>
      </c>
      <c r="N15" s="20" t="str">
        <f t="shared" si="1"/>
        <v>.</v>
      </c>
    </row>
    <row r="16" spans="1:14" ht="76.5" x14ac:dyDescent="0.25">
      <c r="A16" s="15"/>
      <c r="B16" s="17">
        <v>5004485</v>
      </c>
      <c r="C16" s="79" t="s">
        <v>2308</v>
      </c>
      <c r="D16" s="17">
        <v>3000630</v>
      </c>
      <c r="E16" s="17" t="s">
        <v>2295</v>
      </c>
      <c r="F16" s="53">
        <v>132</v>
      </c>
      <c r="G16" s="17" t="s">
        <v>2323</v>
      </c>
      <c r="H16" s="18">
        <v>0.85371400000000008</v>
      </c>
      <c r="I16" s="19">
        <v>0.44087800000000005</v>
      </c>
      <c r="J16" s="19">
        <v>0.19349872147358838</v>
      </c>
      <c r="K16" s="20">
        <f t="shared" si="0"/>
        <v>0.4388940284468455</v>
      </c>
      <c r="L16" s="54">
        <v>0</v>
      </c>
      <c r="M16" s="19">
        <v>0</v>
      </c>
      <c r="N16" s="20" t="str">
        <f t="shared" si="1"/>
        <v>.</v>
      </c>
    </row>
    <row r="17" spans="1:14" ht="89.25" x14ac:dyDescent="0.25">
      <c r="A17" s="15"/>
      <c r="B17" s="17">
        <v>5004486</v>
      </c>
      <c r="C17" s="79" t="s">
        <v>2309</v>
      </c>
      <c r="D17" s="17">
        <v>3000630</v>
      </c>
      <c r="E17" s="17" t="s">
        <v>2295</v>
      </c>
      <c r="F17" s="53">
        <v>103</v>
      </c>
      <c r="G17" s="17" t="s">
        <v>872</v>
      </c>
      <c r="H17" s="18">
        <v>1.6879109999999995</v>
      </c>
      <c r="I17" s="19">
        <v>3.8015549999999991</v>
      </c>
      <c r="J17" s="19">
        <v>0.922713454748191</v>
      </c>
      <c r="K17" s="20">
        <f t="shared" si="0"/>
        <v>0.24272000661523804</v>
      </c>
      <c r="L17" s="54">
        <v>0</v>
      </c>
      <c r="M17" s="19">
        <v>0</v>
      </c>
      <c r="N17" s="20" t="str">
        <f t="shared" si="1"/>
        <v>.</v>
      </c>
    </row>
    <row r="18" spans="1:14" ht="63.75" x14ac:dyDescent="0.25">
      <c r="A18" s="15"/>
      <c r="B18" s="17">
        <v>5004487</v>
      </c>
      <c r="C18" s="79" t="s">
        <v>2310</v>
      </c>
      <c r="D18" s="17">
        <v>3000630</v>
      </c>
      <c r="E18" s="17" t="s">
        <v>2295</v>
      </c>
      <c r="F18" s="53">
        <v>132</v>
      </c>
      <c r="G18" s="17" t="s">
        <v>2323</v>
      </c>
      <c r="H18" s="18">
        <v>5.2244129999999984</v>
      </c>
      <c r="I18" s="19">
        <v>7.2323160000000009</v>
      </c>
      <c r="J18" s="19">
        <v>2.3939400288891193</v>
      </c>
      <c r="K18" s="20">
        <f t="shared" si="0"/>
        <v>0.33100600539151209</v>
      </c>
      <c r="L18" s="54">
        <v>0</v>
      </c>
      <c r="M18" s="19">
        <v>0</v>
      </c>
      <c r="N18" s="20" t="str">
        <f t="shared" si="1"/>
        <v>.</v>
      </c>
    </row>
    <row r="19" spans="1:14" ht="25.5" x14ac:dyDescent="0.25">
      <c r="A19" s="15"/>
      <c r="B19" s="17">
        <v>5005110</v>
      </c>
      <c r="C19" s="79" t="s">
        <v>2311</v>
      </c>
      <c r="D19" s="17">
        <v>3000630</v>
      </c>
      <c r="E19" s="17" t="s">
        <v>2295</v>
      </c>
      <c r="F19" s="53">
        <v>605</v>
      </c>
      <c r="G19" s="17" t="s">
        <v>2324</v>
      </c>
      <c r="H19" s="18">
        <v>1.7690409999999999</v>
      </c>
      <c r="I19" s="19">
        <v>7.3853810000000006</v>
      </c>
      <c r="J19" s="19">
        <v>1.5053283168454072</v>
      </c>
      <c r="K19" s="20">
        <f t="shared" si="0"/>
        <v>0.2038254108820394</v>
      </c>
      <c r="L19" s="54">
        <v>0</v>
      </c>
      <c r="M19" s="19">
        <v>0</v>
      </c>
      <c r="N19" s="20" t="str">
        <f t="shared" si="1"/>
        <v>.</v>
      </c>
    </row>
    <row r="20" spans="1:14" ht="38.25" x14ac:dyDescent="0.25">
      <c r="A20" s="15"/>
      <c r="B20" s="17">
        <v>5000461</v>
      </c>
      <c r="C20" s="79" t="s">
        <v>2312</v>
      </c>
      <c r="D20" s="17">
        <v>3000632</v>
      </c>
      <c r="E20" s="17" t="s">
        <v>2296</v>
      </c>
      <c r="F20" s="53">
        <v>24</v>
      </c>
      <c r="G20" s="17" t="s">
        <v>1882</v>
      </c>
      <c r="H20" s="18">
        <v>2.5</v>
      </c>
      <c r="I20" s="19">
        <v>2.44232</v>
      </c>
      <c r="J20" s="19">
        <v>1.2623748779296875</v>
      </c>
      <c r="K20" s="20">
        <f t="shared" si="0"/>
        <v>0.51687529804844878</v>
      </c>
      <c r="L20" s="54">
        <v>0</v>
      </c>
      <c r="M20" s="19">
        <v>0</v>
      </c>
      <c r="N20" s="20" t="str">
        <f t="shared" si="1"/>
        <v>.</v>
      </c>
    </row>
    <row r="21" spans="1:14" ht="38.25" x14ac:dyDescent="0.25">
      <c r="A21" s="15"/>
      <c r="B21" s="17">
        <v>5002622</v>
      </c>
      <c r="C21" s="79" t="s">
        <v>2313</v>
      </c>
      <c r="D21" s="17">
        <v>3000632</v>
      </c>
      <c r="E21" s="17" t="s">
        <v>2296</v>
      </c>
      <c r="F21" s="53">
        <v>18</v>
      </c>
      <c r="G21" s="17" t="s">
        <v>830</v>
      </c>
      <c r="H21" s="18">
        <v>2.3283999999999998</v>
      </c>
      <c r="I21" s="19">
        <v>37.328400000000002</v>
      </c>
      <c r="J21" s="19">
        <v>35.122733598560444</v>
      </c>
      <c r="K21" s="20">
        <f t="shared" si="0"/>
        <v>0.9409118418834036</v>
      </c>
      <c r="L21" s="54">
        <v>326</v>
      </c>
      <c r="M21" s="19">
        <v>0</v>
      </c>
      <c r="N21" s="20">
        <f t="shared" si="1"/>
        <v>0</v>
      </c>
    </row>
    <row r="22" spans="1:14" ht="38.25" x14ac:dyDescent="0.25">
      <c r="A22" s="15"/>
      <c r="B22" s="17">
        <v>5004493</v>
      </c>
      <c r="C22" s="79" t="s">
        <v>2314</v>
      </c>
      <c r="D22" s="17">
        <v>3000632</v>
      </c>
      <c r="E22" s="17" t="s">
        <v>2296</v>
      </c>
      <c r="F22" s="53">
        <v>333</v>
      </c>
      <c r="G22" s="17" t="s">
        <v>2322</v>
      </c>
      <c r="H22" s="18">
        <v>0.14449599999999999</v>
      </c>
      <c r="I22" s="19">
        <v>0.166716</v>
      </c>
      <c r="J22" s="19">
        <v>0.1062000006204471</v>
      </c>
      <c r="K22" s="20">
        <f t="shared" si="0"/>
        <v>0.63701144833397572</v>
      </c>
      <c r="L22" s="54">
        <v>0</v>
      </c>
      <c r="M22" s="19">
        <v>0</v>
      </c>
      <c r="N22" s="20" t="str">
        <f t="shared" si="1"/>
        <v>.</v>
      </c>
    </row>
    <row r="23" spans="1:14" ht="38.25" x14ac:dyDescent="0.25">
      <c r="A23" s="15"/>
      <c r="B23" s="17">
        <v>5004494</v>
      </c>
      <c r="C23" s="79" t="s">
        <v>2315</v>
      </c>
      <c r="D23" s="17">
        <v>3000632</v>
      </c>
      <c r="E23" s="17" t="s">
        <v>2296</v>
      </c>
      <c r="F23" s="53">
        <v>340</v>
      </c>
      <c r="G23" s="17" t="s">
        <v>2321</v>
      </c>
      <c r="H23" s="18">
        <v>3.7579999999999995E-2</v>
      </c>
      <c r="I23" s="19">
        <v>2.6760000000000006E-2</v>
      </c>
      <c r="J23" s="19">
        <v>2.6760000546346419E-2</v>
      </c>
      <c r="K23" s="20">
        <f t="shared" si="0"/>
        <v>1.0000000204165327</v>
      </c>
      <c r="L23" s="54">
        <v>0</v>
      </c>
      <c r="M23" s="19">
        <v>0</v>
      </c>
      <c r="N23" s="20" t="str">
        <f t="shared" si="1"/>
        <v>.</v>
      </c>
    </row>
    <row r="24" spans="1:14" ht="76.5" x14ac:dyDescent="0.25">
      <c r="A24" s="15"/>
      <c r="B24" s="17">
        <v>5005111</v>
      </c>
      <c r="C24" s="79" t="s">
        <v>2316</v>
      </c>
      <c r="D24" s="17">
        <v>3000632</v>
      </c>
      <c r="E24" s="17" t="s">
        <v>2296</v>
      </c>
      <c r="F24" s="53">
        <v>194</v>
      </c>
      <c r="G24" s="17" t="s">
        <v>768</v>
      </c>
      <c r="H24" s="18">
        <v>35.580829000000001</v>
      </c>
      <c r="I24" s="19">
        <v>46.968873000000023</v>
      </c>
      <c r="J24" s="19">
        <v>42.128428946722124</v>
      </c>
      <c r="K24" s="20">
        <f t="shared" si="0"/>
        <v>0.89694357679653292</v>
      </c>
      <c r="L24" s="54">
        <v>370</v>
      </c>
      <c r="M24" s="19">
        <v>0</v>
      </c>
      <c r="N24" s="20">
        <f t="shared" si="1"/>
        <v>0</v>
      </c>
    </row>
    <row r="25" spans="1:14" ht="38.25" x14ac:dyDescent="0.25">
      <c r="A25" s="15"/>
      <c r="B25" s="17">
        <v>5004496</v>
      </c>
      <c r="C25" s="79" t="s">
        <v>2317</v>
      </c>
      <c r="D25" s="17">
        <v>3000633</v>
      </c>
      <c r="E25" s="17" t="s">
        <v>2297</v>
      </c>
      <c r="F25" s="53">
        <v>248</v>
      </c>
      <c r="G25" s="17" t="s">
        <v>1495</v>
      </c>
      <c r="H25" s="18">
        <v>4.2266720000000007</v>
      </c>
      <c r="I25" s="19">
        <v>4.2446530000000005</v>
      </c>
      <c r="J25" s="19">
        <v>1.990217530837981</v>
      </c>
      <c r="K25" s="20">
        <f t="shared" si="0"/>
        <v>0.46887637949155814</v>
      </c>
      <c r="L25" s="54">
        <v>1252</v>
      </c>
      <c r="M25" s="19">
        <v>0</v>
      </c>
      <c r="N25" s="20">
        <f t="shared" si="1"/>
        <v>0</v>
      </c>
    </row>
    <row r="26" spans="1:14" ht="38.25" x14ac:dyDescent="0.25">
      <c r="A26" s="15"/>
      <c r="B26" s="17">
        <v>5005112</v>
      </c>
      <c r="C26" s="79" t="s">
        <v>2318</v>
      </c>
      <c r="D26" s="17">
        <v>3000633</v>
      </c>
      <c r="E26" s="17" t="s">
        <v>2297</v>
      </c>
      <c r="F26" s="53">
        <v>14</v>
      </c>
      <c r="G26" s="17" t="s">
        <v>809</v>
      </c>
      <c r="H26" s="18">
        <v>0.75723200000000002</v>
      </c>
      <c r="I26" s="19">
        <v>0.72685499999999992</v>
      </c>
      <c r="J26" s="19">
        <v>0.13171861114824424</v>
      </c>
      <c r="K26" s="20">
        <f t="shared" si="0"/>
        <v>0.18121717694484354</v>
      </c>
      <c r="L26" s="54">
        <v>0</v>
      </c>
      <c r="M26" s="19">
        <v>0</v>
      </c>
      <c r="N26" s="20" t="str">
        <f t="shared" si="1"/>
        <v>.</v>
      </c>
    </row>
    <row r="27" spans="1:14" ht="51" x14ac:dyDescent="0.25">
      <c r="A27" s="15"/>
      <c r="B27" s="17">
        <v>5004488</v>
      </c>
      <c r="C27" s="79" t="s">
        <v>2319</v>
      </c>
      <c r="D27" s="17">
        <v>3000675</v>
      </c>
      <c r="E27" s="17" t="s">
        <v>2299</v>
      </c>
      <c r="F27" s="53">
        <v>352</v>
      </c>
      <c r="G27" s="17" t="s">
        <v>2325</v>
      </c>
      <c r="H27" s="18">
        <v>21.927248000000002</v>
      </c>
      <c r="I27" s="19">
        <v>14.845432000000001</v>
      </c>
      <c r="J27" s="19">
        <v>6.3523758473565977</v>
      </c>
      <c r="K27" s="20">
        <f t="shared" si="0"/>
        <v>0.42790104372554449</v>
      </c>
      <c r="L27" s="54">
        <v>1812</v>
      </c>
      <c r="M27" s="19">
        <v>0</v>
      </c>
      <c r="N27" s="20">
        <f t="shared" si="1"/>
        <v>0</v>
      </c>
    </row>
    <row r="28" spans="1:14" ht="51" x14ac:dyDescent="0.25">
      <c r="A28" s="15"/>
      <c r="B28" s="17">
        <v>5004489</v>
      </c>
      <c r="C28" s="79" t="s">
        <v>2320</v>
      </c>
      <c r="D28" s="17">
        <v>3000675</v>
      </c>
      <c r="E28" s="17" t="s">
        <v>2299</v>
      </c>
      <c r="F28" s="53">
        <v>407</v>
      </c>
      <c r="G28" s="17" t="s">
        <v>818</v>
      </c>
      <c r="H28" s="18">
        <v>4.1068999999999994E-2</v>
      </c>
      <c r="I28" s="19">
        <v>4.1068999999999994E-2</v>
      </c>
      <c r="J28" s="19">
        <v>9.8879996221512556E-4</v>
      </c>
      <c r="K28" s="20">
        <f t="shared" si="0"/>
        <v>2.4076553171860179E-2</v>
      </c>
      <c r="L28" s="54">
        <v>0</v>
      </c>
      <c r="M28" s="19">
        <v>0</v>
      </c>
      <c r="N28" s="20" t="str">
        <f t="shared" si="1"/>
        <v>.</v>
      </c>
    </row>
    <row r="29" spans="1:14" x14ac:dyDescent="0.25">
      <c r="A29" s="15"/>
      <c r="B29" s="17">
        <v>9000000</v>
      </c>
      <c r="C29" s="79" t="s">
        <v>317</v>
      </c>
      <c r="D29" s="17">
        <v>9000000</v>
      </c>
      <c r="E29" s="17" t="s">
        <v>308</v>
      </c>
      <c r="F29" s="53"/>
      <c r="G29" s="17" t="s">
        <v>289</v>
      </c>
      <c r="H29" s="18">
        <v>1.3883320000000001</v>
      </c>
      <c r="I29" s="19">
        <v>1.4571480000000001</v>
      </c>
      <c r="J29" s="19">
        <v>0.5132536860583059</v>
      </c>
      <c r="K29" s="20">
        <f t="shared" si="0"/>
        <v>0.35223167863408922</v>
      </c>
      <c r="L29" s="54"/>
      <c r="M29" s="19"/>
      <c r="N29" s="20" t="str">
        <f t="shared" si="1"/>
        <v>.</v>
      </c>
    </row>
    <row r="30" spans="1:14" ht="15.75" thickBot="1" x14ac:dyDescent="0.3">
      <c r="A30" s="33" t="s">
        <v>302</v>
      </c>
      <c r="B30" s="35"/>
      <c r="C30" s="35"/>
      <c r="D30" s="57"/>
      <c r="E30" s="35"/>
      <c r="F30" s="51"/>
      <c r="G30" s="35"/>
      <c r="H30" s="36">
        <f>H6-H7</f>
        <v>99.445909000000142</v>
      </c>
      <c r="I30" s="36">
        <f>I6-I7</f>
        <v>111.28672299999999</v>
      </c>
      <c r="J30" s="36">
        <f>J6-J7</f>
        <v>33.188550764985848</v>
      </c>
      <c r="K30" s="38">
        <f t="shared" si="0"/>
        <v>0.29822560922191815</v>
      </c>
      <c r="L30" s="52"/>
      <c r="M30" s="37"/>
      <c r="N30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5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122</v>
      </c>
      <c r="B1" s="41" t="s">
        <v>228</v>
      </c>
      <c r="C1" s="40" t="s">
        <v>77</v>
      </c>
      <c r="D1" s="40"/>
      <c r="E1" s="40"/>
      <c r="F1" s="40"/>
      <c r="G1" s="40"/>
    </row>
    <row r="2" spans="1:11" ht="15.75" thickBot="1" x14ac:dyDescent="0.3">
      <c r="A2" s="2" t="s">
        <v>2328</v>
      </c>
      <c r="I2" s="1" t="s">
        <v>2343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612.89328999999998</v>
      </c>
      <c r="E6" s="13">
        <f ca="1">SUM(E7:OFFSET(E7,50,0))</f>
        <v>613.27579000000003</v>
      </c>
      <c r="F6" s="13">
        <f ca="1">SUM(F7:OFFSET(F7,50,0))</f>
        <v>222.72195263183676</v>
      </c>
      <c r="G6" s="14">
        <f ca="1">IFERROR(F6/E6,0)</f>
        <v>0.36316769105109586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26.808858000000001</v>
      </c>
      <c r="E7" s="19">
        <v>0</v>
      </c>
      <c r="F7" s="19">
        <v>0</v>
      </c>
      <c r="G7" s="20">
        <f t="shared" ref="G7:G31" si="0">IFERROR(F7/E7,0)</f>
        <v>0</v>
      </c>
      <c r="I7" t="s">
        <v>254</v>
      </c>
      <c r="J7" s="6">
        <v>222.72195263183676</v>
      </c>
      <c r="K7" s="65">
        <v>0.36316769105109586</v>
      </c>
    </row>
    <row r="8" spans="1:11" x14ac:dyDescent="0.25">
      <c r="A8" s="15"/>
      <c r="B8" s="44">
        <v>2</v>
      </c>
      <c r="C8" s="17" t="s">
        <v>241</v>
      </c>
      <c r="D8" s="18">
        <v>25.231866</v>
      </c>
      <c r="E8" s="19">
        <v>0</v>
      </c>
      <c r="F8" s="19">
        <v>0</v>
      </c>
      <c r="G8" s="20">
        <f t="shared" si="0"/>
        <v>0</v>
      </c>
      <c r="I8" t="s">
        <v>240</v>
      </c>
      <c r="J8" s="6">
        <v>0</v>
      </c>
      <c r="K8" s="65">
        <v>0</v>
      </c>
    </row>
    <row r="9" spans="1:11" x14ac:dyDescent="0.25">
      <c r="A9" s="15"/>
      <c r="B9" s="44">
        <v>3</v>
      </c>
      <c r="C9" s="17" t="s">
        <v>242</v>
      </c>
      <c r="D9" s="18">
        <v>27.334521000000002</v>
      </c>
      <c r="E9" s="19">
        <v>0</v>
      </c>
      <c r="F9" s="19">
        <v>0</v>
      </c>
      <c r="G9" s="20">
        <f t="shared" si="0"/>
        <v>0</v>
      </c>
      <c r="I9" t="s">
        <v>241</v>
      </c>
      <c r="J9" s="6">
        <v>0</v>
      </c>
      <c r="K9" s="65">
        <v>0</v>
      </c>
    </row>
    <row r="10" spans="1:11" x14ac:dyDescent="0.25">
      <c r="A10" s="15"/>
      <c r="B10" s="44">
        <v>4</v>
      </c>
      <c r="C10" s="17" t="s">
        <v>243</v>
      </c>
      <c r="D10" s="18">
        <v>17.872571000000001</v>
      </c>
      <c r="E10" s="19">
        <v>0</v>
      </c>
      <c r="F10" s="19">
        <v>0</v>
      </c>
      <c r="G10" s="20">
        <f t="shared" si="0"/>
        <v>0</v>
      </c>
      <c r="I10" t="s">
        <v>242</v>
      </c>
      <c r="J10" s="6">
        <v>0</v>
      </c>
      <c r="K10" s="65">
        <v>0</v>
      </c>
    </row>
    <row r="11" spans="1:11" x14ac:dyDescent="0.25">
      <c r="A11" s="15"/>
      <c r="B11" s="44">
        <v>5</v>
      </c>
      <c r="C11" s="17" t="s">
        <v>244</v>
      </c>
      <c r="D11" s="18">
        <v>17.346907999999999</v>
      </c>
      <c r="E11" s="19">
        <v>0</v>
      </c>
      <c r="F11" s="19">
        <v>0</v>
      </c>
      <c r="G11" s="20">
        <f t="shared" si="0"/>
        <v>0</v>
      </c>
      <c r="I11" t="s">
        <v>243</v>
      </c>
      <c r="J11" s="6">
        <v>0</v>
      </c>
      <c r="K11" s="65">
        <v>0</v>
      </c>
    </row>
    <row r="12" spans="1:11" x14ac:dyDescent="0.25">
      <c r="A12" s="15"/>
      <c r="B12" s="44">
        <v>6</v>
      </c>
      <c r="C12" s="17" t="s">
        <v>245</v>
      </c>
      <c r="D12" s="18">
        <v>28.385847999999999</v>
      </c>
      <c r="E12" s="19">
        <v>0</v>
      </c>
      <c r="F12" s="19">
        <v>0</v>
      </c>
      <c r="G12" s="20">
        <f t="shared" si="0"/>
        <v>0</v>
      </c>
      <c r="I12" t="s">
        <v>244</v>
      </c>
      <c r="J12" s="6">
        <v>0</v>
      </c>
      <c r="K12" s="65">
        <v>0</v>
      </c>
    </row>
    <row r="13" spans="1:11" x14ac:dyDescent="0.25">
      <c r="A13" s="15"/>
      <c r="B13" s="44">
        <v>7</v>
      </c>
      <c r="C13" s="17" t="s">
        <v>246</v>
      </c>
      <c r="D13" s="18">
        <v>13.141596</v>
      </c>
      <c r="E13" s="19">
        <v>0</v>
      </c>
      <c r="F13" s="19">
        <v>0</v>
      </c>
      <c r="G13" s="20">
        <f t="shared" si="0"/>
        <v>0</v>
      </c>
      <c r="I13" t="s">
        <v>245</v>
      </c>
      <c r="J13" s="6">
        <v>0</v>
      </c>
      <c r="K13" s="65">
        <v>0</v>
      </c>
    </row>
    <row r="14" spans="1:11" x14ac:dyDescent="0.25">
      <c r="A14" s="15"/>
      <c r="B14" s="44">
        <v>8</v>
      </c>
      <c r="C14" s="17" t="s">
        <v>247</v>
      </c>
      <c r="D14" s="18">
        <v>22.077883</v>
      </c>
      <c r="E14" s="19">
        <v>0</v>
      </c>
      <c r="F14" s="19">
        <v>0</v>
      </c>
      <c r="G14" s="20">
        <f t="shared" si="0"/>
        <v>0</v>
      </c>
      <c r="I14" t="s">
        <v>246</v>
      </c>
      <c r="J14" s="6">
        <v>0</v>
      </c>
      <c r="K14" s="65">
        <v>0</v>
      </c>
    </row>
    <row r="15" spans="1:11" x14ac:dyDescent="0.25">
      <c r="A15" s="15"/>
      <c r="B15" s="44">
        <v>9</v>
      </c>
      <c r="C15" s="17" t="s">
        <v>248</v>
      </c>
      <c r="D15" s="18">
        <v>27.334521000000002</v>
      </c>
      <c r="E15" s="19">
        <v>0</v>
      </c>
      <c r="F15" s="19">
        <v>0</v>
      </c>
      <c r="G15" s="20">
        <f t="shared" si="0"/>
        <v>0</v>
      </c>
      <c r="I15" t="s">
        <v>247</v>
      </c>
      <c r="J15" s="6">
        <v>0</v>
      </c>
      <c r="K15" s="65">
        <v>0</v>
      </c>
    </row>
    <row r="16" spans="1:11" x14ac:dyDescent="0.25">
      <c r="A16" s="15"/>
      <c r="B16" s="44">
        <v>10</v>
      </c>
      <c r="C16" s="17" t="s">
        <v>249</v>
      </c>
      <c r="D16" s="18">
        <v>32.065496000000003</v>
      </c>
      <c r="E16" s="19">
        <v>0</v>
      </c>
      <c r="F16" s="19">
        <v>0</v>
      </c>
      <c r="G16" s="20">
        <f t="shared" si="0"/>
        <v>0</v>
      </c>
      <c r="I16" t="s">
        <v>248</v>
      </c>
      <c r="J16" s="6">
        <v>0</v>
      </c>
      <c r="K16" s="65">
        <v>0</v>
      </c>
    </row>
    <row r="17" spans="1:11" x14ac:dyDescent="0.25">
      <c r="A17" s="15"/>
      <c r="B17" s="44">
        <v>11</v>
      </c>
      <c r="C17" s="17" t="s">
        <v>250</v>
      </c>
      <c r="D17" s="18">
        <v>18.218235</v>
      </c>
      <c r="E17" s="19">
        <v>0</v>
      </c>
      <c r="F17" s="19">
        <v>0</v>
      </c>
      <c r="G17" s="20">
        <f t="shared" si="0"/>
        <v>0</v>
      </c>
      <c r="I17" t="s">
        <v>249</v>
      </c>
      <c r="J17" s="6">
        <v>0</v>
      </c>
      <c r="K17" s="65">
        <v>0</v>
      </c>
    </row>
    <row r="18" spans="1:11" x14ac:dyDescent="0.25">
      <c r="A18" s="15"/>
      <c r="B18" s="44">
        <v>12</v>
      </c>
      <c r="C18" s="17" t="s">
        <v>251</v>
      </c>
      <c r="D18" s="18">
        <v>16.821244</v>
      </c>
      <c r="E18" s="19">
        <v>0</v>
      </c>
      <c r="F18" s="19">
        <v>0</v>
      </c>
      <c r="G18" s="20">
        <f t="shared" si="0"/>
        <v>0</v>
      </c>
      <c r="I18" t="s">
        <v>250</v>
      </c>
      <c r="J18" s="6">
        <v>0</v>
      </c>
      <c r="K18" s="65">
        <v>0</v>
      </c>
    </row>
    <row r="19" spans="1:11" x14ac:dyDescent="0.25">
      <c r="A19" s="15"/>
      <c r="B19" s="44">
        <v>13</v>
      </c>
      <c r="C19" s="17" t="s">
        <v>252</v>
      </c>
      <c r="D19" s="18">
        <v>19.449563000000001</v>
      </c>
      <c r="E19" s="19">
        <v>0</v>
      </c>
      <c r="F19" s="19">
        <v>0</v>
      </c>
      <c r="G19" s="20">
        <f t="shared" si="0"/>
        <v>0</v>
      </c>
      <c r="I19" t="s">
        <v>251</v>
      </c>
      <c r="J19" s="6">
        <v>0</v>
      </c>
      <c r="K19" s="65">
        <v>0</v>
      </c>
    </row>
    <row r="20" spans="1:11" x14ac:dyDescent="0.25">
      <c r="A20" s="15"/>
      <c r="B20" s="44">
        <v>14</v>
      </c>
      <c r="C20" s="17" t="s">
        <v>253</v>
      </c>
      <c r="D20" s="18">
        <v>18.9239</v>
      </c>
      <c r="E20" s="19">
        <v>0</v>
      </c>
      <c r="F20" s="19">
        <v>0</v>
      </c>
      <c r="G20" s="20">
        <f t="shared" si="0"/>
        <v>0</v>
      </c>
      <c r="I20" t="s">
        <v>252</v>
      </c>
      <c r="J20" s="6">
        <v>0</v>
      </c>
      <c r="K20" s="65">
        <v>0</v>
      </c>
    </row>
    <row r="21" spans="1:11" x14ac:dyDescent="0.25">
      <c r="A21" s="15"/>
      <c r="B21" s="44">
        <v>15</v>
      </c>
      <c r="C21" s="17" t="s">
        <v>254</v>
      </c>
      <c r="D21" s="18">
        <v>103.70500000000001</v>
      </c>
      <c r="E21" s="19">
        <v>613.27579000000003</v>
      </c>
      <c r="F21" s="19">
        <v>222.72195263183676</v>
      </c>
      <c r="G21" s="20">
        <f t="shared" si="0"/>
        <v>0.36316769105109586</v>
      </c>
      <c r="I21" t="s">
        <v>253</v>
      </c>
      <c r="J21" s="6">
        <v>0</v>
      </c>
      <c r="K21" s="65">
        <v>0</v>
      </c>
    </row>
    <row r="22" spans="1:11" x14ac:dyDescent="0.25">
      <c r="A22" s="15"/>
      <c r="B22" s="44">
        <v>16</v>
      </c>
      <c r="C22" s="17" t="s">
        <v>255</v>
      </c>
      <c r="D22" s="18">
        <v>29.437176999999998</v>
      </c>
      <c r="E22" s="19">
        <v>0</v>
      </c>
      <c r="F22" s="19">
        <v>0</v>
      </c>
      <c r="G22" s="20">
        <f t="shared" si="0"/>
        <v>0</v>
      </c>
      <c r="I22" t="s">
        <v>255</v>
      </c>
      <c r="J22" s="6">
        <v>0</v>
      </c>
      <c r="K22" s="65">
        <v>0</v>
      </c>
    </row>
    <row r="23" spans="1:11" x14ac:dyDescent="0.25">
      <c r="A23" s="15"/>
      <c r="B23" s="44">
        <v>17</v>
      </c>
      <c r="C23" s="17" t="s">
        <v>256</v>
      </c>
      <c r="D23" s="18">
        <v>17.346907999999999</v>
      </c>
      <c r="E23" s="19">
        <v>0</v>
      </c>
      <c r="F23" s="19">
        <v>0</v>
      </c>
      <c r="G23" s="20">
        <f t="shared" si="0"/>
        <v>0</v>
      </c>
      <c r="I23" t="s">
        <v>256</v>
      </c>
      <c r="J23" s="6">
        <v>0</v>
      </c>
      <c r="K23" s="65">
        <v>0</v>
      </c>
    </row>
    <row r="24" spans="1:11" x14ac:dyDescent="0.25">
      <c r="A24" s="15"/>
      <c r="B24" s="44">
        <v>18</v>
      </c>
      <c r="C24" s="17" t="s">
        <v>257</v>
      </c>
      <c r="D24" s="18">
        <v>14.192924999999999</v>
      </c>
      <c r="E24" s="19">
        <v>0</v>
      </c>
      <c r="F24" s="19">
        <v>0</v>
      </c>
      <c r="G24" s="20">
        <f t="shared" si="0"/>
        <v>0</v>
      </c>
      <c r="I24" t="s">
        <v>257</v>
      </c>
      <c r="J24" s="6">
        <v>0</v>
      </c>
      <c r="K24" s="65">
        <v>0</v>
      </c>
    </row>
    <row r="25" spans="1:11" x14ac:dyDescent="0.25">
      <c r="A25" s="15"/>
      <c r="B25" s="44">
        <v>19</v>
      </c>
      <c r="C25" s="17" t="s">
        <v>258</v>
      </c>
      <c r="D25" s="18">
        <v>22.077883</v>
      </c>
      <c r="E25" s="19">
        <v>0</v>
      </c>
      <c r="F25" s="19">
        <v>0</v>
      </c>
      <c r="G25" s="20">
        <f t="shared" si="0"/>
        <v>0</v>
      </c>
      <c r="I25" t="s">
        <v>258</v>
      </c>
      <c r="J25" s="6">
        <v>0</v>
      </c>
      <c r="K25" s="65">
        <v>0</v>
      </c>
    </row>
    <row r="26" spans="1:11" x14ac:dyDescent="0.25">
      <c r="A26" s="15"/>
      <c r="B26" s="44">
        <v>20</v>
      </c>
      <c r="C26" s="17" t="s">
        <v>259</v>
      </c>
      <c r="D26" s="18">
        <v>20.500890999999999</v>
      </c>
      <c r="E26" s="19">
        <v>0</v>
      </c>
      <c r="F26" s="19">
        <v>0</v>
      </c>
      <c r="G26" s="20">
        <f t="shared" si="0"/>
        <v>0</v>
      </c>
      <c r="I26" t="s">
        <v>259</v>
      </c>
      <c r="J26" s="6">
        <v>0</v>
      </c>
      <c r="K26" s="65">
        <v>0</v>
      </c>
    </row>
    <row r="27" spans="1:11" x14ac:dyDescent="0.25">
      <c r="A27" s="15"/>
      <c r="B27" s="44">
        <v>21</v>
      </c>
      <c r="C27" s="17" t="s">
        <v>260</v>
      </c>
      <c r="D27" s="18">
        <v>32.065496000000003</v>
      </c>
      <c r="E27" s="19">
        <v>0</v>
      </c>
      <c r="F27" s="19">
        <v>0</v>
      </c>
      <c r="G27" s="20">
        <f t="shared" si="0"/>
        <v>0</v>
      </c>
      <c r="I27" t="s">
        <v>260</v>
      </c>
      <c r="J27" s="6">
        <v>0</v>
      </c>
      <c r="K27" s="65">
        <v>0</v>
      </c>
    </row>
    <row r="28" spans="1:11" x14ac:dyDescent="0.25">
      <c r="A28" s="15"/>
      <c r="B28" s="44">
        <v>22</v>
      </c>
      <c r="C28" s="17" t="s">
        <v>261</v>
      </c>
      <c r="D28" s="18">
        <v>19.449563000000001</v>
      </c>
      <c r="E28" s="19">
        <v>0</v>
      </c>
      <c r="F28" s="19">
        <v>0</v>
      </c>
      <c r="G28" s="20">
        <f t="shared" si="0"/>
        <v>0</v>
      </c>
      <c r="I28" t="s">
        <v>261</v>
      </c>
      <c r="J28" s="6">
        <v>0</v>
      </c>
      <c r="K28" s="65">
        <v>0</v>
      </c>
    </row>
    <row r="29" spans="1:11" x14ac:dyDescent="0.25">
      <c r="A29" s="15"/>
      <c r="B29" s="44">
        <v>23</v>
      </c>
      <c r="C29" s="17" t="s">
        <v>262</v>
      </c>
      <c r="D29" s="18">
        <v>13.667259999999999</v>
      </c>
      <c r="E29" s="19">
        <v>0</v>
      </c>
      <c r="F29" s="19">
        <v>0</v>
      </c>
      <c r="G29" s="20">
        <f t="shared" si="0"/>
        <v>0</v>
      </c>
      <c r="I29" t="s">
        <v>262</v>
      </c>
      <c r="J29" s="6">
        <v>0</v>
      </c>
      <c r="K29" s="65">
        <v>0</v>
      </c>
    </row>
    <row r="30" spans="1:11" x14ac:dyDescent="0.25">
      <c r="A30" s="15"/>
      <c r="B30" s="44">
        <v>24</v>
      </c>
      <c r="C30" s="17" t="s">
        <v>263</v>
      </c>
      <c r="D30" s="18">
        <v>8.9362859999999991</v>
      </c>
      <c r="E30" s="19">
        <v>0</v>
      </c>
      <c r="F30" s="19">
        <v>0</v>
      </c>
      <c r="G30" s="20">
        <f t="shared" si="0"/>
        <v>0</v>
      </c>
      <c r="I30" t="s">
        <v>263</v>
      </c>
      <c r="J30" s="6">
        <v>0</v>
      </c>
      <c r="K30" s="65">
        <v>0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20.500890999999999</v>
      </c>
      <c r="E31" s="25">
        <v>0</v>
      </c>
      <c r="F31" s="25">
        <v>0</v>
      </c>
      <c r="G31" s="26">
        <f t="shared" si="0"/>
        <v>0</v>
      </c>
      <c r="I31" t="s">
        <v>264</v>
      </c>
      <c r="J31" s="6">
        <v>0</v>
      </c>
      <c r="K31" s="65">
        <v>0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6"/>
  <dimension ref="A1:G11"/>
  <sheetViews>
    <sheetView workbookViewId="0">
      <selection activeCell="A8" sqref="A8:G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122</v>
      </c>
      <c r="B1" s="46" t="s">
        <v>228</v>
      </c>
      <c r="C1" s="40" t="s">
        <v>77</v>
      </c>
      <c r="D1" s="40"/>
      <c r="E1" s="40"/>
      <c r="F1" s="40"/>
      <c r="G1" s="40"/>
    </row>
    <row r="2" spans="1:7" ht="15.75" thickBot="1" x14ac:dyDescent="0.3">
      <c r="A2" s="2" t="s">
        <v>2329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612.89328999999998</v>
      </c>
      <c r="E6" s="13">
        <v>613.27579000000003</v>
      </c>
      <c r="F6" s="13">
        <v>222.72195263183676</v>
      </c>
      <c r="G6" s="14">
        <v>0.36316769105109586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612.89328999999987</v>
      </c>
      <c r="E7" s="31">
        <f ca="1">SUM(E8:OFFSET(E6,MATCH("GOBIERNOS REGIONALES",$A$8:$A$50,0),0))</f>
        <v>613.27579000000014</v>
      </c>
      <c r="F7" s="31">
        <f ca="1">SUM(F8:OFFSET(F6,MATCH("GOBIERNOS REGIONALES",$A$8:$A$50,0),0))</f>
        <v>222.72195263183676</v>
      </c>
      <c r="G7" s="32">
        <f ca="1">IFERROR(F7/E7,0)</f>
        <v>0.36316769105109581</v>
      </c>
    </row>
    <row r="8" spans="1:7" x14ac:dyDescent="0.25">
      <c r="A8" s="15"/>
      <c r="B8" s="16">
        <v>10</v>
      </c>
      <c r="C8" s="17" t="s">
        <v>105</v>
      </c>
      <c r="D8" s="18">
        <v>612.89328999999987</v>
      </c>
      <c r="E8" s="19">
        <v>613.27579000000014</v>
      </c>
      <c r="F8" s="19">
        <v>222.72195263183676</v>
      </c>
      <c r="G8" s="20">
        <f>IFERROR(F8/E8,0)</f>
        <v>0.36316769105109581</v>
      </c>
    </row>
    <row r="9" spans="1:7" ht="15.75" thickBot="1" x14ac:dyDescent="0.3">
      <c r="A9" s="33" t="s">
        <v>200</v>
      </c>
      <c r="B9" s="34"/>
      <c r="C9" s="35"/>
      <c r="D9" s="36">
        <f ca="1">SUM(D10:OFFSET(D8,(MATCH("GOBIERNOS LOCALES",$A$8:$A$50,0)-MATCH("GOBIERNOS REGIONALES",$A$8:$A$50,0)),0))</f>
        <v>0</v>
      </c>
      <c r="E9" s="37">
        <f ca="1">SUM(E10:OFFSET(E8,(MATCH("GOBIERNOS LOCALES",$A$8:$A$50,0)-MATCH("GOBIERNOS REGIONALES",$A$8:$A$50,0)),0))</f>
        <v>0</v>
      </c>
      <c r="F9" s="37">
        <f ca="1">SUM(F10:OFFSET(F8,(MATCH("GOBIERNOS LOCALES",$A$8:$A$50,0)-MATCH("GOBIERNOS REGIONALES",$A$8:$A$50,0)),0))</f>
        <v>0</v>
      </c>
      <c r="G9" s="38">
        <f ca="1">IFERROR(F9/E9,0)</f>
        <v>0</v>
      </c>
    </row>
    <row r="10" spans="1:7" x14ac:dyDescent="0.25">
      <c r="A10" t="s">
        <v>227</v>
      </c>
      <c r="D10" s="6"/>
      <c r="E10" s="6"/>
      <c r="F10" s="6"/>
      <c r="G10" s="5">
        <f>IFERROR(F10/E10,0)</f>
        <v>0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7"/>
  <dimension ref="A1:L18"/>
  <sheetViews>
    <sheetView topLeftCell="A7" workbookViewId="0">
      <selection activeCell="C21" sqref="C2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122</v>
      </c>
      <c r="B1" s="40" t="s">
        <v>228</v>
      </c>
      <c r="C1" s="40" t="s">
        <v>77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2330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612.89328999999998</v>
      </c>
      <c r="G6" s="13">
        <v>613.27579000000003</v>
      </c>
      <c r="H6" s="13">
        <v>222.72195263183676</v>
      </c>
      <c r="I6" s="14">
        <v>0.36316769105109586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612.89328999999998</v>
      </c>
      <c r="G7" s="31">
        <f ca="1">SUM(G8:OFFSET(G6,MATCH("PROYECTOS",$A$8:$A$50,0),0))</f>
        <v>613.27579000000003</v>
      </c>
      <c r="H7" s="31">
        <f ca="1">SUM(H8:OFFSET(H6,MATCH("PROYECTOS",$A$8:$A$50,0),0))</f>
        <v>222.72195263183676</v>
      </c>
      <c r="I7" s="32">
        <f ca="1">IFERROR(H7/G7,0)</f>
        <v>0.36316769105109586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21.533730999999996</v>
      </c>
      <c r="G8" s="19">
        <v>21.916231000000003</v>
      </c>
      <c r="H8" s="19">
        <v>11.04217885597609</v>
      </c>
      <c r="I8" s="20">
        <f>IFERROR(H8/G8,0)</f>
        <v>0.5038356666333772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3000637</v>
      </c>
      <c r="C9" s="17" t="s">
        <v>2331</v>
      </c>
      <c r="D9" s="53">
        <v>86</v>
      </c>
      <c r="E9" s="17" t="s">
        <v>464</v>
      </c>
      <c r="F9" s="18">
        <v>416.69341299999996</v>
      </c>
      <c r="G9" s="19">
        <v>416.69341300000002</v>
      </c>
      <c r="H9" s="19">
        <v>148.61064408486709</v>
      </c>
      <c r="I9" s="20">
        <f>IFERROR(H9/G9,0)</f>
        <v>0.35664265248384686</v>
      </c>
      <c r="J9" s="54"/>
      <c r="K9" s="19"/>
      <c r="L9" s="20" t="str">
        <f>IFERROR(K9/J9,".")</f>
        <v>.</v>
      </c>
    </row>
    <row r="10" spans="1:12" ht="25.5" x14ac:dyDescent="0.25">
      <c r="A10" s="15"/>
      <c r="B10" s="17">
        <v>3000638</v>
      </c>
      <c r="C10" s="17" t="s">
        <v>2332</v>
      </c>
      <c r="D10" s="53">
        <v>86</v>
      </c>
      <c r="E10" s="17" t="s">
        <v>464</v>
      </c>
      <c r="F10" s="18">
        <v>174.666146</v>
      </c>
      <c r="G10" s="19">
        <v>174.666146</v>
      </c>
      <c r="H10" s="19">
        <v>63.069129690993577</v>
      </c>
      <c r="I10" s="20">
        <f>IFERROR(H10/G10,0)</f>
        <v>0.36108387993511676</v>
      </c>
      <c r="J10" s="54"/>
      <c r="K10" s="19"/>
      <c r="L10" s="20" t="str">
        <f>IFERROR(K10/J10,".")</f>
        <v>.</v>
      </c>
    </row>
    <row r="11" spans="1:12" ht="15.75" thickBot="1" x14ac:dyDescent="0.3">
      <c r="A11" s="33" t="s">
        <v>302</v>
      </c>
      <c r="B11" s="35"/>
      <c r="C11" s="35"/>
      <c r="D11" s="51"/>
      <c r="E11" s="35"/>
      <c r="F11" s="36">
        <f ca="1">OFFSET(F11,-MATCH("PROYECTOS",$A$8:$A$50,0)-1,0)-(OFFSET(F11,-MATCH("PROYECTOS",$A$8:$A$50,0),0))</f>
        <v>0</v>
      </c>
      <c r="G11" s="37">
        <f ca="1">OFFSET(G11,-MATCH("PROYECTOS",$A$8:$A$50,0)-1,0)-(OFFSET(G11,-MATCH("PROYECTOS",$A$8:$A$50,0),0))</f>
        <v>0</v>
      </c>
      <c r="H11" s="37">
        <f ca="1">OFFSET(H11,-MATCH("PROYECTOS",$A$8:$A$50,0)-1,0)-(OFFSET(H11,-MATCH("PROYECTOS",$A$8:$A$50,0),0))</f>
        <v>0</v>
      </c>
      <c r="I11" s="38">
        <f ca="1">IFERROR(H11/G11,0)</f>
        <v>0</v>
      </c>
      <c r="J11" s="52"/>
      <c r="K11" s="37"/>
      <c r="L11" s="38"/>
    </row>
    <row r="12" spans="1:12" ht="15.75" thickBot="1" x14ac:dyDescent="0.3"/>
    <row r="13" spans="1:12" ht="15.75" thickBot="1" x14ac:dyDescent="0.3">
      <c r="A13" s="108" t="s">
        <v>372</v>
      </c>
      <c r="B13" s="109"/>
      <c r="C13" s="109"/>
      <c r="D13" s="109"/>
      <c r="E13" s="109"/>
      <c r="F13" s="110"/>
    </row>
    <row r="14" spans="1:12" ht="15.75" thickBot="1" x14ac:dyDescent="0.3">
      <c r="A14" s="2" t="s">
        <v>2344</v>
      </c>
    </row>
    <row r="15" spans="1:12" ht="45" customHeight="1" x14ac:dyDescent="0.25">
      <c r="A15" s="100" t="s">
        <v>374</v>
      </c>
      <c r="B15" s="101"/>
      <c r="C15" s="101"/>
      <c r="D15" s="101"/>
      <c r="E15" s="101"/>
      <c r="F15" s="111" t="s">
        <v>375</v>
      </c>
    </row>
    <row r="16" spans="1:12" ht="15.75" thickBot="1" x14ac:dyDescent="0.3">
      <c r="A16" s="125"/>
      <c r="B16" s="126"/>
      <c r="C16" s="104"/>
      <c r="D16" s="104"/>
      <c r="E16" s="104"/>
      <c r="F16" s="112"/>
    </row>
    <row r="17" spans="1:6" ht="25.5" customHeight="1" x14ac:dyDescent="0.25">
      <c r="A17" s="15"/>
      <c r="B17" s="17">
        <v>3000637</v>
      </c>
      <c r="C17" s="148" t="s">
        <v>2331</v>
      </c>
      <c r="D17" s="142"/>
      <c r="E17" s="149"/>
      <c r="F17" s="69">
        <v>0.35664265248384686</v>
      </c>
    </row>
    <row r="18" spans="1:6" ht="15.75" thickBot="1" x14ac:dyDescent="0.3">
      <c r="A18" s="21"/>
      <c r="B18" s="23">
        <v>3000638</v>
      </c>
      <c r="C18" s="146" t="s">
        <v>2332</v>
      </c>
      <c r="D18" s="121">
        <v>86</v>
      </c>
      <c r="E18" s="147" t="s">
        <v>464</v>
      </c>
      <c r="F18" s="70">
        <v>0.36108387993511676</v>
      </c>
    </row>
  </sheetData>
  <mergeCells count="17">
    <mergeCell ref="J3:L3"/>
    <mergeCell ref="I4:I5"/>
    <mergeCell ref="A13:F13"/>
    <mergeCell ref="A15:E16"/>
    <mergeCell ref="F15:F16"/>
    <mergeCell ref="L4:L5"/>
    <mergeCell ref="H4:H5"/>
    <mergeCell ref="A4:C5"/>
    <mergeCell ref="J4:J5"/>
    <mergeCell ref="F4:F5"/>
    <mergeCell ref="K4:K5"/>
    <mergeCell ref="G4:G5"/>
    <mergeCell ref="D4:E5"/>
    <mergeCell ref="C17:E17"/>
    <mergeCell ref="C18:E18"/>
    <mergeCell ref="A3:E3"/>
    <mergeCell ref="F3:I3"/>
  </mergeCells>
  <pageMargins left="0.7" right="0.7" top="0.75" bottom="0.75" header="0.3" footer="0.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8"/>
  <dimension ref="A1:N19"/>
  <sheetViews>
    <sheetView workbookViewId="0">
      <selection activeCell="A3" sqref="A3:N1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122</v>
      </c>
      <c r="B1" s="40" t="s">
        <v>228</v>
      </c>
      <c r="C1" s="40" t="s">
        <v>77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2333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612.89328999999998</v>
      </c>
      <c r="I6" s="13">
        <v>613.27579000000003</v>
      </c>
      <c r="J6" s="13">
        <v>222.72195263183676</v>
      </c>
      <c r="K6" s="14">
        <v>0.36316769105109586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SUM(H8:H18)</f>
        <v>612.89328999999998</v>
      </c>
      <c r="I7" s="30">
        <f>SUM(I8:I18)</f>
        <v>613.27579000000014</v>
      </c>
      <c r="J7" s="30">
        <f>SUM(J8:J18)</f>
        <v>222.72195263183676</v>
      </c>
      <c r="K7" s="32">
        <f>IFERROR(J7/I7,0)</f>
        <v>0.36316769105109581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19.011780999999996</v>
      </c>
      <c r="I8" s="19">
        <v>20.039345000000004</v>
      </c>
      <c r="J8" s="19">
        <v>10.973198855528608</v>
      </c>
      <c r="K8" s="20">
        <f t="shared" ref="K8:K19" si="0">IFERROR(J8/I8,0)</f>
        <v>0.54758271068882769</v>
      </c>
      <c r="L8" s="54">
        <v>0</v>
      </c>
      <c r="M8" s="19">
        <v>0</v>
      </c>
      <c r="N8" s="20" t="str">
        <f>IFERROR(M8/L8,".")</f>
        <v>.</v>
      </c>
    </row>
    <row r="9" spans="1:14" ht="25.5" x14ac:dyDescent="0.25">
      <c r="A9" s="15"/>
      <c r="B9" s="17">
        <v>5003032</v>
      </c>
      <c r="C9" s="79" t="s">
        <v>626</v>
      </c>
      <c r="D9" s="17">
        <v>3000001</v>
      </c>
      <c r="E9" s="17" t="s">
        <v>271</v>
      </c>
      <c r="F9" s="53">
        <v>60</v>
      </c>
      <c r="G9" s="17" t="s">
        <v>318</v>
      </c>
      <c r="H9" s="18">
        <v>1.8089</v>
      </c>
      <c r="I9" s="19">
        <v>1.1768860000000001</v>
      </c>
      <c r="J9" s="19">
        <v>6.8980000447481871E-2</v>
      </c>
      <c r="K9" s="20">
        <f t="shared" si="0"/>
        <v>5.8612304375684529E-2</v>
      </c>
      <c r="L9" s="54">
        <v>0</v>
      </c>
      <c r="M9" s="19">
        <v>0</v>
      </c>
      <c r="N9" s="20" t="str">
        <f t="shared" ref="N9:N18" si="1">IFERROR(M9/L9,".")</f>
        <v>.</v>
      </c>
    </row>
    <row r="10" spans="1:14" ht="63.75" x14ac:dyDescent="0.25">
      <c r="A10" s="15"/>
      <c r="B10" s="17">
        <v>5005218</v>
      </c>
      <c r="C10" s="79" t="s">
        <v>2334</v>
      </c>
      <c r="D10" s="17">
        <v>3000001</v>
      </c>
      <c r="E10" s="17" t="s">
        <v>271</v>
      </c>
      <c r="F10" s="53">
        <v>544</v>
      </c>
      <c r="G10" s="17" t="s">
        <v>1412</v>
      </c>
      <c r="H10" s="18">
        <v>0.71304999999999985</v>
      </c>
      <c r="I10" s="19">
        <v>0.7</v>
      </c>
      <c r="J10" s="19">
        <v>0</v>
      </c>
      <c r="K10" s="20">
        <f t="shared" si="0"/>
        <v>0</v>
      </c>
      <c r="L10" s="54">
        <v>0</v>
      </c>
      <c r="M10" s="19">
        <v>0</v>
      </c>
      <c r="N10" s="20" t="str">
        <f t="shared" si="1"/>
        <v>.</v>
      </c>
    </row>
    <row r="11" spans="1:14" ht="25.5" x14ac:dyDescent="0.25">
      <c r="A11" s="15"/>
      <c r="B11" s="17">
        <v>5004958</v>
      </c>
      <c r="C11" s="79" t="s">
        <v>2335</v>
      </c>
      <c r="D11" s="17">
        <v>3000637</v>
      </c>
      <c r="E11" s="17" t="s">
        <v>2331</v>
      </c>
      <c r="F11" s="53">
        <v>86</v>
      </c>
      <c r="G11" s="17" t="s">
        <v>464</v>
      </c>
      <c r="H11" s="18">
        <v>4.6522079999999999</v>
      </c>
      <c r="I11" s="19">
        <v>4.6522079999999999</v>
      </c>
      <c r="J11" s="19">
        <v>0.34257767861708999</v>
      </c>
      <c r="K11" s="20">
        <f t="shared" si="0"/>
        <v>7.3637653049281118E-2</v>
      </c>
      <c r="L11" s="54">
        <v>0</v>
      </c>
      <c r="M11" s="19">
        <v>0</v>
      </c>
      <c r="N11" s="20" t="str">
        <f t="shared" si="1"/>
        <v>.</v>
      </c>
    </row>
    <row r="12" spans="1:14" ht="25.5" x14ac:dyDescent="0.25">
      <c r="A12" s="15"/>
      <c r="B12" s="17">
        <v>5004959</v>
      </c>
      <c r="C12" s="79" t="s">
        <v>2336</v>
      </c>
      <c r="D12" s="17">
        <v>3000637</v>
      </c>
      <c r="E12" s="17" t="s">
        <v>2331</v>
      </c>
      <c r="F12" s="53">
        <v>86</v>
      </c>
      <c r="G12" s="17" t="s">
        <v>464</v>
      </c>
      <c r="H12" s="18">
        <v>23.586715999999996</v>
      </c>
      <c r="I12" s="19">
        <v>23.586715999999999</v>
      </c>
      <c r="J12" s="19">
        <v>0</v>
      </c>
      <c r="K12" s="20">
        <f t="shared" si="0"/>
        <v>0</v>
      </c>
      <c r="L12" s="54">
        <v>0</v>
      </c>
      <c r="M12" s="19">
        <v>0</v>
      </c>
      <c r="N12" s="20" t="str">
        <f t="shared" si="1"/>
        <v>.</v>
      </c>
    </row>
    <row r="13" spans="1:14" ht="25.5" x14ac:dyDescent="0.25">
      <c r="A13" s="15"/>
      <c r="B13" s="17">
        <v>5004960</v>
      </c>
      <c r="C13" s="79" t="s">
        <v>2337</v>
      </c>
      <c r="D13" s="17">
        <v>3000637</v>
      </c>
      <c r="E13" s="17" t="s">
        <v>2331</v>
      </c>
      <c r="F13" s="53">
        <v>86</v>
      </c>
      <c r="G13" s="17" t="s">
        <v>464</v>
      </c>
      <c r="H13" s="18">
        <v>370.60621099999997</v>
      </c>
      <c r="I13" s="19">
        <v>370.60621100000003</v>
      </c>
      <c r="J13" s="19">
        <v>148.26806640625</v>
      </c>
      <c r="K13" s="20">
        <f t="shared" si="0"/>
        <v>0.40006902746227851</v>
      </c>
      <c r="L13" s="54">
        <v>0</v>
      </c>
      <c r="M13" s="19">
        <v>0</v>
      </c>
      <c r="N13" s="20" t="str">
        <f t="shared" si="1"/>
        <v>.</v>
      </c>
    </row>
    <row r="14" spans="1:14" ht="38.25" x14ac:dyDescent="0.25">
      <c r="A14" s="15"/>
      <c r="B14" s="17">
        <v>5005216</v>
      </c>
      <c r="C14" s="79" t="s">
        <v>2338</v>
      </c>
      <c r="D14" s="17">
        <v>3000637</v>
      </c>
      <c r="E14" s="17" t="s">
        <v>2331</v>
      </c>
      <c r="F14" s="53">
        <v>86</v>
      </c>
      <c r="G14" s="17" t="s">
        <v>464</v>
      </c>
      <c r="H14" s="18">
        <v>17.848277999999997</v>
      </c>
      <c r="I14" s="19">
        <v>17.848277999999997</v>
      </c>
      <c r="J14" s="19">
        <v>0</v>
      </c>
      <c r="K14" s="20">
        <f t="shared" si="0"/>
        <v>0</v>
      </c>
      <c r="L14" s="54">
        <v>0</v>
      </c>
      <c r="M14" s="19">
        <v>0</v>
      </c>
      <c r="N14" s="20" t="str">
        <f t="shared" si="1"/>
        <v>.</v>
      </c>
    </row>
    <row r="15" spans="1:14" ht="25.5" x14ac:dyDescent="0.25">
      <c r="A15" s="15"/>
      <c r="B15" s="17">
        <v>5004961</v>
      </c>
      <c r="C15" s="79" t="s">
        <v>2339</v>
      </c>
      <c r="D15" s="17">
        <v>3000638</v>
      </c>
      <c r="E15" s="17" t="s">
        <v>2332</v>
      </c>
      <c r="F15" s="53">
        <v>86</v>
      </c>
      <c r="G15" s="17" t="s">
        <v>464</v>
      </c>
      <c r="H15" s="18">
        <v>2.6097499999999996</v>
      </c>
      <c r="I15" s="19">
        <v>2.60975</v>
      </c>
      <c r="J15" s="19">
        <v>1.7039999831467867E-2</v>
      </c>
      <c r="K15" s="20">
        <f t="shared" si="0"/>
        <v>6.5293609853311107E-3</v>
      </c>
      <c r="L15" s="54">
        <v>0</v>
      </c>
      <c r="M15" s="19">
        <v>0</v>
      </c>
      <c r="N15" s="20" t="str">
        <f t="shared" si="1"/>
        <v>.</v>
      </c>
    </row>
    <row r="16" spans="1:14" ht="25.5" x14ac:dyDescent="0.25">
      <c r="A16" s="15"/>
      <c r="B16" s="17">
        <v>5004962</v>
      </c>
      <c r="C16" s="79" t="s">
        <v>2340</v>
      </c>
      <c r="D16" s="17">
        <v>3000638</v>
      </c>
      <c r="E16" s="17" t="s">
        <v>2332</v>
      </c>
      <c r="F16" s="53">
        <v>86</v>
      </c>
      <c r="G16" s="17" t="s">
        <v>464</v>
      </c>
      <c r="H16" s="18">
        <v>9.0893859999999975</v>
      </c>
      <c r="I16" s="19">
        <v>9.0893859999999975</v>
      </c>
      <c r="J16" s="19">
        <v>0</v>
      </c>
      <c r="K16" s="20">
        <f t="shared" si="0"/>
        <v>0</v>
      </c>
      <c r="L16" s="54">
        <v>0</v>
      </c>
      <c r="M16" s="19">
        <v>0</v>
      </c>
      <c r="N16" s="20" t="str">
        <f t="shared" si="1"/>
        <v>.</v>
      </c>
    </row>
    <row r="17" spans="1:14" ht="25.5" x14ac:dyDescent="0.25">
      <c r="A17" s="15"/>
      <c r="B17" s="17">
        <v>5004963</v>
      </c>
      <c r="C17" s="79" t="s">
        <v>2341</v>
      </c>
      <c r="D17" s="17">
        <v>3000638</v>
      </c>
      <c r="E17" s="17" t="s">
        <v>2332</v>
      </c>
      <c r="F17" s="53">
        <v>86</v>
      </c>
      <c r="G17" s="17" t="s">
        <v>464</v>
      </c>
      <c r="H17" s="18">
        <v>155.10765700000002</v>
      </c>
      <c r="I17" s="19">
        <v>155.10765699999999</v>
      </c>
      <c r="J17" s="19">
        <v>63.052089691162109</v>
      </c>
      <c r="K17" s="20">
        <f t="shared" si="0"/>
        <v>0.40650533255854748</v>
      </c>
      <c r="L17" s="54">
        <v>0</v>
      </c>
      <c r="M17" s="19">
        <v>0</v>
      </c>
      <c r="N17" s="20" t="str">
        <f t="shared" si="1"/>
        <v>.</v>
      </c>
    </row>
    <row r="18" spans="1:14" ht="38.25" x14ac:dyDescent="0.25">
      <c r="A18" s="15"/>
      <c r="B18" s="17">
        <v>5005217</v>
      </c>
      <c r="C18" s="79" t="s">
        <v>2342</v>
      </c>
      <c r="D18" s="17">
        <v>3000638</v>
      </c>
      <c r="E18" s="17" t="s">
        <v>2332</v>
      </c>
      <c r="F18" s="53">
        <v>86</v>
      </c>
      <c r="G18" s="17" t="s">
        <v>464</v>
      </c>
      <c r="H18" s="18">
        <v>7.8593529999999996</v>
      </c>
      <c r="I18" s="19">
        <v>7.8593529999999996</v>
      </c>
      <c r="J18" s="19">
        <v>0</v>
      </c>
      <c r="K18" s="20">
        <f t="shared" si="0"/>
        <v>0</v>
      </c>
      <c r="L18" s="54">
        <v>0</v>
      </c>
      <c r="M18" s="19">
        <v>0</v>
      </c>
      <c r="N18" s="20" t="str">
        <f t="shared" si="1"/>
        <v>.</v>
      </c>
    </row>
    <row r="19" spans="1:14" ht="15.75" thickBot="1" x14ac:dyDescent="0.3">
      <c r="A19" s="33" t="s">
        <v>302</v>
      </c>
      <c r="B19" s="35"/>
      <c r="C19" s="35"/>
      <c r="D19" s="57"/>
      <c r="E19" s="35"/>
      <c r="F19" s="51"/>
      <c r="G19" s="35"/>
      <c r="H19" s="36">
        <f>H6-H7</f>
        <v>0</v>
      </c>
      <c r="I19" s="36">
        <f>I6-I7</f>
        <v>0</v>
      </c>
      <c r="J19" s="36">
        <f>J6-J7</f>
        <v>0</v>
      </c>
      <c r="K19" s="38">
        <f t="shared" si="0"/>
        <v>0</v>
      </c>
      <c r="L19" s="52"/>
      <c r="M19" s="37"/>
      <c r="N19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9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123</v>
      </c>
      <c r="B1" s="41" t="s">
        <v>228</v>
      </c>
      <c r="C1" s="40" t="s">
        <v>78</v>
      </c>
      <c r="D1" s="40"/>
      <c r="E1" s="40"/>
      <c r="F1" s="40"/>
      <c r="G1" s="40"/>
    </row>
    <row r="2" spans="1:11" ht="15.75" thickBot="1" x14ac:dyDescent="0.3">
      <c r="A2" s="2" t="s">
        <v>2345</v>
      </c>
      <c r="I2" s="1" t="s">
        <v>2384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804.68669000000011</v>
      </c>
      <c r="E6" s="13">
        <f ca="1">SUM(E7:OFFSET(E7,50,0))</f>
        <v>856.9457980000002</v>
      </c>
      <c r="F6" s="13">
        <f ca="1">SUM(F7:OFFSET(F7,50,0))</f>
        <v>251.90620626215303</v>
      </c>
      <c r="G6" s="14">
        <f ca="1">IFERROR(F6/E6,0)</f>
        <v>0.29395815563839545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1.4849379999999999</v>
      </c>
      <c r="E7" s="19">
        <v>3.2056650000000007</v>
      </c>
      <c r="F7" s="19">
        <v>0.97539085156313377</v>
      </c>
      <c r="G7" s="20">
        <f t="shared" ref="G7:G31" si="0">IFERROR(F7/E7,0)</f>
        <v>0.30427098638289829</v>
      </c>
      <c r="I7" t="s">
        <v>258</v>
      </c>
      <c r="J7" s="6">
        <v>20.030019776433619</v>
      </c>
      <c r="K7" s="65">
        <v>0.81759704573186065</v>
      </c>
    </row>
    <row r="8" spans="1:11" x14ac:dyDescent="0.25">
      <c r="A8" s="15"/>
      <c r="B8" s="44">
        <v>2</v>
      </c>
      <c r="C8" s="17" t="s">
        <v>241</v>
      </c>
      <c r="D8" s="18">
        <v>5.151854000000001</v>
      </c>
      <c r="E8" s="19">
        <v>9.980734</v>
      </c>
      <c r="F8" s="19">
        <v>4.7110168803774286</v>
      </c>
      <c r="G8" s="20">
        <f t="shared" si="0"/>
        <v>0.47201106455471398</v>
      </c>
      <c r="I8" t="s">
        <v>256</v>
      </c>
      <c r="J8" s="6">
        <v>1.1265285475492419</v>
      </c>
      <c r="K8" s="65">
        <v>0.50898232660667264</v>
      </c>
    </row>
    <row r="9" spans="1:11" x14ac:dyDescent="0.25">
      <c r="A9" s="15"/>
      <c r="B9" s="44">
        <v>3</v>
      </c>
      <c r="C9" s="17" t="s">
        <v>242</v>
      </c>
      <c r="D9" s="18">
        <v>1.0556269999999999</v>
      </c>
      <c r="E9" s="19">
        <v>1.2941320000000003</v>
      </c>
      <c r="F9" s="19">
        <v>0.49034740521165077</v>
      </c>
      <c r="G9" s="20">
        <f t="shared" si="0"/>
        <v>0.37890061076586518</v>
      </c>
      <c r="I9" t="s">
        <v>262</v>
      </c>
      <c r="J9" s="6">
        <v>1.2603977474207113</v>
      </c>
      <c r="K9" s="65">
        <v>0.47459541174189362</v>
      </c>
    </row>
    <row r="10" spans="1:11" x14ac:dyDescent="0.25">
      <c r="A10" s="15"/>
      <c r="B10" s="44">
        <v>4</v>
      </c>
      <c r="C10" s="17" t="s">
        <v>243</v>
      </c>
      <c r="D10" s="18">
        <v>177.49014900000003</v>
      </c>
      <c r="E10" s="19">
        <v>115.59607300000002</v>
      </c>
      <c r="F10" s="19">
        <v>3.1765805798968358</v>
      </c>
      <c r="G10" s="20">
        <f t="shared" si="0"/>
        <v>2.7480004272263082E-2</v>
      </c>
      <c r="I10" t="s">
        <v>263</v>
      </c>
      <c r="J10" s="6">
        <v>0.7545546042456408</v>
      </c>
      <c r="K10" s="65">
        <v>0.4734846476861741</v>
      </c>
    </row>
    <row r="11" spans="1:11" x14ac:dyDescent="0.25">
      <c r="A11" s="15"/>
      <c r="B11" s="44">
        <v>5</v>
      </c>
      <c r="C11" s="17" t="s">
        <v>244</v>
      </c>
      <c r="D11" s="18">
        <v>4.3097460000000005</v>
      </c>
      <c r="E11" s="19">
        <v>4.9592750000000008</v>
      </c>
      <c r="F11" s="19">
        <v>2.0963002320349915</v>
      </c>
      <c r="G11" s="20">
        <f t="shared" si="0"/>
        <v>0.42270296203275504</v>
      </c>
      <c r="I11" t="s">
        <v>241</v>
      </c>
      <c r="J11" s="6">
        <v>4.7110168803774286</v>
      </c>
      <c r="K11" s="65">
        <v>0.47201106455471398</v>
      </c>
    </row>
    <row r="12" spans="1:11" x14ac:dyDescent="0.25">
      <c r="A12" s="15"/>
      <c r="B12" s="44">
        <v>6</v>
      </c>
      <c r="C12" s="17" t="s">
        <v>245</v>
      </c>
      <c r="D12" s="18">
        <v>3.1346000000000003</v>
      </c>
      <c r="E12" s="19">
        <v>3.5713809999999993</v>
      </c>
      <c r="F12" s="19">
        <v>1.4220489540130075</v>
      </c>
      <c r="G12" s="20">
        <f t="shared" si="0"/>
        <v>0.39817901086806695</v>
      </c>
      <c r="I12" t="s">
        <v>264</v>
      </c>
      <c r="J12" s="6">
        <v>11.710621547477785</v>
      </c>
      <c r="K12" s="65">
        <v>0.45712588037841095</v>
      </c>
    </row>
    <row r="13" spans="1:11" x14ac:dyDescent="0.25">
      <c r="A13" s="15"/>
      <c r="B13" s="44">
        <v>7</v>
      </c>
      <c r="C13" s="17" t="s">
        <v>246</v>
      </c>
      <c r="D13" s="18">
        <v>7.7031279999999995</v>
      </c>
      <c r="E13" s="19">
        <v>8.6751120000000004</v>
      </c>
      <c r="F13" s="19">
        <v>3.5274276876043587</v>
      </c>
      <c r="G13" s="20">
        <f t="shared" si="0"/>
        <v>0.40661465668735558</v>
      </c>
      <c r="I13" t="s">
        <v>244</v>
      </c>
      <c r="J13" s="6">
        <v>2.0963002320349915</v>
      </c>
      <c r="K13" s="65">
        <v>0.42270296203275504</v>
      </c>
    </row>
    <row r="14" spans="1:11" x14ac:dyDescent="0.25">
      <c r="A14" s="15"/>
      <c r="B14" s="44">
        <v>8</v>
      </c>
      <c r="C14" s="17" t="s">
        <v>247</v>
      </c>
      <c r="D14" s="18">
        <v>6.8911600000000011</v>
      </c>
      <c r="E14" s="19">
        <v>10.346156000000002</v>
      </c>
      <c r="F14" s="19">
        <v>3.0326766461985244</v>
      </c>
      <c r="G14" s="20">
        <f t="shared" si="0"/>
        <v>0.2931211018081038</v>
      </c>
      <c r="I14" t="s">
        <v>255</v>
      </c>
      <c r="J14" s="6">
        <v>1.4412458045480889</v>
      </c>
      <c r="K14" s="65">
        <v>0.4090579689118129</v>
      </c>
    </row>
    <row r="15" spans="1:11" x14ac:dyDescent="0.25">
      <c r="A15" s="15"/>
      <c r="B15" s="44">
        <v>9</v>
      </c>
      <c r="C15" s="17" t="s">
        <v>248</v>
      </c>
      <c r="D15" s="18">
        <v>0.46909600000000001</v>
      </c>
      <c r="E15" s="19">
        <v>0.51944000000000001</v>
      </c>
      <c r="F15" s="19">
        <v>0.204266515418567</v>
      </c>
      <c r="G15" s="20">
        <f t="shared" si="0"/>
        <v>0.39324371519052631</v>
      </c>
      <c r="I15" t="s">
        <v>252</v>
      </c>
      <c r="J15" s="6">
        <v>4.3458559922037239</v>
      </c>
      <c r="K15" s="65">
        <v>0.40883035012162056</v>
      </c>
    </row>
    <row r="16" spans="1:11" x14ac:dyDescent="0.25">
      <c r="A16" s="15"/>
      <c r="B16" s="44">
        <v>10</v>
      </c>
      <c r="C16" s="17" t="s">
        <v>249</v>
      </c>
      <c r="D16" s="18">
        <v>6.2521200000000006</v>
      </c>
      <c r="E16" s="19">
        <v>8.5354980000000005</v>
      </c>
      <c r="F16" s="19">
        <v>2.7940623100657831</v>
      </c>
      <c r="G16" s="20">
        <f t="shared" si="0"/>
        <v>0.3273461384521188</v>
      </c>
      <c r="I16" t="s">
        <v>246</v>
      </c>
      <c r="J16" s="6">
        <v>3.5274276876043587</v>
      </c>
      <c r="K16" s="65">
        <v>0.40661465668735558</v>
      </c>
    </row>
    <row r="17" spans="1:11" x14ac:dyDescent="0.25">
      <c r="A17" s="15"/>
      <c r="B17" s="44">
        <v>11</v>
      </c>
      <c r="C17" s="17" t="s">
        <v>250</v>
      </c>
      <c r="D17" s="18">
        <v>140.91332600000001</v>
      </c>
      <c r="E17" s="19">
        <v>132.31285400000002</v>
      </c>
      <c r="F17" s="19">
        <v>5.5103293311840389</v>
      </c>
      <c r="G17" s="20">
        <f t="shared" si="0"/>
        <v>4.1646213233251232E-2</v>
      </c>
      <c r="I17" t="s">
        <v>245</v>
      </c>
      <c r="J17" s="6">
        <v>1.4220489540130075</v>
      </c>
      <c r="K17" s="65">
        <v>0.39817901086806695</v>
      </c>
    </row>
    <row r="18" spans="1:11" x14ac:dyDescent="0.25">
      <c r="A18" s="15"/>
      <c r="B18" s="44">
        <v>12</v>
      </c>
      <c r="C18" s="17" t="s">
        <v>251</v>
      </c>
      <c r="D18" s="18">
        <v>8.329464999999999</v>
      </c>
      <c r="E18" s="19">
        <v>11.375566999999998</v>
      </c>
      <c r="F18" s="19">
        <v>3.9073542122005165</v>
      </c>
      <c r="G18" s="20">
        <f t="shared" si="0"/>
        <v>0.3434865455234466</v>
      </c>
      <c r="I18" t="s">
        <v>254</v>
      </c>
      <c r="J18" s="6">
        <v>159.57338654861815</v>
      </c>
      <c r="K18" s="65">
        <v>0.3978134514404898</v>
      </c>
    </row>
    <row r="19" spans="1:11" x14ac:dyDescent="0.25">
      <c r="A19" s="15"/>
      <c r="B19" s="44">
        <v>13</v>
      </c>
      <c r="C19" s="17" t="s">
        <v>252</v>
      </c>
      <c r="D19" s="18">
        <v>7.2594450000000004</v>
      </c>
      <c r="E19" s="19">
        <v>10.629974000000001</v>
      </c>
      <c r="F19" s="19">
        <v>4.3458559922037239</v>
      </c>
      <c r="G19" s="20">
        <f t="shared" si="0"/>
        <v>0.40883035012162056</v>
      </c>
      <c r="I19" t="s">
        <v>248</v>
      </c>
      <c r="J19" s="6">
        <v>0.204266515418567</v>
      </c>
      <c r="K19" s="65">
        <v>0.39324371519052631</v>
      </c>
    </row>
    <row r="20" spans="1:11" x14ac:dyDescent="0.25">
      <c r="A20" s="15"/>
      <c r="B20" s="44">
        <v>14</v>
      </c>
      <c r="C20" s="17" t="s">
        <v>253</v>
      </c>
      <c r="D20" s="18">
        <v>8.1468340000000001</v>
      </c>
      <c r="E20" s="19">
        <v>12.678292000000001</v>
      </c>
      <c r="F20" s="19">
        <v>4.3405701525852507</v>
      </c>
      <c r="G20" s="20">
        <f t="shared" si="0"/>
        <v>0.34236237441015321</v>
      </c>
      <c r="I20" t="s">
        <v>242</v>
      </c>
      <c r="J20" s="6">
        <v>0.49034740521165077</v>
      </c>
      <c r="K20" s="65">
        <v>0.37890061076586518</v>
      </c>
    </row>
    <row r="21" spans="1:11" x14ac:dyDescent="0.25">
      <c r="A21" s="15"/>
      <c r="B21" s="44">
        <v>15</v>
      </c>
      <c r="C21" s="17" t="s">
        <v>254</v>
      </c>
      <c r="D21" s="18">
        <v>346.17454300000009</v>
      </c>
      <c r="E21" s="19">
        <v>401.12617100000011</v>
      </c>
      <c r="F21" s="19">
        <v>159.57338654861815</v>
      </c>
      <c r="G21" s="20">
        <f t="shared" si="0"/>
        <v>0.3978134514404898</v>
      </c>
      <c r="I21" t="s">
        <v>260</v>
      </c>
      <c r="J21" s="6">
        <v>9.2517891642019094</v>
      </c>
      <c r="K21" s="65">
        <v>0.37777964647406037</v>
      </c>
    </row>
    <row r="22" spans="1:11" x14ac:dyDescent="0.25">
      <c r="A22" s="15"/>
      <c r="B22" s="44">
        <v>16</v>
      </c>
      <c r="C22" s="17" t="s">
        <v>255</v>
      </c>
      <c r="D22" s="18">
        <v>2.5478890000000001</v>
      </c>
      <c r="E22" s="19">
        <v>3.5233290000000004</v>
      </c>
      <c r="F22" s="19">
        <v>1.4412458045480889</v>
      </c>
      <c r="G22" s="20">
        <f t="shared" si="0"/>
        <v>0.4090579689118129</v>
      </c>
      <c r="I22" t="s">
        <v>251</v>
      </c>
      <c r="J22" s="6">
        <v>3.9073542122005165</v>
      </c>
      <c r="K22" s="65">
        <v>0.3434865455234466</v>
      </c>
    </row>
    <row r="23" spans="1:11" x14ac:dyDescent="0.25">
      <c r="A23" s="15"/>
      <c r="B23" s="44">
        <v>17</v>
      </c>
      <c r="C23" s="17" t="s">
        <v>256</v>
      </c>
      <c r="D23" s="18">
        <v>1.5514830000000002</v>
      </c>
      <c r="E23" s="19">
        <v>2.2132959999999997</v>
      </c>
      <c r="F23" s="19">
        <v>1.1265285475492419</v>
      </c>
      <c r="G23" s="20">
        <f t="shared" si="0"/>
        <v>0.50898232660667264</v>
      </c>
      <c r="I23" t="s">
        <v>253</v>
      </c>
      <c r="J23" s="6">
        <v>4.3405701525852507</v>
      </c>
      <c r="K23" s="65">
        <v>0.34236237441015321</v>
      </c>
    </row>
    <row r="24" spans="1:11" x14ac:dyDescent="0.25">
      <c r="A24" s="15"/>
      <c r="B24" s="44">
        <v>18</v>
      </c>
      <c r="C24" s="17" t="s">
        <v>257</v>
      </c>
      <c r="D24" s="18">
        <v>8.192615</v>
      </c>
      <c r="E24" s="19">
        <v>19.066712000000003</v>
      </c>
      <c r="F24" s="19">
        <v>0.35145430823467905</v>
      </c>
      <c r="G24" s="20">
        <f t="shared" si="0"/>
        <v>1.8432874437641845E-2</v>
      </c>
      <c r="I24" t="s">
        <v>249</v>
      </c>
      <c r="J24" s="6">
        <v>2.7940623100657831</v>
      </c>
      <c r="K24" s="65">
        <v>0.3273461384521188</v>
      </c>
    </row>
    <row r="25" spans="1:11" x14ac:dyDescent="0.25">
      <c r="A25" s="15"/>
      <c r="B25" s="44">
        <v>19</v>
      </c>
      <c r="C25" s="17" t="s">
        <v>258</v>
      </c>
      <c r="D25" s="18">
        <v>4.7991000000000001</v>
      </c>
      <c r="E25" s="19">
        <v>24.498645</v>
      </c>
      <c r="F25" s="19">
        <v>20.030019776433619</v>
      </c>
      <c r="G25" s="20">
        <f t="shared" si="0"/>
        <v>0.81759704573186065</v>
      </c>
      <c r="I25" t="s">
        <v>259</v>
      </c>
      <c r="J25" s="6">
        <v>2.4834966828748293</v>
      </c>
      <c r="K25" s="65">
        <v>0.32168341916640281</v>
      </c>
    </row>
    <row r="26" spans="1:11" x14ac:dyDescent="0.25">
      <c r="A26" s="15"/>
      <c r="B26" s="44">
        <v>20</v>
      </c>
      <c r="C26" s="17" t="s">
        <v>259</v>
      </c>
      <c r="D26" s="18">
        <v>11.953326000000001</v>
      </c>
      <c r="E26" s="19">
        <v>7.7203130000000018</v>
      </c>
      <c r="F26" s="19">
        <v>2.4834966828748293</v>
      </c>
      <c r="G26" s="20">
        <f t="shared" si="0"/>
        <v>0.32168341916640281</v>
      </c>
      <c r="I26" t="s">
        <v>261</v>
      </c>
      <c r="J26" s="6">
        <v>3.3884837799905654</v>
      </c>
      <c r="K26" s="65">
        <v>0.31491534698433687</v>
      </c>
    </row>
    <row r="27" spans="1:11" x14ac:dyDescent="0.25">
      <c r="A27" s="15"/>
      <c r="B27" s="44">
        <v>21</v>
      </c>
      <c r="C27" s="17" t="s">
        <v>260</v>
      </c>
      <c r="D27" s="18">
        <v>19.209253000000004</v>
      </c>
      <c r="E27" s="19">
        <v>24.489909000000001</v>
      </c>
      <c r="F27" s="19">
        <v>9.2517891642019094</v>
      </c>
      <c r="G27" s="20">
        <f t="shared" si="0"/>
        <v>0.37777964647406037</v>
      </c>
      <c r="I27" t="s">
        <v>240</v>
      </c>
      <c r="J27" s="6">
        <v>0.97539085156313377</v>
      </c>
      <c r="K27" s="65">
        <v>0.30427098638289829</v>
      </c>
    </row>
    <row r="28" spans="1:11" x14ac:dyDescent="0.25">
      <c r="A28" s="15"/>
      <c r="B28" s="44">
        <v>22</v>
      </c>
      <c r="C28" s="17" t="s">
        <v>261</v>
      </c>
      <c r="D28" s="18">
        <v>6.5587289999999996</v>
      </c>
      <c r="E28" s="19">
        <v>10.759982999999998</v>
      </c>
      <c r="F28" s="19">
        <v>3.3884837799905654</v>
      </c>
      <c r="G28" s="20">
        <f t="shared" si="0"/>
        <v>0.31491534698433687</v>
      </c>
      <c r="I28" t="s">
        <v>247</v>
      </c>
      <c r="J28" s="6">
        <v>3.0326766461985244</v>
      </c>
      <c r="K28" s="65">
        <v>0.2931211018081038</v>
      </c>
    </row>
    <row r="29" spans="1:11" x14ac:dyDescent="0.25">
      <c r="A29" s="15"/>
      <c r="B29" s="44">
        <v>23</v>
      </c>
      <c r="C29" s="17" t="s">
        <v>262</v>
      </c>
      <c r="D29" s="18">
        <v>2.1678810000000004</v>
      </c>
      <c r="E29" s="19">
        <v>2.6557310000000007</v>
      </c>
      <c r="F29" s="19">
        <v>1.2603977474207113</v>
      </c>
      <c r="G29" s="20">
        <f t="shared" si="0"/>
        <v>0.47459541174189362</v>
      </c>
      <c r="I29" t="s">
        <v>250</v>
      </c>
      <c r="J29" s="6">
        <v>5.5103293311840389</v>
      </c>
      <c r="K29" s="65">
        <v>4.1646213233251232E-2</v>
      </c>
    </row>
    <row r="30" spans="1:11" x14ac:dyDescent="0.25">
      <c r="A30" s="15"/>
      <c r="B30" s="44">
        <v>24</v>
      </c>
      <c r="C30" s="17" t="s">
        <v>263</v>
      </c>
      <c r="D30" s="18">
        <v>19.529006999999996</v>
      </c>
      <c r="E30" s="19">
        <v>1.59362</v>
      </c>
      <c r="F30" s="19">
        <v>0.7545546042456408</v>
      </c>
      <c r="G30" s="20">
        <f t="shared" si="0"/>
        <v>0.4734846476861741</v>
      </c>
      <c r="I30" t="s">
        <v>243</v>
      </c>
      <c r="J30" s="6">
        <v>3.1765805798968358</v>
      </c>
      <c r="K30" s="65">
        <v>2.7480004272263082E-2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3.4113759999999997</v>
      </c>
      <c r="E31" s="25">
        <v>25.617935999999997</v>
      </c>
      <c r="F31" s="25">
        <v>11.710621547477785</v>
      </c>
      <c r="G31" s="26">
        <f t="shared" si="0"/>
        <v>0.45712588037841095</v>
      </c>
      <c r="I31" t="s">
        <v>257</v>
      </c>
      <c r="J31" s="6">
        <v>0.35145430823467905</v>
      </c>
      <c r="K31" s="65">
        <v>1.8432874437641845E-2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K100"/>
  <sheetViews>
    <sheetView workbookViewId="0">
      <selection activeCell="A2" sqref="A2:K31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18</v>
      </c>
      <c r="B1" s="41" t="s">
        <v>228</v>
      </c>
      <c r="C1" s="40" t="s">
        <v>12</v>
      </c>
      <c r="D1" s="40"/>
      <c r="E1" s="40"/>
      <c r="F1" s="40"/>
      <c r="G1" s="40"/>
    </row>
    <row r="2" spans="1:11" ht="15.75" thickBot="1" x14ac:dyDescent="0.3">
      <c r="A2" s="2" t="s">
        <v>517</v>
      </c>
      <c r="I2" s="1" t="s">
        <v>554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341.32211699999999</v>
      </c>
      <c r="E6" s="13">
        <f ca="1">SUM(E7:OFFSET(E7,50,0))</f>
        <v>351.23612199999997</v>
      </c>
      <c r="F6" s="13">
        <f ca="1">SUM(F7:OFFSET(F7,50,0))</f>
        <v>160.44662002681062</v>
      </c>
      <c r="G6" s="14">
        <f ca="1">IFERROR(F6/E6,0)</f>
        <v>0.45680557886016815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3.3151259999999971</v>
      </c>
      <c r="E7" s="19">
        <v>3.9107519999999973</v>
      </c>
      <c r="F7" s="19">
        <v>1.7529630777571583</v>
      </c>
      <c r="G7" s="20">
        <f t="shared" ref="G7:G31" si="0">IFERROR(F7/E7,0)</f>
        <v>0.44824194368683046</v>
      </c>
      <c r="I7" t="s">
        <v>259</v>
      </c>
      <c r="J7" s="6">
        <v>14.983511828879273</v>
      </c>
      <c r="K7" s="65">
        <v>0.53080403308292445</v>
      </c>
    </row>
    <row r="8" spans="1:11" x14ac:dyDescent="0.25">
      <c r="A8" s="15"/>
      <c r="B8" s="44">
        <v>2</v>
      </c>
      <c r="C8" s="17" t="s">
        <v>241</v>
      </c>
      <c r="D8" s="18">
        <v>5.1454270000000006</v>
      </c>
      <c r="E8" s="19">
        <v>5.7633200000000002</v>
      </c>
      <c r="F8" s="19">
        <v>2.2978057441138162</v>
      </c>
      <c r="G8" s="20">
        <f t="shared" si="0"/>
        <v>0.3986948050973772</v>
      </c>
      <c r="I8" t="s">
        <v>246</v>
      </c>
      <c r="J8" s="6">
        <v>10.340431097994042</v>
      </c>
      <c r="K8" s="65">
        <v>0.52810214121649235</v>
      </c>
    </row>
    <row r="9" spans="1:11" x14ac:dyDescent="0.25">
      <c r="A9" s="15"/>
      <c r="B9" s="44">
        <v>3</v>
      </c>
      <c r="C9" s="17" t="s">
        <v>242</v>
      </c>
      <c r="D9" s="18">
        <v>5.0282009999999984</v>
      </c>
      <c r="E9" s="19">
        <v>6.3277019999999959</v>
      </c>
      <c r="F9" s="19">
        <v>3.3161896211313433</v>
      </c>
      <c r="G9" s="20">
        <f t="shared" si="0"/>
        <v>0.52407487285768917</v>
      </c>
      <c r="I9" t="s">
        <v>242</v>
      </c>
      <c r="J9" s="6">
        <v>3.3161896211313433</v>
      </c>
      <c r="K9" s="65">
        <v>0.52407487285768917</v>
      </c>
    </row>
    <row r="10" spans="1:11" x14ac:dyDescent="0.25">
      <c r="A10" s="15"/>
      <c r="B10" s="44">
        <v>4</v>
      </c>
      <c r="C10" s="17" t="s">
        <v>243</v>
      </c>
      <c r="D10" s="18">
        <v>15.297535999999996</v>
      </c>
      <c r="E10" s="19">
        <v>16.227190999999998</v>
      </c>
      <c r="F10" s="19">
        <v>7.8507762169683701</v>
      </c>
      <c r="G10" s="20">
        <f t="shared" si="0"/>
        <v>0.48380377213581643</v>
      </c>
      <c r="I10" t="s">
        <v>243</v>
      </c>
      <c r="J10" s="6">
        <v>7.8507762169683701</v>
      </c>
      <c r="K10" s="65">
        <v>0.48380377213581643</v>
      </c>
    </row>
    <row r="11" spans="1:11" x14ac:dyDescent="0.25">
      <c r="A11" s="15"/>
      <c r="B11" s="44">
        <v>5</v>
      </c>
      <c r="C11" s="17" t="s">
        <v>244</v>
      </c>
      <c r="D11" s="18">
        <v>6.3318240000000001</v>
      </c>
      <c r="E11" s="19">
        <v>6.7075750000000003</v>
      </c>
      <c r="F11" s="19">
        <v>2.849398367376125</v>
      </c>
      <c r="G11" s="20">
        <f t="shared" si="0"/>
        <v>0.42480305734578067</v>
      </c>
      <c r="I11" t="s">
        <v>263</v>
      </c>
      <c r="J11" s="6">
        <v>2.697136655842769</v>
      </c>
      <c r="K11" s="65">
        <v>0.48054748205392539</v>
      </c>
    </row>
    <row r="12" spans="1:11" x14ac:dyDescent="0.25">
      <c r="A12" s="15"/>
      <c r="B12" s="44">
        <v>6</v>
      </c>
      <c r="C12" s="17" t="s">
        <v>245</v>
      </c>
      <c r="D12" s="18">
        <v>13.276629999999995</v>
      </c>
      <c r="E12" s="19">
        <v>17.972064</v>
      </c>
      <c r="F12" s="19">
        <v>8.4033802304256824</v>
      </c>
      <c r="G12" s="20">
        <f t="shared" si="0"/>
        <v>0.46758014162567429</v>
      </c>
      <c r="I12" t="s">
        <v>258</v>
      </c>
      <c r="J12" s="6">
        <v>0.85140070780289534</v>
      </c>
      <c r="K12" s="65">
        <v>0.4762651911088821</v>
      </c>
    </row>
    <row r="13" spans="1:11" x14ac:dyDescent="0.25">
      <c r="A13" s="15"/>
      <c r="B13" s="44">
        <v>7</v>
      </c>
      <c r="C13" s="17" t="s">
        <v>246</v>
      </c>
      <c r="D13" s="18">
        <v>18.225138999999999</v>
      </c>
      <c r="E13" s="19">
        <v>19.580362000000001</v>
      </c>
      <c r="F13" s="19">
        <v>10.340431097994042</v>
      </c>
      <c r="G13" s="20">
        <f t="shared" si="0"/>
        <v>0.52810214121649235</v>
      </c>
      <c r="I13" t="s">
        <v>248</v>
      </c>
      <c r="J13" s="6">
        <v>2.5112983460485339</v>
      </c>
      <c r="K13" s="65">
        <v>0.47421184082962925</v>
      </c>
    </row>
    <row r="14" spans="1:11" x14ac:dyDescent="0.25">
      <c r="A14" s="15"/>
      <c r="B14" s="44">
        <v>8</v>
      </c>
      <c r="C14" s="17" t="s">
        <v>247</v>
      </c>
      <c r="D14" s="18">
        <v>7.7528899999999981</v>
      </c>
      <c r="E14" s="19">
        <v>8.6944709999999965</v>
      </c>
      <c r="F14" s="19">
        <v>3.4898983848747775</v>
      </c>
      <c r="G14" s="20">
        <f t="shared" si="0"/>
        <v>0.40139283745667553</v>
      </c>
      <c r="I14" t="s">
        <v>264</v>
      </c>
      <c r="J14" s="6">
        <v>0.8932937900244724</v>
      </c>
      <c r="K14" s="65">
        <v>0.47376395965286722</v>
      </c>
    </row>
    <row r="15" spans="1:11" x14ac:dyDescent="0.25">
      <c r="A15" s="15"/>
      <c r="B15" s="44">
        <v>9</v>
      </c>
      <c r="C15" s="17" t="s">
        <v>248</v>
      </c>
      <c r="D15" s="18">
        <v>3.6163069999999995</v>
      </c>
      <c r="E15" s="19">
        <v>5.2957310000000009</v>
      </c>
      <c r="F15" s="19">
        <v>2.5112983460485339</v>
      </c>
      <c r="G15" s="20">
        <f t="shared" si="0"/>
        <v>0.47421184082962925</v>
      </c>
      <c r="I15" t="s">
        <v>261</v>
      </c>
      <c r="J15" s="6">
        <v>4.2635621134623989</v>
      </c>
      <c r="K15" s="65">
        <v>0.46984719399600555</v>
      </c>
    </row>
    <row r="16" spans="1:11" x14ac:dyDescent="0.25">
      <c r="A16" s="15"/>
      <c r="B16" s="44">
        <v>10</v>
      </c>
      <c r="C16" s="17" t="s">
        <v>249</v>
      </c>
      <c r="D16" s="18">
        <v>7.265706999999999</v>
      </c>
      <c r="E16" s="19">
        <v>9.8436259999999987</v>
      </c>
      <c r="F16" s="19">
        <v>4.4226360430984641</v>
      </c>
      <c r="G16" s="20">
        <f t="shared" si="0"/>
        <v>0.44928932114024495</v>
      </c>
      <c r="I16" t="s">
        <v>245</v>
      </c>
      <c r="J16" s="6">
        <v>8.4033802304256824</v>
      </c>
      <c r="K16" s="65">
        <v>0.46758014162567429</v>
      </c>
    </row>
    <row r="17" spans="1:11" x14ac:dyDescent="0.25">
      <c r="A17" s="15"/>
      <c r="B17" s="44">
        <v>11</v>
      </c>
      <c r="C17" s="17" t="s">
        <v>250</v>
      </c>
      <c r="D17" s="18">
        <v>11.040194999999995</v>
      </c>
      <c r="E17" s="19">
        <v>11.487110999999995</v>
      </c>
      <c r="F17" s="19">
        <v>5.325969576724674</v>
      </c>
      <c r="G17" s="20">
        <f t="shared" si="0"/>
        <v>0.46364743726465918</v>
      </c>
      <c r="I17" t="s">
        <v>250</v>
      </c>
      <c r="J17" s="6">
        <v>5.325969576724674</v>
      </c>
      <c r="K17" s="65">
        <v>0.46364743726465918</v>
      </c>
    </row>
    <row r="18" spans="1:11" x14ac:dyDescent="0.25">
      <c r="A18" s="15"/>
      <c r="B18" s="44">
        <v>12</v>
      </c>
      <c r="C18" s="17" t="s">
        <v>251</v>
      </c>
      <c r="D18" s="18">
        <v>4.932431000000002</v>
      </c>
      <c r="E18" s="19">
        <v>5.8028869999999992</v>
      </c>
      <c r="F18" s="19">
        <v>2.1117898455786417</v>
      </c>
      <c r="G18" s="20">
        <f t="shared" si="0"/>
        <v>0.36392055292109632</v>
      </c>
      <c r="I18" t="s">
        <v>262</v>
      </c>
      <c r="J18" s="6">
        <v>2.3294402902747606</v>
      </c>
      <c r="K18" s="65">
        <v>0.45927640675853765</v>
      </c>
    </row>
    <row r="19" spans="1:11" x14ac:dyDescent="0.25">
      <c r="A19" s="15"/>
      <c r="B19" s="44">
        <v>13</v>
      </c>
      <c r="C19" s="17" t="s">
        <v>252</v>
      </c>
      <c r="D19" s="18">
        <v>15.316519999999995</v>
      </c>
      <c r="E19" s="19">
        <v>15.885148000000001</v>
      </c>
      <c r="F19" s="19">
        <v>6.8909810076629583</v>
      </c>
      <c r="G19" s="20">
        <f t="shared" si="0"/>
        <v>0.43380023954847369</v>
      </c>
      <c r="I19" t="s">
        <v>249</v>
      </c>
      <c r="J19" s="6">
        <v>4.4226360430984641</v>
      </c>
      <c r="K19" s="65">
        <v>0.44928932114024495</v>
      </c>
    </row>
    <row r="20" spans="1:11" x14ac:dyDescent="0.25">
      <c r="A20" s="15"/>
      <c r="B20" s="44">
        <v>14</v>
      </c>
      <c r="C20" s="17" t="s">
        <v>253</v>
      </c>
      <c r="D20" s="18">
        <v>13.286061</v>
      </c>
      <c r="E20" s="19">
        <v>13.525418</v>
      </c>
      <c r="F20" s="19">
        <v>6.0172930678654666</v>
      </c>
      <c r="G20" s="20">
        <f t="shared" si="0"/>
        <v>0.44488777114803152</v>
      </c>
      <c r="I20" t="s">
        <v>240</v>
      </c>
      <c r="J20" s="6">
        <v>1.7529630777571583</v>
      </c>
      <c r="K20" s="65">
        <v>0.44824194368683046</v>
      </c>
    </row>
    <row r="21" spans="1:11" x14ac:dyDescent="0.25">
      <c r="A21" s="15"/>
      <c r="B21" s="44">
        <v>15</v>
      </c>
      <c r="C21" s="17" t="s">
        <v>254</v>
      </c>
      <c r="D21" s="18">
        <v>136.10686400000006</v>
      </c>
      <c r="E21" s="19">
        <v>122.98102800000001</v>
      </c>
      <c r="F21" s="19">
        <v>54.045880034628375</v>
      </c>
      <c r="G21" s="20">
        <f t="shared" si="0"/>
        <v>0.43946518348040131</v>
      </c>
      <c r="I21" t="s">
        <v>255</v>
      </c>
      <c r="J21" s="6">
        <v>5.4611797615525575</v>
      </c>
      <c r="K21" s="65">
        <v>0.4478074484427545</v>
      </c>
    </row>
    <row r="22" spans="1:11" x14ac:dyDescent="0.25">
      <c r="A22" s="15"/>
      <c r="B22" s="44">
        <v>16</v>
      </c>
      <c r="C22" s="17" t="s">
        <v>255</v>
      </c>
      <c r="D22" s="18">
        <v>13.845922000000003</v>
      </c>
      <c r="E22" s="19">
        <v>12.195375</v>
      </c>
      <c r="F22" s="19">
        <v>5.4611797615525575</v>
      </c>
      <c r="G22" s="20">
        <f t="shared" si="0"/>
        <v>0.4478074484427545</v>
      </c>
      <c r="I22" t="s">
        <v>253</v>
      </c>
      <c r="J22" s="6">
        <v>6.0172930678654666</v>
      </c>
      <c r="K22" s="65">
        <v>0.44488777114803152</v>
      </c>
    </row>
    <row r="23" spans="1:11" x14ac:dyDescent="0.25">
      <c r="A23" s="15"/>
      <c r="B23" s="44">
        <v>17</v>
      </c>
      <c r="C23" s="17" t="s">
        <v>256</v>
      </c>
      <c r="D23" s="18">
        <v>2.1920200000000003</v>
      </c>
      <c r="E23" s="19">
        <v>2.5862609999999999</v>
      </c>
      <c r="F23" s="19">
        <v>1.0275875403549435</v>
      </c>
      <c r="G23" s="20">
        <f t="shared" si="0"/>
        <v>0.39732553688701316</v>
      </c>
      <c r="I23" t="s">
        <v>254</v>
      </c>
      <c r="J23" s="6">
        <v>54.045880034628375</v>
      </c>
      <c r="K23" s="65">
        <v>0.43946518348040131</v>
      </c>
    </row>
    <row r="24" spans="1:11" x14ac:dyDescent="0.25">
      <c r="A24" s="15"/>
      <c r="B24" s="44">
        <v>18</v>
      </c>
      <c r="C24" s="17" t="s">
        <v>257</v>
      </c>
      <c r="D24" s="18">
        <v>2.0788220000000002</v>
      </c>
      <c r="E24" s="19">
        <v>2.2487180000000002</v>
      </c>
      <c r="F24" s="19">
        <v>0.91251612149608263</v>
      </c>
      <c r="G24" s="20">
        <f t="shared" si="0"/>
        <v>0.40579393303032329</v>
      </c>
      <c r="I24" t="s">
        <v>252</v>
      </c>
      <c r="J24" s="6">
        <v>6.8909810076629583</v>
      </c>
      <c r="K24" s="65">
        <v>0.43380023954847369</v>
      </c>
    </row>
    <row r="25" spans="1:11" x14ac:dyDescent="0.25">
      <c r="A25" s="15"/>
      <c r="B25" s="44">
        <v>19</v>
      </c>
      <c r="C25" s="17" t="s">
        <v>258</v>
      </c>
      <c r="D25" s="18">
        <v>1.2833290000000002</v>
      </c>
      <c r="E25" s="19">
        <v>1.7876610000000002</v>
      </c>
      <c r="F25" s="19">
        <v>0.85140070780289534</v>
      </c>
      <c r="G25" s="20">
        <f t="shared" si="0"/>
        <v>0.4762651911088821</v>
      </c>
      <c r="I25" t="s">
        <v>260</v>
      </c>
      <c r="J25" s="6">
        <v>5.4003005548720466</v>
      </c>
      <c r="K25" s="65">
        <v>0.43060233327802638</v>
      </c>
    </row>
    <row r="26" spans="1:11" x14ac:dyDescent="0.25">
      <c r="A26" s="15"/>
      <c r="B26" s="44">
        <v>20</v>
      </c>
      <c r="C26" s="17" t="s">
        <v>259</v>
      </c>
      <c r="D26" s="18">
        <v>25.290016000000008</v>
      </c>
      <c r="E26" s="19">
        <v>28.227954000000008</v>
      </c>
      <c r="F26" s="19">
        <v>14.983511828879273</v>
      </c>
      <c r="G26" s="20">
        <f t="shared" si="0"/>
        <v>0.53080403308292445</v>
      </c>
      <c r="I26" t="s">
        <v>244</v>
      </c>
      <c r="J26" s="6">
        <v>2.849398367376125</v>
      </c>
      <c r="K26" s="65">
        <v>0.42480305734578067</v>
      </c>
    </row>
    <row r="27" spans="1:11" x14ac:dyDescent="0.25">
      <c r="A27" s="15"/>
      <c r="B27" s="44">
        <v>21</v>
      </c>
      <c r="C27" s="17" t="s">
        <v>260</v>
      </c>
      <c r="D27" s="18">
        <v>11.367072000000004</v>
      </c>
      <c r="E27" s="19">
        <v>12.541270999999998</v>
      </c>
      <c r="F27" s="19">
        <v>5.4003005548720466</v>
      </c>
      <c r="G27" s="20">
        <f t="shared" si="0"/>
        <v>0.43060233327802638</v>
      </c>
      <c r="I27" t="s">
        <v>257</v>
      </c>
      <c r="J27" s="6">
        <v>0.91251612149608263</v>
      </c>
      <c r="K27" s="65">
        <v>0.40579393303032329</v>
      </c>
    </row>
    <row r="28" spans="1:11" x14ac:dyDescent="0.25">
      <c r="A28" s="15"/>
      <c r="B28" s="44">
        <v>22</v>
      </c>
      <c r="C28" s="17" t="s">
        <v>261</v>
      </c>
      <c r="D28" s="18">
        <v>8.9112319999999983</v>
      </c>
      <c r="E28" s="19">
        <v>9.0743589999999994</v>
      </c>
      <c r="F28" s="19">
        <v>4.2635621134623989</v>
      </c>
      <c r="G28" s="20">
        <f t="shared" si="0"/>
        <v>0.46984719399600555</v>
      </c>
      <c r="I28" t="s">
        <v>247</v>
      </c>
      <c r="J28" s="6">
        <v>3.4898983848747775</v>
      </c>
      <c r="K28" s="65">
        <v>0.40139283745667553</v>
      </c>
    </row>
    <row r="29" spans="1:11" x14ac:dyDescent="0.25">
      <c r="A29" s="15"/>
      <c r="B29" s="44">
        <v>23</v>
      </c>
      <c r="C29" s="17" t="s">
        <v>262</v>
      </c>
      <c r="D29" s="18">
        <v>4.9507239999999983</v>
      </c>
      <c r="E29" s="19">
        <v>5.0719789999999989</v>
      </c>
      <c r="F29" s="19">
        <v>2.3294402902747606</v>
      </c>
      <c r="G29" s="20">
        <f t="shared" si="0"/>
        <v>0.45927640675853765</v>
      </c>
      <c r="I29" t="s">
        <v>241</v>
      </c>
      <c r="J29" s="6">
        <v>2.2978057441138162</v>
      </c>
      <c r="K29" s="65">
        <v>0.3986948050973772</v>
      </c>
    </row>
    <row r="30" spans="1:11" x14ac:dyDescent="0.25">
      <c r="A30" s="15"/>
      <c r="B30" s="44">
        <v>24</v>
      </c>
      <c r="C30" s="17" t="s">
        <v>263</v>
      </c>
      <c r="D30" s="18">
        <v>3.7365650000000001</v>
      </c>
      <c r="E30" s="19">
        <v>5.6126329999999989</v>
      </c>
      <c r="F30" s="19">
        <v>2.697136655842769</v>
      </c>
      <c r="G30" s="20">
        <f t="shared" si="0"/>
        <v>0.48054748205392539</v>
      </c>
      <c r="I30" t="s">
        <v>256</v>
      </c>
      <c r="J30" s="6">
        <v>1.0275875403549435</v>
      </c>
      <c r="K30" s="65">
        <v>0.39732553688701316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1.7295569999999998</v>
      </c>
      <c r="E31" s="25">
        <v>1.8855249999999999</v>
      </c>
      <c r="F31" s="25">
        <v>0.8932937900244724</v>
      </c>
      <c r="G31" s="26">
        <f t="shared" si="0"/>
        <v>0.47376395965286722</v>
      </c>
      <c r="I31" t="s">
        <v>251</v>
      </c>
      <c r="J31" s="6">
        <v>2.1117898455786417</v>
      </c>
      <c r="K31" s="65">
        <v>0.36392055292109632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0"/>
  <dimension ref="A1:G12"/>
  <sheetViews>
    <sheetView workbookViewId="0">
      <selection activeCell="A9" sqref="A9:G9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123</v>
      </c>
      <c r="B1" s="46" t="s">
        <v>228</v>
      </c>
      <c r="C1" s="40" t="s">
        <v>78</v>
      </c>
      <c r="D1" s="40"/>
      <c r="E1" s="40"/>
      <c r="F1" s="40"/>
      <c r="G1" s="40"/>
    </row>
    <row r="2" spans="1:7" ht="15.75" thickBot="1" x14ac:dyDescent="0.3">
      <c r="A2" s="2" t="s">
        <v>2346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804.68669000000011</v>
      </c>
      <c r="E6" s="13">
        <v>856.9457980000002</v>
      </c>
      <c r="F6" s="13">
        <v>251.90620626215303</v>
      </c>
      <c r="G6" s="14">
        <v>0.29395815563839545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804.68669000000034</v>
      </c>
      <c r="E7" s="31">
        <f ca="1">SUM(E8:OFFSET(E6,MATCH("GOBIERNOS REGIONALES",$A$8:$A$50,0),0))</f>
        <v>856.94579800000008</v>
      </c>
      <c r="F7" s="31">
        <f ca="1">SUM(F8:OFFSET(F6,MATCH("GOBIERNOS REGIONALES",$A$8:$A$50,0),0))</f>
        <v>251.90620626215303</v>
      </c>
      <c r="G7" s="32">
        <f ca="1">IFERROR(F7/E7,0)</f>
        <v>0.2939581556383955</v>
      </c>
    </row>
    <row r="8" spans="1:7" ht="25.5" x14ac:dyDescent="0.25">
      <c r="A8" s="15"/>
      <c r="B8" s="16">
        <v>6</v>
      </c>
      <c r="C8" s="17" t="s">
        <v>100</v>
      </c>
      <c r="D8" s="18">
        <v>218.27119999999999</v>
      </c>
      <c r="E8" s="19">
        <v>218.27120000000002</v>
      </c>
      <c r="F8" s="19">
        <v>0.27277358015999198</v>
      </c>
      <c r="G8" s="20">
        <f>IFERROR(F8/E8,0)</f>
        <v>1.2497002818511647E-3</v>
      </c>
    </row>
    <row r="9" spans="1:7" x14ac:dyDescent="0.25">
      <c r="A9" s="15"/>
      <c r="B9" s="16">
        <v>61</v>
      </c>
      <c r="C9" s="17" t="s">
        <v>130</v>
      </c>
      <c r="D9" s="18">
        <v>586.41549000000032</v>
      </c>
      <c r="E9" s="19">
        <v>638.67459800000006</v>
      </c>
      <c r="F9" s="19">
        <v>251.63343268199304</v>
      </c>
      <c r="G9" s="20">
        <f>IFERROR(F9/E9,0)</f>
        <v>0.39399317503777254</v>
      </c>
    </row>
    <row r="10" spans="1:7" ht="15.75" thickBot="1" x14ac:dyDescent="0.3">
      <c r="A10" s="33" t="s">
        <v>200</v>
      </c>
      <c r="B10" s="34"/>
      <c r="C10" s="35"/>
      <c r="D10" s="36">
        <f ca="1">SUM(D11:OFFSET(D9,(MATCH("GOBIERNOS LOCALES",$A$8:$A$50,0)-MATCH("GOBIERNOS REGIONALES",$A$8:$A$50,0)),0))</f>
        <v>0</v>
      </c>
      <c r="E10" s="37">
        <f ca="1">SUM(E11:OFFSET(E9,(MATCH("GOBIERNOS LOCALES",$A$8:$A$50,0)-MATCH("GOBIERNOS REGIONALES",$A$8:$A$50,0)),0))</f>
        <v>0</v>
      </c>
      <c r="F10" s="37">
        <f ca="1">SUM(F11:OFFSET(F9,(MATCH("GOBIERNOS LOCALES",$A$8:$A$50,0)-MATCH("GOBIERNOS REGIONALES",$A$8:$A$50,0)),0))</f>
        <v>0</v>
      </c>
      <c r="G10" s="38">
        <f ca="1">IFERROR(F10/E10,0)</f>
        <v>0</v>
      </c>
    </row>
    <row r="11" spans="1:7" x14ac:dyDescent="0.25">
      <c r="A11" t="s">
        <v>227</v>
      </c>
      <c r="D11" s="6"/>
      <c r="E11" s="6"/>
      <c r="F11" s="6"/>
      <c r="G11" s="5">
        <f>IFERROR(F11/E11,0)</f>
        <v>0</v>
      </c>
    </row>
    <row r="12" spans="1:7" x14ac:dyDescent="0.25">
      <c r="D12" s="6"/>
      <c r="E12" s="6"/>
      <c r="F12" s="6"/>
      <c r="G12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1"/>
  <dimension ref="A1:L23"/>
  <sheetViews>
    <sheetView topLeftCell="A16" workbookViewId="0">
      <selection activeCell="A20" sqref="A20:XFD23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123</v>
      </c>
      <c r="B1" s="40" t="s">
        <v>228</v>
      </c>
      <c r="C1" s="40" t="s">
        <v>78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2347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804.68669000000011</v>
      </c>
      <c r="G6" s="13">
        <v>856.9457980000002</v>
      </c>
      <c r="H6" s="13">
        <v>251.90620626215303</v>
      </c>
      <c r="I6" s="14">
        <v>0.29395815563839545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465.51248999999996</v>
      </c>
      <c r="G7" s="31">
        <f ca="1">SUM(G8:OFFSET(G6,MATCH("PROYECTOS",$A$8:$A$50,0),0))</f>
        <v>517.770802</v>
      </c>
      <c r="H7" s="31">
        <f ca="1">SUM(H8:OFFSET(H6,MATCH("PROYECTOS",$A$8:$A$50,0),0))</f>
        <v>211.05446625410758</v>
      </c>
      <c r="I7" s="32">
        <f ca="1">IFERROR(H7/G7,0)</f>
        <v>0.40762141364260934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34.807723999999993</v>
      </c>
      <c r="G8" s="19">
        <v>35.414212999999997</v>
      </c>
      <c r="H8" s="19">
        <v>15.716881217944319</v>
      </c>
      <c r="I8" s="20">
        <f t="shared" ref="I8:I14" si="0">IFERROR(H8/G8,0)</f>
        <v>0.44380151036941923</v>
      </c>
      <c r="J8" s="54"/>
      <c r="K8" s="19"/>
      <c r="L8" s="20" t="str">
        <f t="shared" ref="L8:L13" si="1">IFERROR(K8/J8,".")</f>
        <v>.</v>
      </c>
    </row>
    <row r="9" spans="1:12" ht="25.5" x14ac:dyDescent="0.25">
      <c r="A9" s="15"/>
      <c r="B9" s="17">
        <v>3000646</v>
      </c>
      <c r="C9" s="17" t="s">
        <v>2348</v>
      </c>
      <c r="D9" s="53">
        <v>86</v>
      </c>
      <c r="E9" s="17" t="s">
        <v>464</v>
      </c>
      <c r="F9" s="18">
        <v>1.4865500000000003</v>
      </c>
      <c r="G9" s="19">
        <v>2.6392029999999997</v>
      </c>
      <c r="H9" s="19">
        <v>0.64792453611153178</v>
      </c>
      <c r="I9" s="20">
        <f t="shared" si="0"/>
        <v>0.24550007563326195</v>
      </c>
      <c r="J9" s="54"/>
      <c r="K9" s="19"/>
      <c r="L9" s="20" t="str">
        <f t="shared" si="1"/>
        <v>.</v>
      </c>
    </row>
    <row r="10" spans="1:12" ht="25.5" x14ac:dyDescent="0.25">
      <c r="A10" s="15"/>
      <c r="B10" s="17">
        <v>3000647</v>
      </c>
      <c r="C10" s="17" t="s">
        <v>2349</v>
      </c>
      <c r="D10" s="53">
        <v>86</v>
      </c>
      <c r="E10" s="17" t="s">
        <v>464</v>
      </c>
      <c r="F10" s="18">
        <v>147.78678499999995</v>
      </c>
      <c r="G10" s="19">
        <v>167.33381400000002</v>
      </c>
      <c r="H10" s="19">
        <v>86.468785561048207</v>
      </c>
      <c r="I10" s="20">
        <f t="shared" si="0"/>
        <v>0.51674424609151737</v>
      </c>
      <c r="J10" s="54"/>
      <c r="K10" s="19"/>
      <c r="L10" s="20" t="str">
        <f t="shared" si="1"/>
        <v>.</v>
      </c>
    </row>
    <row r="11" spans="1:12" ht="25.5" x14ac:dyDescent="0.25">
      <c r="A11" s="15"/>
      <c r="B11" s="17">
        <v>3000648</v>
      </c>
      <c r="C11" s="17" t="s">
        <v>2350</v>
      </c>
      <c r="D11" s="53">
        <v>86</v>
      </c>
      <c r="E11" s="17" t="s">
        <v>464</v>
      </c>
      <c r="F11" s="18">
        <v>204.87217500000003</v>
      </c>
      <c r="G11" s="19">
        <v>234.70523900000001</v>
      </c>
      <c r="H11" s="19">
        <v>84.062604527382064</v>
      </c>
      <c r="I11" s="20">
        <f t="shared" si="0"/>
        <v>0.35816245468377494</v>
      </c>
      <c r="J11" s="54"/>
      <c r="K11" s="19"/>
      <c r="L11" s="20" t="str">
        <f t="shared" si="1"/>
        <v>.</v>
      </c>
    </row>
    <row r="12" spans="1:12" ht="51" x14ac:dyDescent="0.25">
      <c r="A12" s="15"/>
      <c r="B12" s="17">
        <v>3000649</v>
      </c>
      <c r="C12" s="17" t="s">
        <v>2351</v>
      </c>
      <c r="D12" s="53">
        <v>86</v>
      </c>
      <c r="E12" s="17" t="s">
        <v>464</v>
      </c>
      <c r="F12" s="18">
        <v>65.868953000000005</v>
      </c>
      <c r="G12" s="19">
        <v>67.052851999999987</v>
      </c>
      <c r="H12" s="19">
        <v>22.683310430386591</v>
      </c>
      <c r="I12" s="20">
        <f t="shared" si="0"/>
        <v>0.33829001681220949</v>
      </c>
      <c r="J12" s="54"/>
      <c r="K12" s="19"/>
      <c r="L12" s="20" t="str">
        <f t="shared" si="1"/>
        <v>.</v>
      </c>
    </row>
    <row r="13" spans="1:12" ht="38.25" x14ac:dyDescent="0.25">
      <c r="A13" s="15"/>
      <c r="B13" s="17">
        <v>3000650</v>
      </c>
      <c r="C13" s="17" t="s">
        <v>2352</v>
      </c>
      <c r="D13" s="53">
        <v>86</v>
      </c>
      <c r="E13" s="17" t="s">
        <v>464</v>
      </c>
      <c r="F13" s="18">
        <v>10.690303</v>
      </c>
      <c r="G13" s="19">
        <v>10.625481000000001</v>
      </c>
      <c r="H13" s="19">
        <v>1.4749599812348606</v>
      </c>
      <c r="I13" s="20">
        <f t="shared" si="0"/>
        <v>0.13881347877191258</v>
      </c>
      <c r="J13" s="54"/>
      <c r="K13" s="19"/>
      <c r="L13" s="20" t="str">
        <f t="shared" si="1"/>
        <v>.</v>
      </c>
    </row>
    <row r="14" spans="1:12" ht="15.75" thickBot="1" x14ac:dyDescent="0.3">
      <c r="A14" s="33" t="s">
        <v>302</v>
      </c>
      <c r="B14" s="35"/>
      <c r="C14" s="35"/>
      <c r="D14" s="51"/>
      <c r="E14" s="35"/>
      <c r="F14" s="36">
        <f ca="1">OFFSET(F14,-MATCH("PROYECTOS",$A$8:$A$50,0)-1,0)-(OFFSET(F14,-MATCH("PROYECTOS",$A$8:$A$50,0),0))</f>
        <v>339.17420000000016</v>
      </c>
      <c r="G14" s="37">
        <f ca="1">OFFSET(G14,-MATCH("PROYECTOS",$A$8:$A$50,0)-1,0)-(OFFSET(G14,-MATCH("PROYECTOS",$A$8:$A$50,0),0))</f>
        <v>339.17499600000019</v>
      </c>
      <c r="H14" s="37">
        <f ca="1">OFFSET(H14,-MATCH("PROYECTOS",$A$8:$A$50,0)-1,0)-(OFFSET(H14,-MATCH("PROYECTOS",$A$8:$A$50,0),0))</f>
        <v>40.851740008045454</v>
      </c>
      <c r="I14" s="38">
        <f t="shared" ca="1" si="0"/>
        <v>0.12044443278491387</v>
      </c>
      <c r="J14" s="52"/>
      <c r="K14" s="37"/>
      <c r="L14" s="38"/>
    </row>
    <row r="15" spans="1:12" ht="15.75" thickBot="1" x14ac:dyDescent="0.3"/>
    <row r="16" spans="1:12" ht="15.75" thickBot="1" x14ac:dyDescent="0.3">
      <c r="A16" s="108" t="s">
        <v>372</v>
      </c>
      <c r="B16" s="109"/>
      <c r="C16" s="109"/>
      <c r="D16" s="109"/>
      <c r="E16" s="109"/>
      <c r="F16" s="110"/>
    </row>
    <row r="17" spans="1:6" ht="15.75" thickBot="1" x14ac:dyDescent="0.3">
      <c r="A17" s="2" t="s">
        <v>2385</v>
      </c>
    </row>
    <row r="18" spans="1:6" ht="45" customHeight="1" x14ac:dyDescent="0.25">
      <c r="A18" s="100" t="s">
        <v>374</v>
      </c>
      <c r="B18" s="101"/>
      <c r="C18" s="101"/>
      <c r="D18" s="101"/>
      <c r="E18" s="101"/>
      <c r="F18" s="111" t="s">
        <v>375</v>
      </c>
    </row>
    <row r="19" spans="1:6" ht="15.75" thickBot="1" x14ac:dyDescent="0.3">
      <c r="A19" s="125"/>
      <c r="B19" s="126"/>
      <c r="C19" s="104"/>
      <c r="D19" s="104"/>
      <c r="E19" s="104"/>
      <c r="F19" s="112"/>
    </row>
    <row r="20" spans="1:6" ht="45" customHeight="1" x14ac:dyDescent="0.25">
      <c r="A20" s="15"/>
      <c r="B20" s="17">
        <v>3000646</v>
      </c>
      <c r="C20" s="148" t="s">
        <v>2348</v>
      </c>
      <c r="D20" s="142"/>
      <c r="E20" s="149"/>
      <c r="F20" s="69">
        <v>0.24550007563326195</v>
      </c>
    </row>
    <row r="21" spans="1:6" ht="45" customHeight="1" x14ac:dyDescent="0.25">
      <c r="A21" s="15"/>
      <c r="B21" s="17">
        <v>3000648</v>
      </c>
      <c r="C21" s="144" t="s">
        <v>2350</v>
      </c>
      <c r="D21" s="119">
        <v>86</v>
      </c>
      <c r="E21" s="145" t="s">
        <v>464</v>
      </c>
      <c r="F21" s="69">
        <v>0.35816245468377494</v>
      </c>
    </row>
    <row r="22" spans="1:6" ht="45" customHeight="1" x14ac:dyDescent="0.25">
      <c r="A22" s="15"/>
      <c r="B22" s="17">
        <v>3000649</v>
      </c>
      <c r="C22" s="144" t="s">
        <v>2351</v>
      </c>
      <c r="D22" s="119">
        <v>86</v>
      </c>
      <c r="E22" s="145" t="s">
        <v>464</v>
      </c>
      <c r="F22" s="69">
        <v>0.33829001681220949</v>
      </c>
    </row>
    <row r="23" spans="1:6" ht="45" customHeight="1" thickBot="1" x14ac:dyDescent="0.3">
      <c r="A23" s="21"/>
      <c r="B23" s="23">
        <v>3000650</v>
      </c>
      <c r="C23" s="146" t="s">
        <v>2352</v>
      </c>
      <c r="D23" s="121">
        <v>86</v>
      </c>
      <c r="E23" s="147" t="s">
        <v>464</v>
      </c>
      <c r="F23" s="70">
        <v>0.13881347877191258</v>
      </c>
    </row>
  </sheetData>
  <mergeCells count="19">
    <mergeCell ref="F3:I3"/>
    <mergeCell ref="J3:L3"/>
    <mergeCell ref="I4:I5"/>
    <mergeCell ref="A16:F16"/>
    <mergeCell ref="A18:E19"/>
    <mergeCell ref="F18:F19"/>
    <mergeCell ref="L4:L5"/>
    <mergeCell ref="H4:H5"/>
    <mergeCell ref="A4:C5"/>
    <mergeCell ref="J4:J5"/>
    <mergeCell ref="F4:F5"/>
    <mergeCell ref="K4:K5"/>
    <mergeCell ref="G4:G5"/>
    <mergeCell ref="D4:E5"/>
    <mergeCell ref="C20:E20"/>
    <mergeCell ref="C21:E21"/>
    <mergeCell ref="C22:E22"/>
    <mergeCell ref="C23:E23"/>
    <mergeCell ref="A3:E3"/>
  </mergeCells>
  <pageMargins left="0.7" right="0.7" top="0.75" bottom="0.75" header="0.3" footer="0.3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2"/>
  <dimension ref="A1:N38"/>
  <sheetViews>
    <sheetView workbookViewId="0">
      <selection activeCell="B8" sqref="B8:C3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123</v>
      </c>
      <c r="B1" s="40" t="s">
        <v>228</v>
      </c>
      <c r="C1" s="40" t="s">
        <v>78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2353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804.68669000000011</v>
      </c>
      <c r="I6" s="13">
        <v>856.9457980000002</v>
      </c>
      <c r="J6" s="13">
        <v>251.90620626215303</v>
      </c>
      <c r="K6" s="14">
        <v>0.29395815563839545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SUM(H8:H37)</f>
        <v>465.51249000000001</v>
      </c>
      <c r="I7" s="30">
        <f>SUM(I8:I37)</f>
        <v>517.77080199999989</v>
      </c>
      <c r="J7" s="30">
        <f>SUM(J8:J37)</f>
        <v>211.05446625410758</v>
      </c>
      <c r="K7" s="32">
        <f>IFERROR(J7/I7,0)</f>
        <v>0.40762141364260945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25.146566999999994</v>
      </c>
      <c r="I8" s="19">
        <v>24.732683999999999</v>
      </c>
      <c r="J8" s="19">
        <v>12.270081689217477</v>
      </c>
      <c r="K8" s="20">
        <f t="shared" ref="K8:K38" si="0">IFERROR(J8/I8,0)</f>
        <v>0.49610797150917701</v>
      </c>
      <c r="L8" s="54">
        <v>4</v>
      </c>
      <c r="M8" s="19">
        <v>0</v>
      </c>
      <c r="N8" s="20">
        <f>IFERROR(M8/L8,".")</f>
        <v>0</v>
      </c>
    </row>
    <row r="9" spans="1:14" ht="25.5" x14ac:dyDescent="0.25">
      <c r="A9" s="15"/>
      <c r="B9" s="17">
        <v>5003032</v>
      </c>
      <c r="C9" s="79" t="s">
        <v>626</v>
      </c>
      <c r="D9" s="17">
        <v>3000001</v>
      </c>
      <c r="E9" s="17" t="s">
        <v>271</v>
      </c>
      <c r="F9" s="53">
        <v>60</v>
      </c>
      <c r="G9" s="17" t="s">
        <v>318</v>
      </c>
      <c r="H9" s="18">
        <v>0.08</v>
      </c>
      <c r="I9" s="19">
        <v>7.9999999999999988E-2</v>
      </c>
      <c r="J9" s="19">
        <v>0</v>
      </c>
      <c r="K9" s="20">
        <f t="shared" si="0"/>
        <v>0</v>
      </c>
      <c r="L9" s="54">
        <v>4</v>
      </c>
      <c r="M9" s="19">
        <v>0</v>
      </c>
      <c r="N9" s="20">
        <f t="shared" ref="N9:N37" si="1">IFERROR(M9/L9,".")</f>
        <v>0</v>
      </c>
    </row>
    <row r="10" spans="1:14" ht="25.5" x14ac:dyDescent="0.25">
      <c r="A10" s="15"/>
      <c r="B10" s="17">
        <v>5004153</v>
      </c>
      <c r="C10" s="79" t="s">
        <v>2354</v>
      </c>
      <c r="D10" s="17">
        <v>3000001</v>
      </c>
      <c r="E10" s="17" t="s">
        <v>271</v>
      </c>
      <c r="F10" s="53">
        <v>51</v>
      </c>
      <c r="G10" s="17" t="s">
        <v>723</v>
      </c>
      <c r="H10" s="18">
        <v>9.1611569999999993</v>
      </c>
      <c r="I10" s="19">
        <v>9.3782950000000014</v>
      </c>
      <c r="J10" s="19">
        <v>3.091367720044218</v>
      </c>
      <c r="K10" s="20">
        <f t="shared" si="0"/>
        <v>0.32963003616800468</v>
      </c>
      <c r="L10" s="54">
        <v>8000</v>
      </c>
      <c r="M10" s="19">
        <v>0</v>
      </c>
      <c r="N10" s="20">
        <f t="shared" si="1"/>
        <v>0</v>
      </c>
    </row>
    <row r="11" spans="1:14" ht="25.5" x14ac:dyDescent="0.25">
      <c r="A11" s="15"/>
      <c r="B11" s="17">
        <v>5004985</v>
      </c>
      <c r="C11" s="79" t="s">
        <v>2355</v>
      </c>
      <c r="D11" s="17">
        <v>3000001</v>
      </c>
      <c r="E11" s="17" t="s">
        <v>271</v>
      </c>
      <c r="F11" s="53">
        <v>117</v>
      </c>
      <c r="G11" s="17" t="s">
        <v>808</v>
      </c>
      <c r="H11" s="18">
        <v>0.42000000000000004</v>
      </c>
      <c r="I11" s="19">
        <v>1.2232339999999999</v>
      </c>
      <c r="J11" s="19">
        <v>0.35543180868262425</v>
      </c>
      <c r="K11" s="20">
        <f t="shared" si="0"/>
        <v>0.29056730656818258</v>
      </c>
      <c r="L11" s="54">
        <v>41</v>
      </c>
      <c r="M11" s="19">
        <v>0</v>
      </c>
      <c r="N11" s="20">
        <f t="shared" si="1"/>
        <v>0</v>
      </c>
    </row>
    <row r="12" spans="1:14" ht="25.5" x14ac:dyDescent="0.25">
      <c r="A12" s="15"/>
      <c r="B12" s="17">
        <v>5004986</v>
      </c>
      <c r="C12" s="79" t="s">
        <v>2356</v>
      </c>
      <c r="D12" s="17">
        <v>3000646</v>
      </c>
      <c r="E12" s="17" t="s">
        <v>2348</v>
      </c>
      <c r="F12" s="53">
        <v>86</v>
      </c>
      <c r="G12" s="17" t="s">
        <v>464</v>
      </c>
      <c r="H12" s="18">
        <v>1.2000000000000002</v>
      </c>
      <c r="I12" s="19">
        <v>2.341653</v>
      </c>
      <c r="J12" s="19">
        <v>0.62070245595532469</v>
      </c>
      <c r="K12" s="20">
        <f t="shared" si="0"/>
        <v>0.2650702114938997</v>
      </c>
      <c r="L12" s="54">
        <v>500</v>
      </c>
      <c r="M12" s="19">
        <v>0</v>
      </c>
      <c r="N12" s="20">
        <f t="shared" si="1"/>
        <v>0</v>
      </c>
    </row>
    <row r="13" spans="1:14" ht="25.5" x14ac:dyDescent="0.25">
      <c r="A13" s="15"/>
      <c r="B13" s="17">
        <v>5004987</v>
      </c>
      <c r="C13" s="79" t="s">
        <v>2357</v>
      </c>
      <c r="D13" s="17">
        <v>3000646</v>
      </c>
      <c r="E13" s="17" t="s">
        <v>2348</v>
      </c>
      <c r="F13" s="53">
        <v>86</v>
      </c>
      <c r="G13" s="17" t="s">
        <v>464</v>
      </c>
      <c r="H13" s="18">
        <v>0.17655000000000001</v>
      </c>
      <c r="I13" s="19">
        <v>0.18754999999999999</v>
      </c>
      <c r="J13" s="19">
        <v>1.0999999940395355E-2</v>
      </c>
      <c r="K13" s="20">
        <f t="shared" si="0"/>
        <v>5.865102607515519E-2</v>
      </c>
      <c r="L13" s="54">
        <v>250</v>
      </c>
      <c r="M13" s="19">
        <v>0</v>
      </c>
      <c r="N13" s="20">
        <f t="shared" si="1"/>
        <v>0</v>
      </c>
    </row>
    <row r="14" spans="1:14" ht="25.5" x14ac:dyDescent="0.25">
      <c r="A14" s="15"/>
      <c r="B14" s="17">
        <v>5004988</v>
      </c>
      <c r="C14" s="79" t="s">
        <v>2358</v>
      </c>
      <c r="D14" s="17">
        <v>3000646</v>
      </c>
      <c r="E14" s="17" t="s">
        <v>2348</v>
      </c>
      <c r="F14" s="53">
        <v>86</v>
      </c>
      <c r="G14" s="17" t="s">
        <v>464</v>
      </c>
      <c r="H14" s="18">
        <v>0.06</v>
      </c>
      <c r="I14" s="19">
        <v>0.06</v>
      </c>
      <c r="J14" s="19">
        <v>0</v>
      </c>
      <c r="K14" s="20">
        <f t="shared" si="0"/>
        <v>0</v>
      </c>
      <c r="L14" s="54">
        <v>0</v>
      </c>
      <c r="M14" s="19">
        <v>0</v>
      </c>
      <c r="N14" s="20" t="str">
        <f t="shared" si="1"/>
        <v>.</v>
      </c>
    </row>
    <row r="15" spans="1:14" ht="25.5" x14ac:dyDescent="0.25">
      <c r="A15" s="15"/>
      <c r="B15" s="17">
        <v>5004989</v>
      </c>
      <c r="C15" s="79" t="s">
        <v>2359</v>
      </c>
      <c r="D15" s="17">
        <v>3000646</v>
      </c>
      <c r="E15" s="17" t="s">
        <v>2348</v>
      </c>
      <c r="F15" s="53">
        <v>86</v>
      </c>
      <c r="G15" s="17" t="s">
        <v>464</v>
      </c>
      <c r="H15" s="18">
        <v>4.9999999999999996E-2</v>
      </c>
      <c r="I15" s="19">
        <v>0.05</v>
      </c>
      <c r="J15" s="19">
        <v>1.6222080215811729E-2</v>
      </c>
      <c r="K15" s="20">
        <f t="shared" si="0"/>
        <v>0.32444160431623459</v>
      </c>
      <c r="L15" s="54">
        <v>700</v>
      </c>
      <c r="M15" s="19">
        <v>0</v>
      </c>
      <c r="N15" s="20">
        <f t="shared" si="1"/>
        <v>0</v>
      </c>
    </row>
    <row r="16" spans="1:14" ht="25.5" x14ac:dyDescent="0.25">
      <c r="A16" s="15"/>
      <c r="B16" s="17">
        <v>5003949</v>
      </c>
      <c r="C16" s="79" t="s">
        <v>2360</v>
      </c>
      <c r="D16" s="17">
        <v>3000647</v>
      </c>
      <c r="E16" s="17" t="s">
        <v>2349</v>
      </c>
      <c r="F16" s="53">
        <v>60</v>
      </c>
      <c r="G16" s="17" t="s">
        <v>318</v>
      </c>
      <c r="H16" s="18">
        <v>2.292357</v>
      </c>
      <c r="I16" s="19">
        <v>2.1150510000000007</v>
      </c>
      <c r="J16" s="19">
        <v>0.83527628843148705</v>
      </c>
      <c r="K16" s="20">
        <f t="shared" si="0"/>
        <v>0.39492016430406962</v>
      </c>
      <c r="L16" s="54">
        <v>67</v>
      </c>
      <c r="M16" s="19">
        <v>0</v>
      </c>
      <c r="N16" s="20">
        <f t="shared" si="1"/>
        <v>0</v>
      </c>
    </row>
    <row r="17" spans="1:14" ht="38.25" x14ac:dyDescent="0.25">
      <c r="A17" s="15"/>
      <c r="B17" s="17">
        <v>5004990</v>
      </c>
      <c r="C17" s="79" t="s">
        <v>2361</v>
      </c>
      <c r="D17" s="17">
        <v>3000647</v>
      </c>
      <c r="E17" s="17" t="s">
        <v>2349</v>
      </c>
      <c r="F17" s="53">
        <v>42</v>
      </c>
      <c r="G17" s="17" t="s">
        <v>648</v>
      </c>
      <c r="H17" s="18">
        <v>0.63422699999999999</v>
      </c>
      <c r="I17" s="19">
        <v>4.3319809999999999</v>
      </c>
      <c r="J17" s="19">
        <v>0.25927614646207076</v>
      </c>
      <c r="K17" s="20">
        <f t="shared" si="0"/>
        <v>5.9851635190013706E-2</v>
      </c>
      <c r="L17" s="54">
        <v>143</v>
      </c>
      <c r="M17" s="19">
        <v>0</v>
      </c>
      <c r="N17" s="20">
        <f t="shared" si="1"/>
        <v>0</v>
      </c>
    </row>
    <row r="18" spans="1:14" ht="38.25" x14ac:dyDescent="0.25">
      <c r="A18" s="15"/>
      <c r="B18" s="17">
        <v>5004991</v>
      </c>
      <c r="C18" s="79" t="s">
        <v>2362</v>
      </c>
      <c r="D18" s="17">
        <v>3000647</v>
      </c>
      <c r="E18" s="17" t="s">
        <v>2349</v>
      </c>
      <c r="F18" s="53">
        <v>86</v>
      </c>
      <c r="G18" s="17" t="s">
        <v>464</v>
      </c>
      <c r="H18" s="18">
        <v>2.645</v>
      </c>
      <c r="I18" s="19">
        <v>5.265727</v>
      </c>
      <c r="J18" s="19">
        <v>0.75753015882219188</v>
      </c>
      <c r="K18" s="20">
        <f t="shared" si="0"/>
        <v>0.14386050754666771</v>
      </c>
      <c r="L18" s="54">
        <v>2938</v>
      </c>
      <c r="M18" s="19">
        <v>0</v>
      </c>
      <c r="N18" s="20">
        <f t="shared" si="1"/>
        <v>0</v>
      </c>
    </row>
    <row r="19" spans="1:14" ht="38.25" x14ac:dyDescent="0.25">
      <c r="A19" s="15"/>
      <c r="B19" s="17">
        <v>5004992</v>
      </c>
      <c r="C19" s="79" t="s">
        <v>2363</v>
      </c>
      <c r="D19" s="17">
        <v>3000647</v>
      </c>
      <c r="E19" s="17" t="s">
        <v>2349</v>
      </c>
      <c r="F19" s="53">
        <v>440</v>
      </c>
      <c r="G19" s="17" t="s">
        <v>2382</v>
      </c>
      <c r="H19" s="18">
        <v>139.09876399999996</v>
      </c>
      <c r="I19" s="19">
        <v>151.46592199999998</v>
      </c>
      <c r="J19" s="19">
        <v>83.836920262108833</v>
      </c>
      <c r="K19" s="20">
        <f t="shared" si="0"/>
        <v>0.55350351521386343</v>
      </c>
      <c r="L19" s="54">
        <v>116455</v>
      </c>
      <c r="M19" s="19">
        <v>0</v>
      </c>
      <c r="N19" s="20">
        <f t="shared" si="1"/>
        <v>0</v>
      </c>
    </row>
    <row r="20" spans="1:14" ht="25.5" x14ac:dyDescent="0.25">
      <c r="A20" s="15"/>
      <c r="B20" s="17">
        <v>5004993</v>
      </c>
      <c r="C20" s="79" t="s">
        <v>2364</v>
      </c>
      <c r="D20" s="17">
        <v>3000647</v>
      </c>
      <c r="E20" s="17" t="s">
        <v>2349</v>
      </c>
      <c r="F20" s="53">
        <v>532</v>
      </c>
      <c r="G20" s="17" t="s">
        <v>2383</v>
      </c>
      <c r="H20" s="18">
        <v>0.25499999999999995</v>
      </c>
      <c r="I20" s="19">
        <v>0.19650399999999996</v>
      </c>
      <c r="J20" s="19">
        <v>5.5079869853216223E-2</v>
      </c>
      <c r="K20" s="20">
        <f t="shared" si="0"/>
        <v>0.28029897535529169</v>
      </c>
      <c r="L20" s="54">
        <v>123</v>
      </c>
      <c r="M20" s="19">
        <v>0</v>
      </c>
      <c r="N20" s="20">
        <f t="shared" si="1"/>
        <v>0</v>
      </c>
    </row>
    <row r="21" spans="1:14" ht="25.5" x14ac:dyDescent="0.25">
      <c r="A21" s="15"/>
      <c r="B21" s="17">
        <v>5004994</v>
      </c>
      <c r="C21" s="79" t="s">
        <v>2365</v>
      </c>
      <c r="D21" s="17">
        <v>3000647</v>
      </c>
      <c r="E21" s="17" t="s">
        <v>2349</v>
      </c>
      <c r="F21" s="53">
        <v>117</v>
      </c>
      <c r="G21" s="17" t="s">
        <v>808</v>
      </c>
      <c r="H21" s="18">
        <v>2.861437</v>
      </c>
      <c r="I21" s="19">
        <v>3.9586290000000002</v>
      </c>
      <c r="J21" s="19">
        <v>0.72470283537040814</v>
      </c>
      <c r="K21" s="20">
        <f t="shared" si="0"/>
        <v>0.1830691472654821</v>
      </c>
      <c r="L21" s="54">
        <v>260</v>
      </c>
      <c r="M21" s="19">
        <v>0</v>
      </c>
      <c r="N21" s="20">
        <f t="shared" si="1"/>
        <v>0</v>
      </c>
    </row>
    <row r="22" spans="1:14" ht="38.25" x14ac:dyDescent="0.25">
      <c r="A22" s="15"/>
      <c r="B22" s="17">
        <v>5004995</v>
      </c>
      <c r="C22" s="79" t="s">
        <v>2366</v>
      </c>
      <c r="D22" s="17">
        <v>3000648</v>
      </c>
      <c r="E22" s="17" t="s">
        <v>2350</v>
      </c>
      <c r="F22" s="53">
        <v>65</v>
      </c>
      <c r="G22" s="17" t="s">
        <v>1100</v>
      </c>
      <c r="H22" s="18">
        <v>21.285526999999998</v>
      </c>
      <c r="I22" s="19">
        <v>46.278466999999999</v>
      </c>
      <c r="J22" s="19">
        <v>6.0834555419987737</v>
      </c>
      <c r="K22" s="20">
        <f t="shared" si="0"/>
        <v>0.13145326404175778</v>
      </c>
      <c r="L22" s="54">
        <v>53</v>
      </c>
      <c r="M22" s="19">
        <v>0</v>
      </c>
      <c r="N22" s="20">
        <f t="shared" si="1"/>
        <v>0</v>
      </c>
    </row>
    <row r="23" spans="1:14" ht="38.25" x14ac:dyDescent="0.25">
      <c r="A23" s="15"/>
      <c r="B23" s="17">
        <v>5004996</v>
      </c>
      <c r="C23" s="79" t="s">
        <v>2367</v>
      </c>
      <c r="D23" s="17">
        <v>3000648</v>
      </c>
      <c r="E23" s="17" t="s">
        <v>2350</v>
      </c>
      <c r="F23" s="53">
        <v>43</v>
      </c>
      <c r="G23" s="17" t="s">
        <v>833</v>
      </c>
      <c r="H23" s="18">
        <v>21.857302999999998</v>
      </c>
      <c r="I23" s="19">
        <v>28.904997999999992</v>
      </c>
      <c r="J23" s="19">
        <v>13.430031228259395</v>
      </c>
      <c r="K23" s="20">
        <f t="shared" si="0"/>
        <v>0.46462660984302434</v>
      </c>
      <c r="L23" s="54">
        <v>32</v>
      </c>
      <c r="M23" s="19">
        <v>0</v>
      </c>
      <c r="N23" s="20">
        <f t="shared" si="1"/>
        <v>0</v>
      </c>
    </row>
    <row r="24" spans="1:14" ht="25.5" x14ac:dyDescent="0.25">
      <c r="A24" s="15"/>
      <c r="B24" s="17">
        <v>5004997</v>
      </c>
      <c r="C24" s="79" t="s">
        <v>2368</v>
      </c>
      <c r="D24" s="17">
        <v>3000648</v>
      </c>
      <c r="E24" s="17" t="s">
        <v>2350</v>
      </c>
      <c r="F24" s="53">
        <v>86</v>
      </c>
      <c r="G24" s="17" t="s">
        <v>464</v>
      </c>
      <c r="H24" s="18">
        <v>22.780446000000005</v>
      </c>
      <c r="I24" s="19">
        <v>26.611681000000001</v>
      </c>
      <c r="J24" s="19">
        <v>8.7253677836852148</v>
      </c>
      <c r="K24" s="20">
        <f t="shared" si="0"/>
        <v>0.32787736271471218</v>
      </c>
      <c r="L24" s="54">
        <v>11030</v>
      </c>
      <c r="M24" s="19">
        <v>0</v>
      </c>
      <c r="N24" s="20">
        <f t="shared" si="1"/>
        <v>0</v>
      </c>
    </row>
    <row r="25" spans="1:14" ht="25.5" x14ac:dyDescent="0.25">
      <c r="A25" s="15"/>
      <c r="B25" s="17">
        <v>5004998</v>
      </c>
      <c r="C25" s="79" t="s">
        <v>2369</v>
      </c>
      <c r="D25" s="17">
        <v>3000648</v>
      </c>
      <c r="E25" s="17" t="s">
        <v>2350</v>
      </c>
      <c r="F25" s="53">
        <v>86</v>
      </c>
      <c r="G25" s="17" t="s">
        <v>464</v>
      </c>
      <c r="H25" s="18">
        <v>138.94889900000001</v>
      </c>
      <c r="I25" s="19">
        <v>132.91009300000002</v>
      </c>
      <c r="J25" s="19">
        <v>55.82374997343868</v>
      </c>
      <c r="K25" s="20">
        <f t="shared" si="0"/>
        <v>0.42001136793605787</v>
      </c>
      <c r="L25" s="54">
        <v>53591.13</v>
      </c>
      <c r="M25" s="19">
        <v>0</v>
      </c>
      <c r="N25" s="20">
        <f t="shared" si="1"/>
        <v>0</v>
      </c>
    </row>
    <row r="26" spans="1:14" ht="51" x14ac:dyDescent="0.25">
      <c r="A26" s="15"/>
      <c r="B26" s="17">
        <v>5004999</v>
      </c>
      <c r="C26" s="79" t="s">
        <v>2370</v>
      </c>
      <c r="D26" s="17">
        <v>3000649</v>
      </c>
      <c r="E26" s="17" t="s">
        <v>2351</v>
      </c>
      <c r="F26" s="53">
        <v>86</v>
      </c>
      <c r="G26" s="17" t="s">
        <v>464</v>
      </c>
      <c r="H26" s="18">
        <v>56.875894999999986</v>
      </c>
      <c r="I26" s="19">
        <v>56.843978999999997</v>
      </c>
      <c r="J26" s="19">
        <v>19.576871234130522</v>
      </c>
      <c r="K26" s="20">
        <f t="shared" si="0"/>
        <v>0.34439656720952844</v>
      </c>
      <c r="L26" s="54">
        <v>46045</v>
      </c>
      <c r="M26" s="19">
        <v>0</v>
      </c>
      <c r="N26" s="20">
        <f t="shared" si="1"/>
        <v>0</v>
      </c>
    </row>
    <row r="27" spans="1:14" ht="51" x14ac:dyDescent="0.25">
      <c r="A27" s="15"/>
      <c r="B27" s="17">
        <v>5005000</v>
      </c>
      <c r="C27" s="79" t="s">
        <v>2371</v>
      </c>
      <c r="D27" s="17">
        <v>3000649</v>
      </c>
      <c r="E27" s="17" t="s">
        <v>2351</v>
      </c>
      <c r="F27" s="53">
        <v>87</v>
      </c>
      <c r="G27" s="17" t="s">
        <v>461</v>
      </c>
      <c r="H27" s="18">
        <v>3.7523230000000005</v>
      </c>
      <c r="I27" s="19">
        <v>3.6805610000000009</v>
      </c>
      <c r="J27" s="19">
        <v>0.8621821906371494</v>
      </c>
      <c r="K27" s="20">
        <f t="shared" si="0"/>
        <v>0.23425292791972452</v>
      </c>
      <c r="L27" s="54">
        <v>19859</v>
      </c>
      <c r="M27" s="19">
        <v>0</v>
      </c>
      <c r="N27" s="20">
        <f t="shared" si="1"/>
        <v>0</v>
      </c>
    </row>
    <row r="28" spans="1:14" ht="51" x14ac:dyDescent="0.25">
      <c r="A28" s="15"/>
      <c r="B28" s="17">
        <v>5005001</v>
      </c>
      <c r="C28" s="79" t="s">
        <v>2372</v>
      </c>
      <c r="D28" s="17">
        <v>3000649</v>
      </c>
      <c r="E28" s="17" t="s">
        <v>2351</v>
      </c>
      <c r="F28" s="53">
        <v>87</v>
      </c>
      <c r="G28" s="17" t="s">
        <v>461</v>
      </c>
      <c r="H28" s="18">
        <v>0.39341999999999994</v>
      </c>
      <c r="I28" s="19">
        <v>0.6791809999999997</v>
      </c>
      <c r="J28" s="19">
        <v>0.11940465946463519</v>
      </c>
      <c r="K28" s="20">
        <f t="shared" si="0"/>
        <v>0.17580683126388288</v>
      </c>
      <c r="L28" s="54">
        <v>8522</v>
      </c>
      <c r="M28" s="19">
        <v>0</v>
      </c>
      <c r="N28" s="20">
        <f t="shared" si="1"/>
        <v>0</v>
      </c>
    </row>
    <row r="29" spans="1:14" ht="51" x14ac:dyDescent="0.25">
      <c r="A29" s="15"/>
      <c r="B29" s="17">
        <v>5005002</v>
      </c>
      <c r="C29" s="79" t="s">
        <v>2373</v>
      </c>
      <c r="D29" s="17">
        <v>3000649</v>
      </c>
      <c r="E29" s="17" t="s">
        <v>2351</v>
      </c>
      <c r="F29" s="53">
        <v>87</v>
      </c>
      <c r="G29" s="17" t="s">
        <v>461</v>
      </c>
      <c r="H29" s="18">
        <v>0.25924700000000001</v>
      </c>
      <c r="I29" s="19">
        <v>0.53355200000000014</v>
      </c>
      <c r="J29" s="19">
        <v>0.14413901071361579</v>
      </c>
      <c r="K29" s="20">
        <f t="shared" si="0"/>
        <v>0.27014988363573889</v>
      </c>
      <c r="L29" s="54">
        <v>5079</v>
      </c>
      <c r="M29" s="19">
        <v>0</v>
      </c>
      <c r="N29" s="20">
        <f t="shared" si="1"/>
        <v>0</v>
      </c>
    </row>
    <row r="30" spans="1:14" ht="51" x14ac:dyDescent="0.25">
      <c r="A30" s="15"/>
      <c r="B30" s="17">
        <v>5005003</v>
      </c>
      <c r="C30" s="79" t="s">
        <v>2374</v>
      </c>
      <c r="D30" s="17">
        <v>3000649</v>
      </c>
      <c r="E30" s="17" t="s">
        <v>2351</v>
      </c>
      <c r="F30" s="53">
        <v>87</v>
      </c>
      <c r="G30" s="17" t="s">
        <v>461</v>
      </c>
      <c r="H30" s="18">
        <v>3.211551</v>
      </c>
      <c r="I30" s="19">
        <v>3.1829520000000002</v>
      </c>
      <c r="J30" s="19">
        <v>1.2788203182208235</v>
      </c>
      <c r="K30" s="20">
        <f t="shared" si="0"/>
        <v>0.4017717886480297</v>
      </c>
      <c r="L30" s="54">
        <v>700</v>
      </c>
      <c r="M30" s="19">
        <v>0</v>
      </c>
      <c r="N30" s="20">
        <f t="shared" si="1"/>
        <v>0</v>
      </c>
    </row>
    <row r="31" spans="1:14" ht="51" x14ac:dyDescent="0.25">
      <c r="A31" s="15"/>
      <c r="B31" s="17">
        <v>5005004</v>
      </c>
      <c r="C31" s="79" t="s">
        <v>2375</v>
      </c>
      <c r="D31" s="17">
        <v>3000649</v>
      </c>
      <c r="E31" s="17" t="s">
        <v>2351</v>
      </c>
      <c r="F31" s="53">
        <v>87</v>
      </c>
      <c r="G31" s="17" t="s">
        <v>461</v>
      </c>
      <c r="H31" s="18">
        <v>1.0942569999999994</v>
      </c>
      <c r="I31" s="19">
        <v>1.8182689999999999</v>
      </c>
      <c r="J31" s="19">
        <v>0.57410789031564491</v>
      </c>
      <c r="K31" s="20">
        <f t="shared" si="0"/>
        <v>0.31574419973922724</v>
      </c>
      <c r="L31" s="54">
        <v>24620</v>
      </c>
      <c r="M31" s="19">
        <v>0</v>
      </c>
      <c r="N31" s="20">
        <f t="shared" si="1"/>
        <v>0</v>
      </c>
    </row>
    <row r="32" spans="1:14" ht="51" x14ac:dyDescent="0.25">
      <c r="A32" s="15"/>
      <c r="B32" s="17">
        <v>5005005</v>
      </c>
      <c r="C32" s="79" t="s">
        <v>2376</v>
      </c>
      <c r="D32" s="17">
        <v>3000649</v>
      </c>
      <c r="E32" s="17" t="s">
        <v>2351</v>
      </c>
      <c r="F32" s="53">
        <v>60</v>
      </c>
      <c r="G32" s="17" t="s">
        <v>318</v>
      </c>
      <c r="H32" s="18">
        <v>0.28226000000000001</v>
      </c>
      <c r="I32" s="19">
        <v>0.31435800000000003</v>
      </c>
      <c r="J32" s="19">
        <v>0.1277851269042003</v>
      </c>
      <c r="K32" s="20">
        <f t="shared" si="0"/>
        <v>0.40649554617410816</v>
      </c>
      <c r="L32" s="54">
        <v>40</v>
      </c>
      <c r="M32" s="19">
        <v>0</v>
      </c>
      <c r="N32" s="20">
        <f t="shared" si="1"/>
        <v>0</v>
      </c>
    </row>
    <row r="33" spans="1:14" ht="38.25" x14ac:dyDescent="0.25">
      <c r="A33" s="15"/>
      <c r="B33" s="17">
        <v>5005006</v>
      </c>
      <c r="C33" s="79" t="s">
        <v>2377</v>
      </c>
      <c r="D33" s="17">
        <v>3000650</v>
      </c>
      <c r="E33" s="17" t="s">
        <v>2352</v>
      </c>
      <c r="F33" s="53">
        <v>86</v>
      </c>
      <c r="G33" s="17" t="s">
        <v>464</v>
      </c>
      <c r="H33" s="18">
        <v>9.8530460000000009</v>
      </c>
      <c r="I33" s="19">
        <v>9.8391770000000012</v>
      </c>
      <c r="J33" s="19">
        <v>1.2262640818080399</v>
      </c>
      <c r="K33" s="20">
        <f t="shared" si="0"/>
        <v>0.12463075741071024</v>
      </c>
      <c r="L33" s="54">
        <v>4711</v>
      </c>
      <c r="M33" s="19">
        <v>0</v>
      </c>
      <c r="N33" s="20">
        <f t="shared" si="1"/>
        <v>0</v>
      </c>
    </row>
    <row r="34" spans="1:14" ht="38.25" x14ac:dyDescent="0.25">
      <c r="A34" s="15"/>
      <c r="B34" s="17">
        <v>5005007</v>
      </c>
      <c r="C34" s="79" t="s">
        <v>2378</v>
      </c>
      <c r="D34" s="17">
        <v>3000650</v>
      </c>
      <c r="E34" s="17" t="s">
        <v>2352</v>
      </c>
      <c r="F34" s="53">
        <v>87</v>
      </c>
      <c r="G34" s="17" t="s">
        <v>461</v>
      </c>
      <c r="H34" s="18">
        <v>0.55424899999999999</v>
      </c>
      <c r="I34" s="19">
        <v>0.48357099999999997</v>
      </c>
      <c r="J34" s="19">
        <v>0.12863517969526583</v>
      </c>
      <c r="K34" s="20">
        <f t="shared" si="0"/>
        <v>0.26601094709001538</v>
      </c>
      <c r="L34" s="54">
        <v>900</v>
      </c>
      <c r="M34" s="19">
        <v>0</v>
      </c>
      <c r="N34" s="20">
        <f t="shared" si="1"/>
        <v>0</v>
      </c>
    </row>
    <row r="35" spans="1:14" ht="38.25" x14ac:dyDescent="0.25">
      <c r="A35" s="15"/>
      <c r="B35" s="17">
        <v>5005008</v>
      </c>
      <c r="C35" s="79" t="s">
        <v>2379</v>
      </c>
      <c r="D35" s="17">
        <v>3000650</v>
      </c>
      <c r="E35" s="17" t="s">
        <v>2352</v>
      </c>
      <c r="F35" s="53">
        <v>87</v>
      </c>
      <c r="G35" s="17" t="s">
        <v>461</v>
      </c>
      <c r="H35" s="18">
        <v>9.2421000000000003E-2</v>
      </c>
      <c r="I35" s="19">
        <v>7.9110999999999987E-2</v>
      </c>
      <c r="J35" s="19">
        <v>4.4267080822464777E-2</v>
      </c>
      <c r="K35" s="20">
        <f t="shared" si="0"/>
        <v>0.5595565828072554</v>
      </c>
      <c r="L35" s="54">
        <v>500</v>
      </c>
      <c r="M35" s="19">
        <v>0</v>
      </c>
      <c r="N35" s="20">
        <f t="shared" si="1"/>
        <v>0</v>
      </c>
    </row>
    <row r="36" spans="1:14" ht="38.25" x14ac:dyDescent="0.25">
      <c r="A36" s="15"/>
      <c r="B36" s="17">
        <v>5005009</v>
      </c>
      <c r="C36" s="79" t="s">
        <v>2380</v>
      </c>
      <c r="D36" s="17">
        <v>3000650</v>
      </c>
      <c r="E36" s="17" t="s">
        <v>2352</v>
      </c>
      <c r="F36" s="53">
        <v>87</v>
      </c>
      <c r="G36" s="17" t="s">
        <v>461</v>
      </c>
      <c r="H36" s="18">
        <v>1.4700000000000001E-2</v>
      </c>
      <c r="I36" s="19">
        <v>0</v>
      </c>
      <c r="J36" s="19">
        <v>0</v>
      </c>
      <c r="K36" s="20">
        <f t="shared" si="0"/>
        <v>0</v>
      </c>
      <c r="L36" s="54">
        <v>0</v>
      </c>
      <c r="M36" s="19">
        <v>0</v>
      </c>
      <c r="N36" s="20" t="str">
        <f t="shared" si="1"/>
        <v>.</v>
      </c>
    </row>
    <row r="37" spans="1:14" ht="38.25" x14ac:dyDescent="0.25">
      <c r="A37" s="15"/>
      <c r="B37" s="17">
        <v>5005010</v>
      </c>
      <c r="C37" s="79" t="s">
        <v>2381</v>
      </c>
      <c r="D37" s="17">
        <v>3000650</v>
      </c>
      <c r="E37" s="17" t="s">
        <v>2352</v>
      </c>
      <c r="F37" s="53">
        <v>60</v>
      </c>
      <c r="G37" s="17" t="s">
        <v>318</v>
      </c>
      <c r="H37" s="18">
        <v>0.17588699999999999</v>
      </c>
      <c r="I37" s="19">
        <v>0.22362199999999999</v>
      </c>
      <c r="J37" s="19">
        <v>7.5793638909090078E-2</v>
      </c>
      <c r="K37" s="20">
        <f t="shared" si="0"/>
        <v>0.33893641461524393</v>
      </c>
      <c r="L37" s="54">
        <v>20</v>
      </c>
      <c r="M37" s="19">
        <v>0</v>
      </c>
      <c r="N37" s="20">
        <f t="shared" si="1"/>
        <v>0</v>
      </c>
    </row>
    <row r="38" spans="1:14" ht="15.75" thickBot="1" x14ac:dyDescent="0.3">
      <c r="A38" s="33" t="s">
        <v>302</v>
      </c>
      <c r="B38" s="35"/>
      <c r="C38" s="35"/>
      <c r="D38" s="57"/>
      <c r="E38" s="35"/>
      <c r="F38" s="51"/>
      <c r="G38" s="35"/>
      <c r="H38" s="36">
        <f>H6-H7</f>
        <v>339.1742000000001</v>
      </c>
      <c r="I38" s="36">
        <f>I6-I7</f>
        <v>339.17499600000031</v>
      </c>
      <c r="J38" s="36">
        <f>J6-J7</f>
        <v>40.851740008045454</v>
      </c>
      <c r="K38" s="38">
        <f t="shared" si="0"/>
        <v>0.12044443278491383</v>
      </c>
      <c r="L38" s="52"/>
      <c r="M38" s="37"/>
      <c r="N38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3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124</v>
      </c>
      <c r="B1" s="41" t="s">
        <v>228</v>
      </c>
      <c r="C1" s="40" t="s">
        <v>79</v>
      </c>
      <c r="D1" s="40"/>
      <c r="E1" s="40"/>
      <c r="F1" s="40"/>
      <c r="G1" s="40"/>
    </row>
    <row r="2" spans="1:11" ht="15.75" thickBot="1" x14ac:dyDescent="0.3">
      <c r="A2" s="2" t="s">
        <v>2386</v>
      </c>
      <c r="I2" s="1" t="s">
        <v>2404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61.370684000000011</v>
      </c>
      <c r="E6" s="13">
        <f ca="1">SUM(E7:OFFSET(E7,50,0))</f>
        <v>61.215109000000005</v>
      </c>
      <c r="F6" s="13">
        <f ca="1">SUM(F7:OFFSET(F7,50,0))</f>
        <v>23.374175156924593</v>
      </c>
      <c r="G6" s="14">
        <f ca="1">IFERROR(F6/E6,0)</f>
        <v>0.38183669912152884</v>
      </c>
      <c r="J6" s="6" t="s">
        <v>369</v>
      </c>
      <c r="K6" s="65" t="s">
        <v>370</v>
      </c>
    </row>
    <row r="7" spans="1:11" ht="15.75" thickBot="1" x14ac:dyDescent="0.3">
      <c r="A7" s="21"/>
      <c r="B7" s="45">
        <v>15</v>
      </c>
      <c r="C7" s="23" t="s">
        <v>254</v>
      </c>
      <c r="D7" s="24">
        <v>61.370684000000011</v>
      </c>
      <c r="E7" s="25">
        <v>61.215109000000005</v>
      </c>
      <c r="F7" s="25">
        <v>23.374175156924593</v>
      </c>
      <c r="G7" s="26">
        <f>IFERROR(F7/E7,0)</f>
        <v>0.38183669912152884</v>
      </c>
      <c r="I7" t="s">
        <v>254</v>
      </c>
      <c r="J7" s="6">
        <v>23.374175156924593</v>
      </c>
      <c r="K7" s="65">
        <v>0.38183669912152884</v>
      </c>
    </row>
    <row r="8" spans="1:11" x14ac:dyDescent="0.25">
      <c r="J8" s="6"/>
      <c r="K8" s="65"/>
    </row>
    <row r="9" spans="1:11" x14ac:dyDescent="0.25">
      <c r="J9" s="6"/>
      <c r="K9" s="65"/>
    </row>
    <row r="10" spans="1:11" x14ac:dyDescent="0.25">
      <c r="J10" s="6"/>
      <c r="K10" s="65"/>
    </row>
    <row r="11" spans="1:11" x14ac:dyDescent="0.25">
      <c r="J11" s="6"/>
      <c r="K11" s="65"/>
    </row>
    <row r="12" spans="1:11" x14ac:dyDescent="0.25">
      <c r="J12" s="6"/>
      <c r="K12" s="65"/>
    </row>
    <row r="13" spans="1:11" x14ac:dyDescent="0.25">
      <c r="J13" s="6"/>
      <c r="K13" s="65"/>
    </row>
    <row r="14" spans="1:11" x14ac:dyDescent="0.25">
      <c r="J14" s="6"/>
      <c r="K14" s="65"/>
    </row>
    <row r="15" spans="1:11" x14ac:dyDescent="0.25">
      <c r="J15" s="6"/>
      <c r="K15" s="65"/>
    </row>
    <row r="16" spans="1:11" x14ac:dyDescent="0.25">
      <c r="J16" s="6"/>
      <c r="K16" s="65"/>
    </row>
    <row r="17" spans="10:11" x14ac:dyDescent="0.25">
      <c r="J17" s="6"/>
      <c r="K17" s="65"/>
    </row>
    <row r="18" spans="10:11" x14ac:dyDescent="0.25">
      <c r="J18" s="6"/>
      <c r="K18" s="65"/>
    </row>
    <row r="19" spans="10:11" x14ac:dyDescent="0.25">
      <c r="J19" s="6"/>
      <c r="K19" s="65"/>
    </row>
    <row r="20" spans="10:11" x14ac:dyDescent="0.25">
      <c r="J20" s="6"/>
      <c r="K20" s="65"/>
    </row>
    <row r="21" spans="10:11" x14ac:dyDescent="0.25">
      <c r="J21" s="6"/>
      <c r="K21" s="65"/>
    </row>
    <row r="22" spans="10:11" x14ac:dyDescent="0.25">
      <c r="J22" s="6"/>
      <c r="K22" s="65"/>
    </row>
    <row r="23" spans="10:11" x14ac:dyDescent="0.25">
      <c r="J23" s="6"/>
      <c r="K23" s="65"/>
    </row>
    <row r="24" spans="10:11" x14ac:dyDescent="0.25">
      <c r="J24" s="6"/>
      <c r="K24" s="65"/>
    </row>
    <row r="25" spans="10:11" x14ac:dyDescent="0.25">
      <c r="J25" s="6"/>
      <c r="K25" s="65"/>
    </row>
    <row r="26" spans="10:11" x14ac:dyDescent="0.25">
      <c r="J26" s="6"/>
      <c r="K26" s="65"/>
    </row>
    <row r="27" spans="10:11" x14ac:dyDescent="0.25">
      <c r="J27" s="6"/>
      <c r="K27" s="65"/>
    </row>
    <row r="28" spans="10:11" x14ac:dyDescent="0.25">
      <c r="J28" s="6"/>
      <c r="K28" s="65"/>
    </row>
    <row r="29" spans="10:11" x14ac:dyDescent="0.25">
      <c r="J29" s="6"/>
      <c r="K29" s="65"/>
    </row>
    <row r="30" spans="10:11" x14ac:dyDescent="0.25">
      <c r="J30" s="6"/>
      <c r="K30" s="65"/>
    </row>
    <row r="31" spans="10:11" x14ac:dyDescent="0.25">
      <c r="J31" s="6"/>
      <c r="K31" s="65"/>
    </row>
    <row r="32" spans="10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4"/>
  <dimension ref="A1:G11"/>
  <sheetViews>
    <sheetView workbookViewId="0">
      <selection activeCell="A8" sqref="A8:G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124</v>
      </c>
      <c r="B1" s="46" t="s">
        <v>228</v>
      </c>
      <c r="C1" s="40" t="s">
        <v>79</v>
      </c>
      <c r="D1" s="40"/>
      <c r="E1" s="40"/>
      <c r="F1" s="40"/>
      <c r="G1" s="40"/>
    </row>
    <row r="2" spans="1:7" ht="15.75" thickBot="1" x14ac:dyDescent="0.3">
      <c r="A2" s="2" t="s">
        <v>2387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61.370684000000011</v>
      </c>
      <c r="E6" s="13">
        <v>61.215109000000005</v>
      </c>
      <c r="F6" s="13">
        <v>23.374175156924593</v>
      </c>
      <c r="G6" s="14">
        <v>0.38183669912152884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61.370684000000011</v>
      </c>
      <c r="E7" s="31">
        <f ca="1">SUM(E8:OFFSET(E6,MATCH("GOBIERNOS REGIONALES",$A$8:$A$50,0),0))</f>
        <v>61.215109000000012</v>
      </c>
      <c r="F7" s="31">
        <f ca="1">SUM(F8:OFFSET(F6,MATCH("GOBIERNOS REGIONALES",$A$8:$A$50,0),0))</f>
        <v>23.374175156924593</v>
      </c>
      <c r="G7" s="32">
        <f ca="1">IFERROR(F7/E7,0)</f>
        <v>0.38183669912152879</v>
      </c>
    </row>
    <row r="8" spans="1:7" ht="25.5" x14ac:dyDescent="0.25">
      <c r="A8" s="15"/>
      <c r="B8" s="16">
        <v>19</v>
      </c>
      <c r="C8" s="17" t="s">
        <v>111</v>
      </c>
      <c r="D8" s="18">
        <v>61.370684000000011</v>
      </c>
      <c r="E8" s="19">
        <v>61.215109000000012</v>
      </c>
      <c r="F8" s="19">
        <v>23.374175156924593</v>
      </c>
      <c r="G8" s="20">
        <f>IFERROR(F8/E8,0)</f>
        <v>0.38183669912152879</v>
      </c>
    </row>
    <row r="9" spans="1:7" ht="15.75" thickBot="1" x14ac:dyDescent="0.3">
      <c r="A9" s="33" t="s">
        <v>200</v>
      </c>
      <c r="B9" s="34"/>
      <c r="C9" s="35"/>
      <c r="D9" s="36">
        <f ca="1">SUM(D10:OFFSET(D8,(MATCH("GOBIERNOS LOCALES",$A$8:$A$50,0)-MATCH("GOBIERNOS REGIONALES",$A$8:$A$50,0)),0))</f>
        <v>0</v>
      </c>
      <c r="E9" s="37">
        <f ca="1">SUM(E10:OFFSET(E8,(MATCH("GOBIERNOS LOCALES",$A$8:$A$50,0)-MATCH("GOBIERNOS REGIONALES",$A$8:$A$50,0)),0))</f>
        <v>0</v>
      </c>
      <c r="F9" s="37">
        <f ca="1">SUM(F10:OFFSET(F8,(MATCH("GOBIERNOS LOCALES",$A$8:$A$50,0)-MATCH("GOBIERNOS REGIONALES",$A$8:$A$50,0)),0))</f>
        <v>0</v>
      </c>
      <c r="G9" s="38">
        <f ca="1">IFERROR(F9/E9,0)</f>
        <v>0</v>
      </c>
    </row>
    <row r="10" spans="1:7" x14ac:dyDescent="0.25">
      <c r="A10" t="s">
        <v>227</v>
      </c>
      <c r="D10" s="6"/>
      <c r="E10" s="6"/>
      <c r="F10" s="6"/>
      <c r="G10" s="5">
        <f>IFERROR(F10/E10,0)</f>
        <v>0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5"/>
  <dimension ref="A1:L18"/>
  <sheetViews>
    <sheetView topLeftCell="A7" workbookViewId="0">
      <selection activeCell="C18" sqref="C18:E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124</v>
      </c>
      <c r="B1" s="40" t="s">
        <v>228</v>
      </c>
      <c r="C1" s="40" t="s">
        <v>79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2388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61.370684000000011</v>
      </c>
      <c r="G6" s="13">
        <v>61.215109000000005</v>
      </c>
      <c r="H6" s="13">
        <v>23.374175156924593</v>
      </c>
      <c r="I6" s="14">
        <v>0.38183669912152884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61.370683999999997</v>
      </c>
      <c r="G7" s="31">
        <f ca="1">SUM(G8:OFFSET(G6,MATCH("PROYECTOS",$A$8:$A$50,0),0))</f>
        <v>61.215108999999998</v>
      </c>
      <c r="H7" s="31">
        <f ca="1">SUM(H8:OFFSET(H6,MATCH("PROYECTOS",$A$8:$A$50,0),0))</f>
        <v>23.374175156924593</v>
      </c>
      <c r="I7" s="32">
        <f t="shared" ref="I7:I12" ca="1" si="0">IFERROR(H7/G7,0)</f>
        <v>0.3818366991215289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23.861232000000001</v>
      </c>
      <c r="G8" s="19">
        <v>23.704457000000005</v>
      </c>
      <c r="H8" s="19">
        <v>7.9527142117221956</v>
      </c>
      <c r="I8" s="20">
        <f t="shared" si="0"/>
        <v>0.3354944688976505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3000651</v>
      </c>
      <c r="C9" s="17" t="s">
        <v>2389</v>
      </c>
      <c r="D9" s="53">
        <v>279</v>
      </c>
      <c r="E9" s="17" t="s">
        <v>2392</v>
      </c>
      <c r="F9" s="18">
        <v>9.8627260000000003</v>
      </c>
      <c r="G9" s="19">
        <v>9.8627259999999985</v>
      </c>
      <c r="H9" s="19">
        <v>4.5054092681384645</v>
      </c>
      <c r="I9" s="20">
        <f t="shared" si="0"/>
        <v>0.45681176463165107</v>
      </c>
      <c r="J9" s="54"/>
      <c r="K9" s="19"/>
      <c r="L9" s="20" t="str">
        <f>IFERROR(K9/J9,".")</f>
        <v>.</v>
      </c>
    </row>
    <row r="10" spans="1:12" ht="38.25" x14ac:dyDescent="0.25">
      <c r="A10" s="15"/>
      <c r="B10" s="17">
        <v>3000652</v>
      </c>
      <c r="C10" s="17" t="s">
        <v>2390</v>
      </c>
      <c r="D10" s="53">
        <v>554</v>
      </c>
      <c r="E10" s="17" t="s">
        <v>922</v>
      </c>
      <c r="F10" s="18">
        <v>12.157268999999999</v>
      </c>
      <c r="G10" s="19">
        <v>12.158468999999998</v>
      </c>
      <c r="H10" s="19">
        <v>5.0072756247918733</v>
      </c>
      <c r="I10" s="20">
        <f t="shared" si="0"/>
        <v>0.41183438677944351</v>
      </c>
      <c r="J10" s="54"/>
      <c r="K10" s="19"/>
      <c r="L10" s="20" t="str">
        <f>IFERROR(K10/J10,".")</f>
        <v>.</v>
      </c>
    </row>
    <row r="11" spans="1:12" x14ac:dyDescent="0.25">
      <c r="A11" s="15"/>
      <c r="B11" s="17">
        <v>3000653</v>
      </c>
      <c r="C11" s="17" t="s">
        <v>2391</v>
      </c>
      <c r="D11" s="53">
        <v>152</v>
      </c>
      <c r="E11" s="17" t="s">
        <v>1407</v>
      </c>
      <c r="F11" s="18">
        <v>15.489456999999998</v>
      </c>
      <c r="G11" s="19">
        <v>15.489457</v>
      </c>
      <c r="H11" s="19">
        <v>5.90877605227206</v>
      </c>
      <c r="I11" s="20">
        <f t="shared" si="0"/>
        <v>0.38147083221006778</v>
      </c>
      <c r="J11" s="54"/>
      <c r="K11" s="19"/>
      <c r="L11" s="20" t="str">
        <f>IFERROR(K11/J11,".")</f>
        <v>.</v>
      </c>
    </row>
    <row r="12" spans="1:12" ht="15.75" thickBot="1" x14ac:dyDescent="0.3">
      <c r="A12" s="33" t="s">
        <v>302</v>
      </c>
      <c r="B12" s="35"/>
      <c r="C12" s="35"/>
      <c r="D12" s="51"/>
      <c r="E12" s="35"/>
      <c r="F12" s="36">
        <f ca="1">OFFSET(F12,-MATCH("PROYECTOS",$A$8:$A$50,0)-1,0)-(OFFSET(F12,-MATCH("PROYECTOS",$A$8:$A$50,0),0))</f>
        <v>0</v>
      </c>
      <c r="G12" s="37">
        <f ca="1">OFFSET(G12,-MATCH("PROYECTOS",$A$8:$A$50,0)-1,0)-(OFFSET(G12,-MATCH("PROYECTOS",$A$8:$A$50,0),0))</f>
        <v>0</v>
      </c>
      <c r="H12" s="37">
        <f ca="1">OFFSET(H12,-MATCH("PROYECTOS",$A$8:$A$50,0)-1,0)-(OFFSET(H12,-MATCH("PROYECTOS",$A$8:$A$50,0),0))</f>
        <v>0</v>
      </c>
      <c r="I12" s="38">
        <f t="shared" ca="1" si="0"/>
        <v>0</v>
      </c>
      <c r="J12" s="52"/>
      <c r="K12" s="37"/>
      <c r="L12" s="38"/>
    </row>
    <row r="13" spans="1:12" ht="15.75" thickBot="1" x14ac:dyDescent="0.3"/>
    <row r="14" spans="1:12" ht="15.75" thickBot="1" x14ac:dyDescent="0.3">
      <c r="A14" s="108" t="s">
        <v>372</v>
      </c>
      <c r="B14" s="109"/>
      <c r="C14" s="109"/>
      <c r="D14" s="109"/>
      <c r="E14" s="109"/>
      <c r="F14" s="110"/>
    </row>
    <row r="15" spans="1:12" ht="15.75" thickBot="1" x14ac:dyDescent="0.3">
      <c r="A15" s="2" t="s">
        <v>2405</v>
      </c>
    </row>
    <row r="16" spans="1:12" ht="45" customHeight="1" x14ac:dyDescent="0.25">
      <c r="A16" s="100" t="s">
        <v>374</v>
      </c>
      <c r="B16" s="101"/>
      <c r="C16" s="101"/>
      <c r="D16" s="101"/>
      <c r="E16" s="101"/>
      <c r="F16" s="111" t="s">
        <v>375</v>
      </c>
    </row>
    <row r="17" spans="1:6" ht="15.75" thickBot="1" x14ac:dyDescent="0.3">
      <c r="A17" s="103"/>
      <c r="B17" s="104"/>
      <c r="C17" s="104"/>
      <c r="D17" s="104"/>
      <c r="E17" s="104"/>
      <c r="F17" s="137"/>
    </row>
    <row r="18" spans="1:6" ht="15.75" thickBot="1" x14ac:dyDescent="0.3">
      <c r="A18" s="66"/>
      <c r="B18" s="67">
        <v>3000001</v>
      </c>
      <c r="C18" s="150" t="s">
        <v>271</v>
      </c>
      <c r="D18" s="150"/>
      <c r="E18" s="151"/>
      <c r="F18" s="68">
        <v>0.3354944688976505</v>
      </c>
    </row>
  </sheetData>
  <mergeCells count="16">
    <mergeCell ref="C18:E18"/>
    <mergeCell ref="A3:E3"/>
    <mergeCell ref="F3:I3"/>
    <mergeCell ref="J3:L3"/>
    <mergeCell ref="I4:I5"/>
    <mergeCell ref="A14:F14"/>
    <mergeCell ref="A16:E17"/>
    <mergeCell ref="F16:F17"/>
    <mergeCell ref="L4:L5"/>
    <mergeCell ref="H4:H5"/>
    <mergeCell ref="A4:C5"/>
    <mergeCell ref="J4:J5"/>
    <mergeCell ref="F4:F5"/>
    <mergeCell ref="K4:K5"/>
    <mergeCell ref="G4:G5"/>
    <mergeCell ref="D4:E5"/>
  </mergeCells>
  <pageMargins left="0.7" right="0.7" top="0.75" bottom="0.75" header="0.3" footer="0.3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6"/>
  <dimension ref="A1:N18"/>
  <sheetViews>
    <sheetView workbookViewId="0">
      <selection activeCell="A3" sqref="A3:N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124</v>
      </c>
      <c r="B1" s="40" t="s">
        <v>228</v>
      </c>
      <c r="C1" s="40" t="s">
        <v>79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2393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61.370684000000011</v>
      </c>
      <c r="I6" s="13">
        <v>61.215109000000005</v>
      </c>
      <c r="J6" s="13">
        <v>23.374175156924593</v>
      </c>
      <c r="K6" s="14">
        <v>0.38183669912152884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SUM(H8:H17)</f>
        <v>61.370684000000004</v>
      </c>
      <c r="I7" s="30">
        <f>SUM(I8:I17)</f>
        <v>61.215109000000012</v>
      </c>
      <c r="J7" s="30">
        <f>SUM(J8:J17)</f>
        <v>23.374175156924593</v>
      </c>
      <c r="K7" s="32">
        <f>IFERROR(J7/I7,0)</f>
        <v>0.38183669912152879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23.861232000000001</v>
      </c>
      <c r="I8" s="19">
        <v>23.704457000000005</v>
      </c>
      <c r="J8" s="19">
        <v>7.9527142117221956</v>
      </c>
      <c r="K8" s="20">
        <f t="shared" ref="K8:K18" si="0">IFERROR(J8/I8,0)</f>
        <v>0.3354944688976505</v>
      </c>
      <c r="L8" s="54">
        <v>0</v>
      </c>
      <c r="M8" s="19">
        <v>0</v>
      </c>
      <c r="N8" s="20" t="str">
        <f>IFERROR(M8/L8,".")</f>
        <v>.</v>
      </c>
    </row>
    <row r="9" spans="1:14" ht="25.5" x14ac:dyDescent="0.25">
      <c r="A9" s="15"/>
      <c r="B9" s="17">
        <v>5005011</v>
      </c>
      <c r="C9" s="79" t="s">
        <v>2394</v>
      </c>
      <c r="D9" s="17">
        <v>3000651</v>
      </c>
      <c r="E9" s="17" t="s">
        <v>2389</v>
      </c>
      <c r="F9" s="53">
        <v>303</v>
      </c>
      <c r="G9" s="17" t="s">
        <v>2197</v>
      </c>
      <c r="H9" s="18">
        <v>9.1046440000000004</v>
      </c>
      <c r="I9" s="19">
        <v>9.1046439999999986</v>
      </c>
      <c r="J9" s="19">
        <v>4.1787168309092522</v>
      </c>
      <c r="K9" s="20">
        <f t="shared" si="0"/>
        <v>0.45896542807266849</v>
      </c>
      <c r="L9" s="54">
        <v>0</v>
      </c>
      <c r="M9" s="19">
        <v>0</v>
      </c>
      <c r="N9" s="20" t="str">
        <f t="shared" ref="N9:N17" si="1">IFERROR(M9/L9,".")</f>
        <v>.</v>
      </c>
    </row>
    <row r="10" spans="1:14" ht="25.5" x14ac:dyDescent="0.25">
      <c r="A10" s="15"/>
      <c r="B10" s="17">
        <v>5005012</v>
      </c>
      <c r="C10" s="79" t="s">
        <v>2395</v>
      </c>
      <c r="D10" s="17">
        <v>3000651</v>
      </c>
      <c r="E10" s="17" t="s">
        <v>2389</v>
      </c>
      <c r="F10" s="53">
        <v>304</v>
      </c>
      <c r="G10" s="17" t="s">
        <v>941</v>
      </c>
      <c r="H10" s="18">
        <v>0.75808200000000003</v>
      </c>
      <c r="I10" s="19">
        <v>0.75808200000000003</v>
      </c>
      <c r="J10" s="19">
        <v>0.32669243722921237</v>
      </c>
      <c r="K10" s="20">
        <f t="shared" si="0"/>
        <v>0.43094604175961487</v>
      </c>
      <c r="L10" s="54">
        <v>0</v>
      </c>
      <c r="M10" s="19">
        <v>0</v>
      </c>
      <c r="N10" s="20" t="str">
        <f t="shared" si="1"/>
        <v>.</v>
      </c>
    </row>
    <row r="11" spans="1:14" ht="38.25" x14ac:dyDescent="0.25">
      <c r="A11" s="15"/>
      <c r="B11" s="17">
        <v>5005013</v>
      </c>
      <c r="C11" s="79" t="s">
        <v>2396</v>
      </c>
      <c r="D11" s="17">
        <v>3000652</v>
      </c>
      <c r="E11" s="17" t="s">
        <v>2390</v>
      </c>
      <c r="F11" s="53">
        <v>602</v>
      </c>
      <c r="G11" s="17" t="s">
        <v>2403</v>
      </c>
      <c r="H11" s="18">
        <v>9.9826960000000007</v>
      </c>
      <c r="I11" s="19">
        <v>9.9838959999999997</v>
      </c>
      <c r="J11" s="19">
        <v>4.1533881686627865</v>
      </c>
      <c r="K11" s="20">
        <f t="shared" si="0"/>
        <v>0.41600875736914594</v>
      </c>
      <c r="L11" s="54">
        <v>0</v>
      </c>
      <c r="M11" s="19">
        <v>0</v>
      </c>
      <c r="N11" s="20" t="str">
        <f t="shared" si="1"/>
        <v>.</v>
      </c>
    </row>
    <row r="12" spans="1:14" ht="38.25" x14ac:dyDescent="0.25">
      <c r="A12" s="15"/>
      <c r="B12" s="17">
        <v>5005014</v>
      </c>
      <c r="C12" s="79" t="s">
        <v>2397</v>
      </c>
      <c r="D12" s="17">
        <v>3000652</v>
      </c>
      <c r="E12" s="17" t="s">
        <v>2390</v>
      </c>
      <c r="F12" s="53">
        <v>303</v>
      </c>
      <c r="G12" s="17" t="s">
        <v>2197</v>
      </c>
      <c r="H12" s="18">
        <v>0.741371</v>
      </c>
      <c r="I12" s="19">
        <v>0.74137099999999989</v>
      </c>
      <c r="J12" s="19">
        <v>0.32751045395707479</v>
      </c>
      <c r="K12" s="20">
        <f t="shared" si="0"/>
        <v>0.44176323859049632</v>
      </c>
      <c r="L12" s="54">
        <v>0</v>
      </c>
      <c r="M12" s="19">
        <v>0</v>
      </c>
      <c r="N12" s="20" t="str">
        <f t="shared" si="1"/>
        <v>.</v>
      </c>
    </row>
    <row r="13" spans="1:14" ht="38.25" x14ac:dyDescent="0.25">
      <c r="A13" s="15"/>
      <c r="B13" s="17">
        <v>5005015</v>
      </c>
      <c r="C13" s="79" t="s">
        <v>2398</v>
      </c>
      <c r="D13" s="17">
        <v>3000652</v>
      </c>
      <c r="E13" s="17" t="s">
        <v>2390</v>
      </c>
      <c r="F13" s="53">
        <v>53</v>
      </c>
      <c r="G13" s="17" t="s">
        <v>751</v>
      </c>
      <c r="H13" s="18">
        <v>1.4332020000000001</v>
      </c>
      <c r="I13" s="19">
        <v>1.4332020000000001</v>
      </c>
      <c r="J13" s="19">
        <v>0.526377002172012</v>
      </c>
      <c r="K13" s="20">
        <f t="shared" si="0"/>
        <v>0.3672734214521135</v>
      </c>
      <c r="L13" s="54">
        <v>0</v>
      </c>
      <c r="M13" s="19">
        <v>0</v>
      </c>
      <c r="N13" s="20" t="str">
        <f t="shared" si="1"/>
        <v>.</v>
      </c>
    </row>
    <row r="14" spans="1:14" ht="38.25" x14ac:dyDescent="0.25">
      <c r="A14" s="15"/>
      <c r="B14" s="17">
        <v>5005016</v>
      </c>
      <c r="C14" s="79" t="s">
        <v>2399</v>
      </c>
      <c r="D14" s="17">
        <v>3000653</v>
      </c>
      <c r="E14" s="17" t="s">
        <v>2391</v>
      </c>
      <c r="F14" s="53">
        <v>6</v>
      </c>
      <c r="G14" s="17" t="s">
        <v>399</v>
      </c>
      <c r="H14" s="18">
        <v>8.4994679999999985</v>
      </c>
      <c r="I14" s="19">
        <v>8.4994680000000002</v>
      </c>
      <c r="J14" s="19">
        <v>3.162604740144161</v>
      </c>
      <c r="K14" s="20">
        <f t="shared" si="0"/>
        <v>0.37209443463333952</v>
      </c>
      <c r="L14" s="54">
        <v>0</v>
      </c>
      <c r="M14" s="19">
        <v>0</v>
      </c>
      <c r="N14" s="20" t="str">
        <f t="shared" si="1"/>
        <v>.</v>
      </c>
    </row>
    <row r="15" spans="1:14" ht="25.5" x14ac:dyDescent="0.25">
      <c r="A15" s="15"/>
      <c r="B15" s="17">
        <v>5005017</v>
      </c>
      <c r="C15" s="79" t="s">
        <v>2400</v>
      </c>
      <c r="D15" s="17">
        <v>3000653</v>
      </c>
      <c r="E15" s="17" t="s">
        <v>2391</v>
      </c>
      <c r="F15" s="53">
        <v>303</v>
      </c>
      <c r="G15" s="17" t="s">
        <v>2197</v>
      </c>
      <c r="H15" s="18">
        <v>2.0579719999999999</v>
      </c>
      <c r="I15" s="19">
        <v>2.0579719999999999</v>
      </c>
      <c r="J15" s="19">
        <v>0.88304922324959989</v>
      </c>
      <c r="K15" s="20">
        <f t="shared" si="0"/>
        <v>0.42908709314295818</v>
      </c>
      <c r="L15" s="54">
        <v>0</v>
      </c>
      <c r="M15" s="19">
        <v>0</v>
      </c>
      <c r="N15" s="20" t="str">
        <f t="shared" si="1"/>
        <v>.</v>
      </c>
    </row>
    <row r="16" spans="1:14" ht="38.25" x14ac:dyDescent="0.25">
      <c r="A16" s="15"/>
      <c r="B16" s="17">
        <v>5005018</v>
      </c>
      <c r="C16" s="79" t="s">
        <v>2401</v>
      </c>
      <c r="D16" s="17">
        <v>3000653</v>
      </c>
      <c r="E16" s="17" t="s">
        <v>2391</v>
      </c>
      <c r="F16" s="53">
        <v>53</v>
      </c>
      <c r="G16" s="17" t="s">
        <v>751</v>
      </c>
      <c r="H16" s="18">
        <v>4.5932550000000001</v>
      </c>
      <c r="I16" s="19">
        <v>4.5932549999999992</v>
      </c>
      <c r="J16" s="19">
        <v>1.7773037901788484</v>
      </c>
      <c r="K16" s="20">
        <f t="shared" si="0"/>
        <v>0.38693775768574762</v>
      </c>
      <c r="L16" s="54">
        <v>0</v>
      </c>
      <c r="M16" s="19">
        <v>0</v>
      </c>
      <c r="N16" s="20" t="str">
        <f t="shared" si="1"/>
        <v>.</v>
      </c>
    </row>
    <row r="17" spans="1:14" ht="38.25" x14ac:dyDescent="0.25">
      <c r="A17" s="15"/>
      <c r="B17" s="17">
        <v>5005019</v>
      </c>
      <c r="C17" s="79" t="s">
        <v>2402</v>
      </c>
      <c r="D17" s="17">
        <v>3000653</v>
      </c>
      <c r="E17" s="17" t="s">
        <v>2391</v>
      </c>
      <c r="F17" s="53">
        <v>287</v>
      </c>
      <c r="G17" s="17" t="s">
        <v>2196</v>
      </c>
      <c r="H17" s="18">
        <v>0.33876199999999995</v>
      </c>
      <c r="I17" s="19">
        <v>0.3387619999999999</v>
      </c>
      <c r="J17" s="19">
        <v>8.5818298699450679E-2</v>
      </c>
      <c r="K17" s="20">
        <f t="shared" si="0"/>
        <v>0.25332917711977937</v>
      </c>
      <c r="L17" s="54">
        <v>0</v>
      </c>
      <c r="M17" s="19">
        <v>0</v>
      </c>
      <c r="N17" s="20" t="str">
        <f t="shared" si="1"/>
        <v>.</v>
      </c>
    </row>
    <row r="18" spans="1:14" ht="15.75" thickBot="1" x14ac:dyDescent="0.3">
      <c r="A18" s="33" t="s">
        <v>302</v>
      </c>
      <c r="B18" s="35"/>
      <c r="C18" s="35"/>
      <c r="D18" s="57"/>
      <c r="E18" s="35"/>
      <c r="F18" s="51"/>
      <c r="G18" s="35"/>
      <c r="H18" s="36">
        <f>H6-H7</f>
        <v>0</v>
      </c>
      <c r="I18" s="36">
        <f>I6-I7</f>
        <v>0</v>
      </c>
      <c r="J18" s="36">
        <f>J6-J7</f>
        <v>0</v>
      </c>
      <c r="K18" s="38">
        <f t="shared" si="0"/>
        <v>0</v>
      </c>
      <c r="L18" s="52"/>
      <c r="M18" s="37"/>
      <c r="N18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7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125</v>
      </c>
      <c r="B1" s="41" t="s">
        <v>228</v>
      </c>
      <c r="C1" s="40" t="s">
        <v>80</v>
      </c>
      <c r="D1" s="40"/>
      <c r="E1" s="40"/>
      <c r="F1" s="40"/>
      <c r="G1" s="40"/>
    </row>
    <row r="2" spans="1:11" ht="15.75" thickBot="1" x14ac:dyDescent="0.3">
      <c r="A2" s="2" t="s">
        <v>2406</v>
      </c>
      <c r="I2" s="1" t="s">
        <v>2425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147.55197099999998</v>
      </c>
      <c r="E6" s="13">
        <f ca="1">SUM(E7:OFFSET(E7,50,0))</f>
        <v>161.2686140000001</v>
      </c>
      <c r="F6" s="13">
        <f ca="1">SUM(F7:OFFSET(F7,50,0))</f>
        <v>36.16351689498606</v>
      </c>
      <c r="G6" s="14">
        <f ca="1">IFERROR(F6/E6,0)</f>
        <v>0.22424398646463248</v>
      </c>
      <c r="J6" s="6" t="s">
        <v>369</v>
      </c>
      <c r="K6" s="65" t="s">
        <v>370</v>
      </c>
    </row>
    <row r="7" spans="1:11" ht="15.75" thickBot="1" x14ac:dyDescent="0.3">
      <c r="A7" s="21"/>
      <c r="B7" s="45">
        <v>15</v>
      </c>
      <c r="C7" s="23" t="s">
        <v>254</v>
      </c>
      <c r="D7" s="24">
        <v>147.55197099999998</v>
      </c>
      <c r="E7" s="25">
        <v>161.2686140000001</v>
      </c>
      <c r="F7" s="25">
        <v>36.16351689498606</v>
      </c>
      <c r="G7" s="26">
        <f>IFERROR(F7/E7,0)</f>
        <v>0.22424398646463248</v>
      </c>
      <c r="I7" t="s">
        <v>254</v>
      </c>
      <c r="J7" s="6">
        <v>36.16351689498606</v>
      </c>
      <c r="K7" s="65">
        <v>0.22424398646463248</v>
      </c>
    </row>
    <row r="8" spans="1:11" x14ac:dyDescent="0.25">
      <c r="J8" s="6"/>
      <c r="K8" s="65"/>
    </row>
    <row r="9" spans="1:11" x14ac:dyDescent="0.25">
      <c r="J9" s="6"/>
      <c r="K9" s="65"/>
    </row>
    <row r="10" spans="1:11" x14ac:dyDescent="0.25">
      <c r="J10" s="6"/>
      <c r="K10" s="65"/>
    </row>
    <row r="11" spans="1:11" x14ac:dyDescent="0.25">
      <c r="J11" s="6"/>
      <c r="K11" s="65"/>
    </row>
    <row r="12" spans="1:11" x14ac:dyDescent="0.25">
      <c r="J12" s="6"/>
      <c r="K12" s="65"/>
    </row>
    <row r="13" spans="1:11" x14ac:dyDescent="0.25">
      <c r="J13" s="6"/>
      <c r="K13" s="65"/>
    </row>
    <row r="14" spans="1:11" x14ac:dyDescent="0.25">
      <c r="J14" s="6"/>
      <c r="K14" s="65"/>
    </row>
    <row r="15" spans="1:11" x14ac:dyDescent="0.25">
      <c r="J15" s="6"/>
      <c r="K15" s="65"/>
    </row>
    <row r="16" spans="1:11" x14ac:dyDescent="0.25">
      <c r="J16" s="6"/>
      <c r="K16" s="65"/>
    </row>
    <row r="17" spans="10:11" x14ac:dyDescent="0.25">
      <c r="J17" s="6"/>
      <c r="K17" s="65"/>
    </row>
    <row r="18" spans="10:11" x14ac:dyDescent="0.25">
      <c r="J18" s="6"/>
      <c r="K18" s="65"/>
    </row>
    <row r="19" spans="10:11" x14ac:dyDescent="0.25">
      <c r="J19" s="6"/>
      <c r="K19" s="65"/>
    </row>
    <row r="20" spans="10:11" x14ac:dyDescent="0.25">
      <c r="J20" s="6"/>
      <c r="K20" s="65"/>
    </row>
    <row r="21" spans="10:11" x14ac:dyDescent="0.25">
      <c r="J21" s="6"/>
      <c r="K21" s="65"/>
    </row>
    <row r="22" spans="10:11" x14ac:dyDescent="0.25">
      <c r="J22" s="6"/>
      <c r="K22" s="65"/>
    </row>
    <row r="23" spans="10:11" x14ac:dyDescent="0.25">
      <c r="J23" s="6"/>
      <c r="K23" s="65"/>
    </row>
    <row r="24" spans="10:11" x14ac:dyDescent="0.25">
      <c r="J24" s="6"/>
      <c r="K24" s="65"/>
    </row>
    <row r="25" spans="10:11" x14ac:dyDescent="0.25">
      <c r="J25" s="6"/>
      <c r="K25" s="65"/>
    </row>
    <row r="26" spans="10:11" x14ac:dyDescent="0.25">
      <c r="J26" s="6"/>
      <c r="K26" s="65"/>
    </row>
    <row r="27" spans="10:11" x14ac:dyDescent="0.25">
      <c r="J27" s="6"/>
      <c r="K27" s="65"/>
    </row>
    <row r="28" spans="10:11" x14ac:dyDescent="0.25">
      <c r="J28" s="6"/>
      <c r="K28" s="65"/>
    </row>
    <row r="29" spans="10:11" x14ac:dyDescent="0.25">
      <c r="J29" s="6"/>
      <c r="K29" s="65"/>
    </row>
    <row r="30" spans="10:11" x14ac:dyDescent="0.25">
      <c r="J30" s="6"/>
      <c r="K30" s="65"/>
    </row>
    <row r="31" spans="10:11" x14ac:dyDescent="0.25">
      <c r="J31" s="6"/>
      <c r="K31" s="65"/>
    </row>
    <row r="32" spans="10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8"/>
  <dimension ref="A1:G11"/>
  <sheetViews>
    <sheetView workbookViewId="0">
      <selection activeCell="A8" sqref="A8:G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125</v>
      </c>
      <c r="B1" s="46" t="s">
        <v>228</v>
      </c>
      <c r="C1" s="40" t="s">
        <v>80</v>
      </c>
      <c r="D1" s="40"/>
      <c r="E1" s="40"/>
      <c r="F1" s="40"/>
      <c r="G1" s="40"/>
    </row>
    <row r="2" spans="1:7" ht="15.75" thickBot="1" x14ac:dyDescent="0.3">
      <c r="A2" s="2" t="s">
        <v>2407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147.55197099999998</v>
      </c>
      <c r="E6" s="13">
        <v>161.2686140000001</v>
      </c>
      <c r="F6" s="13">
        <v>36.16351689498606</v>
      </c>
      <c r="G6" s="14">
        <v>0.22424398646463248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147.55197099999995</v>
      </c>
      <c r="E7" s="31">
        <f ca="1">SUM(E8:OFFSET(E6,MATCH("GOBIERNOS REGIONALES",$A$8:$A$50,0),0))</f>
        <v>161.26861400000001</v>
      </c>
      <c r="F7" s="31">
        <f ca="1">SUM(F8:OFFSET(F6,MATCH("GOBIERNOS REGIONALES",$A$8:$A$50,0),0))</f>
        <v>36.16351689498606</v>
      </c>
      <c r="G7" s="32">
        <f ca="1">IFERROR(F7/E7,0)</f>
        <v>0.22424398646463259</v>
      </c>
    </row>
    <row r="8" spans="1:7" ht="25.5" x14ac:dyDescent="0.25">
      <c r="A8" s="15"/>
      <c r="B8" s="16">
        <v>32</v>
      </c>
      <c r="C8" s="17" t="s">
        <v>115</v>
      </c>
      <c r="D8" s="18">
        <v>147.55197099999995</v>
      </c>
      <c r="E8" s="19">
        <v>161.26861400000001</v>
      </c>
      <c r="F8" s="19">
        <v>36.16351689498606</v>
      </c>
      <c r="G8" s="20">
        <f>IFERROR(F8/E8,0)</f>
        <v>0.22424398646463259</v>
      </c>
    </row>
    <row r="9" spans="1:7" ht="15.75" thickBot="1" x14ac:dyDescent="0.3">
      <c r="A9" s="33" t="s">
        <v>200</v>
      </c>
      <c r="B9" s="34"/>
      <c r="C9" s="35"/>
      <c r="D9" s="36">
        <f ca="1">SUM(D10:OFFSET(D8,(MATCH("GOBIERNOS LOCALES",$A$8:$A$50,0)-MATCH("GOBIERNOS REGIONALES",$A$8:$A$50,0)),0))</f>
        <v>0</v>
      </c>
      <c r="E9" s="37">
        <f ca="1">SUM(E10:OFFSET(E8,(MATCH("GOBIERNOS LOCALES",$A$8:$A$50,0)-MATCH("GOBIERNOS REGIONALES",$A$8:$A$50,0)),0))</f>
        <v>0</v>
      </c>
      <c r="F9" s="37">
        <f ca="1">SUM(F10:OFFSET(F8,(MATCH("GOBIERNOS LOCALES",$A$8:$A$50,0)-MATCH("GOBIERNOS REGIONALES",$A$8:$A$50,0)),0))</f>
        <v>0</v>
      </c>
      <c r="G9" s="38">
        <f ca="1">IFERROR(F9/E9,0)</f>
        <v>0</v>
      </c>
    </row>
    <row r="10" spans="1:7" x14ac:dyDescent="0.25">
      <c r="A10" t="s">
        <v>227</v>
      </c>
      <c r="D10" s="6"/>
      <c r="E10" s="6"/>
      <c r="F10" s="6"/>
      <c r="G10" s="5">
        <f>IFERROR(F10/E10,0)</f>
        <v>0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9"/>
  <dimension ref="A1:L22"/>
  <sheetViews>
    <sheetView topLeftCell="A13" workbookViewId="0">
      <selection activeCell="C26" sqref="C2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125</v>
      </c>
      <c r="B1" s="40" t="s">
        <v>228</v>
      </c>
      <c r="C1" s="40" t="s">
        <v>80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2408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147.55197099999998</v>
      </c>
      <c r="G6" s="13">
        <v>161.2686140000001</v>
      </c>
      <c r="H6" s="13">
        <v>36.16351689498606</v>
      </c>
      <c r="I6" s="14">
        <v>0.22424398646463248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147.55197100000001</v>
      </c>
      <c r="G7" s="31">
        <f ca="1">SUM(G8:OFFSET(G6,MATCH("PROYECTOS",$A$8:$A$50,0),0))</f>
        <v>161.26861400000004</v>
      </c>
      <c r="H7" s="31">
        <f ca="1">SUM(H8:OFFSET(H6,MATCH("PROYECTOS",$A$8:$A$50,0),0))</f>
        <v>36.16351689498606</v>
      </c>
      <c r="I7" s="32">
        <f ca="1">IFERROR(H7/G7,0)</f>
        <v>0.22424398646463253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18.520452999999996</v>
      </c>
      <c r="G8" s="19">
        <v>57.648756000000027</v>
      </c>
      <c r="H8" s="19">
        <v>18.06813968267852</v>
      </c>
      <c r="I8" s="20">
        <f t="shared" ref="I8:I13" si="0">IFERROR(H8/G8,0)</f>
        <v>0.31341768559027555</v>
      </c>
      <c r="J8" s="54"/>
      <c r="K8" s="19"/>
      <c r="L8" s="20" t="str">
        <f>IFERROR(K8/J8,".")</f>
        <v>.</v>
      </c>
    </row>
    <row r="9" spans="1:12" x14ac:dyDescent="0.25">
      <c r="A9" s="15"/>
      <c r="B9" s="17">
        <v>3000654</v>
      </c>
      <c r="C9" s="17" t="s">
        <v>2409</v>
      </c>
      <c r="D9" s="53">
        <v>599</v>
      </c>
      <c r="E9" s="17" t="s">
        <v>1673</v>
      </c>
      <c r="F9" s="18">
        <v>125.054236</v>
      </c>
      <c r="G9" s="19">
        <v>101.13003100000003</v>
      </c>
      <c r="H9" s="19">
        <v>17.121540742790785</v>
      </c>
      <c r="I9" s="20">
        <f t="shared" si="0"/>
        <v>0.16930223963632307</v>
      </c>
      <c r="J9" s="54"/>
      <c r="K9" s="19"/>
      <c r="L9" s="20" t="str">
        <f>IFERROR(K9/J9,".")</f>
        <v>.</v>
      </c>
    </row>
    <row r="10" spans="1:12" ht="38.25" x14ac:dyDescent="0.25">
      <c r="A10" s="15"/>
      <c r="B10" s="17">
        <v>3000655</v>
      </c>
      <c r="C10" s="17" t="s">
        <v>2410</v>
      </c>
      <c r="D10" s="53">
        <v>86</v>
      </c>
      <c r="E10" s="17" t="s">
        <v>464</v>
      </c>
      <c r="F10" s="18">
        <v>1.6551560000000001</v>
      </c>
      <c r="G10" s="19">
        <v>0.59942800000000007</v>
      </c>
      <c r="H10" s="19">
        <v>0.13613382796756923</v>
      </c>
      <c r="I10" s="20">
        <f t="shared" si="0"/>
        <v>0.22710622121016905</v>
      </c>
      <c r="J10" s="54"/>
      <c r="K10" s="19"/>
      <c r="L10" s="20" t="str">
        <f>IFERROR(K10/J10,".")</f>
        <v>.</v>
      </c>
    </row>
    <row r="11" spans="1:12" ht="25.5" x14ac:dyDescent="0.25">
      <c r="A11" s="15"/>
      <c r="B11" s="17">
        <v>3000656</v>
      </c>
      <c r="C11" s="17" t="s">
        <v>2411</v>
      </c>
      <c r="D11" s="53">
        <v>194</v>
      </c>
      <c r="E11" s="17" t="s">
        <v>768</v>
      </c>
      <c r="F11" s="18">
        <v>1.4345659999999998</v>
      </c>
      <c r="G11" s="19">
        <v>1.6944980000000001</v>
      </c>
      <c r="H11" s="19">
        <v>0.77804918010406254</v>
      </c>
      <c r="I11" s="20">
        <f t="shared" si="0"/>
        <v>0.45916205277554917</v>
      </c>
      <c r="J11" s="54"/>
      <c r="K11" s="19"/>
      <c r="L11" s="20" t="str">
        <f>IFERROR(K11/J11,".")</f>
        <v>.</v>
      </c>
    </row>
    <row r="12" spans="1:12" ht="38.25" x14ac:dyDescent="0.25">
      <c r="A12" s="15"/>
      <c r="B12" s="17">
        <v>3000657</v>
      </c>
      <c r="C12" s="17" t="s">
        <v>2412</v>
      </c>
      <c r="D12" s="53">
        <v>194</v>
      </c>
      <c r="E12" s="17" t="s">
        <v>768</v>
      </c>
      <c r="F12" s="18">
        <v>0.88756000000000002</v>
      </c>
      <c r="G12" s="19">
        <v>0.19590099999999999</v>
      </c>
      <c r="H12" s="19">
        <v>5.9653461445122957E-2</v>
      </c>
      <c r="I12" s="20">
        <f t="shared" si="0"/>
        <v>0.30450820284287961</v>
      </c>
      <c r="J12" s="54"/>
      <c r="K12" s="19"/>
      <c r="L12" s="20" t="str">
        <f>IFERROR(K12/J12,".")</f>
        <v>.</v>
      </c>
    </row>
    <row r="13" spans="1:12" ht="15.75" thickBot="1" x14ac:dyDescent="0.3">
      <c r="A13" s="33" t="s">
        <v>302</v>
      </c>
      <c r="B13" s="35"/>
      <c r="C13" s="35"/>
      <c r="D13" s="51"/>
      <c r="E13" s="35"/>
      <c r="F13" s="36">
        <f ca="1">OFFSET(F13,-MATCH("PROYECTOS",$A$8:$A$50,0)-1,0)-(OFFSET(F13,-MATCH("PROYECTOS",$A$8:$A$50,0),0))</f>
        <v>0</v>
      </c>
      <c r="G13" s="37">
        <f ca="1">OFFSET(G13,-MATCH("PROYECTOS",$A$8:$A$50,0)-1,0)-(OFFSET(G13,-MATCH("PROYECTOS",$A$8:$A$50,0),0))</f>
        <v>0</v>
      </c>
      <c r="H13" s="37">
        <f ca="1">OFFSET(H13,-MATCH("PROYECTOS",$A$8:$A$50,0)-1,0)-(OFFSET(H13,-MATCH("PROYECTOS",$A$8:$A$50,0),0))</f>
        <v>0</v>
      </c>
      <c r="I13" s="38">
        <f t="shared" ca="1" si="0"/>
        <v>0</v>
      </c>
      <c r="J13" s="52"/>
      <c r="K13" s="37"/>
      <c r="L13" s="38"/>
    </row>
    <row r="14" spans="1:12" ht="15.75" thickBot="1" x14ac:dyDescent="0.3"/>
    <row r="15" spans="1:12" ht="15.75" thickBot="1" x14ac:dyDescent="0.3">
      <c r="A15" s="108" t="s">
        <v>372</v>
      </c>
      <c r="B15" s="109"/>
      <c r="C15" s="109"/>
      <c r="D15" s="109"/>
      <c r="E15" s="109"/>
      <c r="F15" s="110"/>
    </row>
    <row r="16" spans="1:12" ht="15.75" thickBot="1" x14ac:dyDescent="0.3">
      <c r="A16" s="2" t="s">
        <v>2426</v>
      </c>
    </row>
    <row r="17" spans="1:6" ht="45" customHeight="1" x14ac:dyDescent="0.25">
      <c r="A17" s="100" t="s">
        <v>374</v>
      </c>
      <c r="B17" s="101"/>
      <c r="C17" s="101"/>
      <c r="D17" s="101"/>
      <c r="E17" s="101"/>
      <c r="F17" s="111" t="s">
        <v>375</v>
      </c>
    </row>
    <row r="18" spans="1:6" ht="15.75" thickBot="1" x14ac:dyDescent="0.3">
      <c r="A18" s="125"/>
      <c r="B18" s="126"/>
      <c r="C18" s="104"/>
      <c r="D18" s="104"/>
      <c r="E18" s="104"/>
      <c r="F18" s="112"/>
    </row>
    <row r="19" spans="1:6" x14ac:dyDescent="0.25">
      <c r="A19" s="15"/>
      <c r="B19" s="17">
        <v>3000001</v>
      </c>
      <c r="C19" s="148" t="s">
        <v>271</v>
      </c>
      <c r="D19" s="142"/>
      <c r="E19" s="149"/>
      <c r="F19" s="69">
        <v>0.31341768559027555</v>
      </c>
    </row>
    <row r="20" spans="1:6" x14ac:dyDescent="0.25">
      <c r="A20" s="15"/>
      <c r="B20" s="17">
        <v>3000654</v>
      </c>
      <c r="C20" s="144" t="s">
        <v>2409</v>
      </c>
      <c r="D20" s="119">
        <v>599</v>
      </c>
      <c r="E20" s="145" t="s">
        <v>1673</v>
      </c>
      <c r="F20" s="69">
        <v>0.16930223963632307</v>
      </c>
    </row>
    <row r="21" spans="1:6" x14ac:dyDescent="0.25">
      <c r="A21" s="15"/>
      <c r="B21" s="17">
        <v>3000655</v>
      </c>
      <c r="C21" s="144" t="s">
        <v>2410</v>
      </c>
      <c r="D21" s="119">
        <v>86</v>
      </c>
      <c r="E21" s="145" t="s">
        <v>464</v>
      </c>
      <c r="F21" s="69">
        <v>0.22710622121016905</v>
      </c>
    </row>
    <row r="22" spans="1:6" ht="15.75" thickBot="1" x14ac:dyDescent="0.3">
      <c r="A22" s="21"/>
      <c r="B22" s="23">
        <v>3000657</v>
      </c>
      <c r="C22" s="146" t="s">
        <v>2412</v>
      </c>
      <c r="D22" s="121">
        <v>194</v>
      </c>
      <c r="E22" s="147" t="s">
        <v>768</v>
      </c>
      <c r="F22" s="70">
        <v>0.30450820284287961</v>
      </c>
    </row>
  </sheetData>
  <mergeCells count="19">
    <mergeCell ref="F3:I3"/>
    <mergeCell ref="J3:L3"/>
    <mergeCell ref="I4:I5"/>
    <mergeCell ref="A15:F15"/>
    <mergeCell ref="A17:E18"/>
    <mergeCell ref="F17:F18"/>
    <mergeCell ref="L4:L5"/>
    <mergeCell ref="H4:H5"/>
    <mergeCell ref="A4:C5"/>
    <mergeCell ref="J4:J5"/>
    <mergeCell ref="F4:F5"/>
    <mergeCell ref="K4:K5"/>
    <mergeCell ref="G4:G5"/>
    <mergeCell ref="D4:E5"/>
    <mergeCell ref="C19:E19"/>
    <mergeCell ref="C20:E20"/>
    <mergeCell ref="C21:E21"/>
    <mergeCell ref="C22:E22"/>
    <mergeCell ref="A3:E3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G39"/>
  <sheetViews>
    <sheetView workbookViewId="0">
      <selection activeCell="A2" sqref="A2:G3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18</v>
      </c>
      <c r="B1" s="46" t="s">
        <v>228</v>
      </c>
      <c r="C1" s="40" t="s">
        <v>12</v>
      </c>
      <c r="D1" s="40"/>
      <c r="E1" s="40"/>
      <c r="F1" s="40"/>
      <c r="G1" s="40"/>
    </row>
    <row r="2" spans="1:7" ht="15.75" thickBot="1" x14ac:dyDescent="0.3">
      <c r="A2" s="2" t="s">
        <v>518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341.32211699999999</v>
      </c>
      <c r="E6" s="13">
        <v>351.23612199999997</v>
      </c>
      <c r="F6" s="13">
        <v>160.44662002681062</v>
      </c>
      <c r="G6" s="14">
        <v>0.45680557886016815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125.80872199999997</v>
      </c>
      <c r="E7" s="31">
        <f ca="1">SUM(E8:OFFSET(E6,MATCH("GOBIERNOS REGIONALES",$A$8:$A$50,0),0))</f>
        <v>115.30779299999995</v>
      </c>
      <c r="F7" s="31">
        <f ca="1">SUM(F8:OFFSET(F6,MATCH("GOBIERNOS REGIONALES",$A$8:$A$50,0),0))</f>
        <v>52.368899793689302</v>
      </c>
      <c r="G7" s="32">
        <f ca="1">IFERROR(F7/E7,0)</f>
        <v>0.45416617932917447</v>
      </c>
    </row>
    <row r="8" spans="1:7" x14ac:dyDescent="0.25">
      <c r="A8" s="15"/>
      <c r="B8" s="16">
        <v>11</v>
      </c>
      <c r="C8" s="17" t="s">
        <v>106</v>
      </c>
      <c r="D8" s="18">
        <v>34.598182000000001</v>
      </c>
      <c r="E8" s="19">
        <v>15.558794000000002</v>
      </c>
      <c r="F8" s="19">
        <v>2.6737784848664887</v>
      </c>
      <c r="G8" s="20">
        <f t="shared" ref="G8:G38" si="0">IFERROR(F8/E8,0)</f>
        <v>0.17184998302995003</v>
      </c>
    </row>
    <row r="9" spans="1:7" x14ac:dyDescent="0.25">
      <c r="A9" s="15"/>
      <c r="B9" s="16">
        <v>131</v>
      </c>
      <c r="C9" s="17" t="s">
        <v>138</v>
      </c>
      <c r="D9" s="18">
        <v>3.9684599999999999</v>
      </c>
      <c r="E9" s="19">
        <v>4.5854589999999993</v>
      </c>
      <c r="F9" s="19">
        <v>1.3486554744654313</v>
      </c>
      <c r="G9" s="20">
        <f t="shared" si="0"/>
        <v>0.29411569800655324</v>
      </c>
    </row>
    <row r="10" spans="1:7" x14ac:dyDescent="0.25">
      <c r="A10" s="15"/>
      <c r="B10" s="16">
        <v>135</v>
      </c>
      <c r="C10" s="17" t="s">
        <v>139</v>
      </c>
      <c r="D10" s="18">
        <v>13.849819999999998</v>
      </c>
      <c r="E10" s="19">
        <v>13.849819999999994</v>
      </c>
      <c r="F10" s="19">
        <v>9.7954000364206877</v>
      </c>
      <c r="G10" s="20">
        <f t="shared" si="0"/>
        <v>0.70725829190709277</v>
      </c>
    </row>
    <row r="11" spans="1:7" ht="25.5" x14ac:dyDescent="0.25">
      <c r="A11" s="15"/>
      <c r="B11" s="16">
        <v>137</v>
      </c>
      <c r="C11" s="17" t="s">
        <v>141</v>
      </c>
      <c r="D11" s="18">
        <v>73.392259999999979</v>
      </c>
      <c r="E11" s="19">
        <v>81.313719999999947</v>
      </c>
      <c r="F11" s="19">
        <v>38.551065797936694</v>
      </c>
      <c r="G11" s="20">
        <f t="shared" si="0"/>
        <v>0.47410284264373492</v>
      </c>
    </row>
    <row r="12" spans="1:7" x14ac:dyDescent="0.25">
      <c r="A12" s="27" t="s">
        <v>200</v>
      </c>
      <c r="B12" s="28"/>
      <c r="C12" s="29"/>
      <c r="D12" s="30">
        <f ca="1">SUM(D13:OFFSET(D11,(MATCH("GOBIERNOS LOCALES",$A$8:$A$50,0)-MATCH("GOBIERNOS REGIONALES",$A$8:$A$50,0)),0))</f>
        <v>215.46339499999996</v>
      </c>
      <c r="E12" s="31">
        <f ca="1">SUM(E13:OFFSET(E11,(MATCH("GOBIERNOS LOCALES",$A$8:$A$50,0)-MATCH("GOBIERNOS REGIONALES",$A$8:$A$50,0)),0))</f>
        <v>235.48390599999996</v>
      </c>
      <c r="F12" s="31">
        <f ca="1">SUM(F13:OFFSET(F11,(MATCH("GOBIERNOS LOCALES",$A$8:$A$50,0)-MATCH("GOBIERNOS REGIONALES",$A$8:$A$50,0)),0))</f>
        <v>107.74188048951179</v>
      </c>
      <c r="G12" s="32">
        <f t="shared" ca="1" si="0"/>
        <v>0.45753394497164407</v>
      </c>
    </row>
    <row r="13" spans="1:7" x14ac:dyDescent="0.25">
      <c r="A13" s="15"/>
      <c r="B13" s="16">
        <v>440</v>
      </c>
      <c r="C13" s="17" t="s">
        <v>201</v>
      </c>
      <c r="D13" s="18">
        <v>3.2355959999999984</v>
      </c>
      <c r="E13" s="19">
        <v>3.7522999999999973</v>
      </c>
      <c r="F13" s="19">
        <v>1.6647360744100297</v>
      </c>
      <c r="G13" s="20">
        <f t="shared" si="0"/>
        <v>0.44365750990326758</v>
      </c>
    </row>
    <row r="14" spans="1:7" x14ac:dyDescent="0.25">
      <c r="A14" s="15"/>
      <c r="B14" s="16">
        <v>441</v>
      </c>
      <c r="C14" s="17" t="s">
        <v>202</v>
      </c>
      <c r="D14" s="18">
        <v>4.8381170000000013</v>
      </c>
      <c r="E14" s="19">
        <v>5.4485799999999998</v>
      </c>
      <c r="F14" s="19">
        <v>2.1806937445722951</v>
      </c>
      <c r="G14" s="20">
        <f t="shared" si="0"/>
        <v>0.40023157310203672</v>
      </c>
    </row>
    <row r="15" spans="1:7" x14ac:dyDescent="0.25">
      <c r="A15" s="15"/>
      <c r="B15" s="16">
        <v>442</v>
      </c>
      <c r="C15" s="17" t="s">
        <v>203</v>
      </c>
      <c r="D15" s="18">
        <v>4.8165389999999988</v>
      </c>
      <c r="E15" s="19">
        <v>6.0470579999999954</v>
      </c>
      <c r="F15" s="19">
        <v>3.1865376229616231</v>
      </c>
      <c r="G15" s="20">
        <f t="shared" si="0"/>
        <v>0.52695668256557582</v>
      </c>
    </row>
    <row r="16" spans="1:7" x14ac:dyDescent="0.25">
      <c r="A16" s="15"/>
      <c r="B16" s="16">
        <v>443</v>
      </c>
      <c r="C16" s="17" t="s">
        <v>204</v>
      </c>
      <c r="D16" s="18">
        <v>15.074459999999997</v>
      </c>
      <c r="E16" s="19">
        <v>15.917656000000003</v>
      </c>
      <c r="F16" s="19">
        <v>7.751662213842792</v>
      </c>
      <c r="G16" s="20">
        <f t="shared" si="0"/>
        <v>0.48698515747813564</v>
      </c>
    </row>
    <row r="17" spans="1:7" x14ac:dyDescent="0.25">
      <c r="A17" s="15"/>
      <c r="B17" s="16">
        <v>444</v>
      </c>
      <c r="C17" s="17" t="s">
        <v>205</v>
      </c>
      <c r="D17" s="18">
        <v>6.2221529999999996</v>
      </c>
      <c r="E17" s="19">
        <v>6.5625889999999982</v>
      </c>
      <c r="F17" s="19">
        <v>2.7478503680686117</v>
      </c>
      <c r="G17" s="20">
        <f t="shared" si="0"/>
        <v>0.41871437752213531</v>
      </c>
    </row>
    <row r="18" spans="1:7" x14ac:dyDescent="0.25">
      <c r="A18" s="15"/>
      <c r="B18" s="16">
        <v>445</v>
      </c>
      <c r="C18" s="17" t="s">
        <v>206</v>
      </c>
      <c r="D18" s="18">
        <v>12.943421999999998</v>
      </c>
      <c r="E18" s="19">
        <v>17.343513999999995</v>
      </c>
      <c r="F18" s="19">
        <v>8.0932132270027068</v>
      </c>
      <c r="G18" s="20">
        <f t="shared" si="0"/>
        <v>0.4666420672882502</v>
      </c>
    </row>
    <row r="19" spans="1:7" x14ac:dyDescent="0.25">
      <c r="A19" s="15"/>
      <c r="B19" s="16">
        <v>446</v>
      </c>
      <c r="C19" s="17" t="s">
        <v>207</v>
      </c>
      <c r="D19" s="18">
        <v>7.5103399999999976</v>
      </c>
      <c r="E19" s="19">
        <v>8.3754329999999975</v>
      </c>
      <c r="F19" s="19">
        <v>3.2709003868280888</v>
      </c>
      <c r="G19" s="20">
        <f t="shared" si="0"/>
        <v>0.39053507882256233</v>
      </c>
    </row>
    <row r="20" spans="1:7" x14ac:dyDescent="0.25">
      <c r="A20" s="15"/>
      <c r="B20" s="16">
        <v>447</v>
      </c>
      <c r="C20" s="17" t="s">
        <v>208</v>
      </c>
      <c r="D20" s="18">
        <v>3.544808999999999</v>
      </c>
      <c r="E20" s="19">
        <v>4.4657809999999989</v>
      </c>
      <c r="F20" s="19">
        <v>1.7033983438223004</v>
      </c>
      <c r="G20" s="20">
        <f t="shared" si="0"/>
        <v>0.38143347016396478</v>
      </c>
    </row>
    <row r="21" spans="1:7" x14ac:dyDescent="0.25">
      <c r="A21" s="15"/>
      <c r="B21" s="16">
        <v>448</v>
      </c>
      <c r="C21" s="17" t="s">
        <v>209</v>
      </c>
      <c r="D21" s="18">
        <v>7.064309999999999</v>
      </c>
      <c r="E21" s="19">
        <v>8.9672290000000014</v>
      </c>
      <c r="F21" s="19">
        <v>3.6941130308478023</v>
      </c>
      <c r="G21" s="20">
        <f t="shared" si="0"/>
        <v>0.41195703052166971</v>
      </c>
    </row>
    <row r="22" spans="1:7" x14ac:dyDescent="0.25">
      <c r="A22" s="15"/>
      <c r="B22" s="16">
        <v>449</v>
      </c>
      <c r="C22" s="17" t="s">
        <v>210</v>
      </c>
      <c r="D22" s="18">
        <v>10.812282</v>
      </c>
      <c r="E22" s="19">
        <v>11.200097999999999</v>
      </c>
      <c r="F22" s="19">
        <v>5.1896055786692159</v>
      </c>
      <c r="G22" s="20">
        <f t="shared" si="0"/>
        <v>0.46335358660872578</v>
      </c>
    </row>
    <row r="23" spans="1:7" x14ac:dyDescent="0.25">
      <c r="A23" s="15"/>
      <c r="B23" s="16">
        <v>450</v>
      </c>
      <c r="C23" s="17" t="s">
        <v>211</v>
      </c>
      <c r="D23" s="18">
        <v>4.6569359999999991</v>
      </c>
      <c r="E23" s="19">
        <v>5.4087580000000006</v>
      </c>
      <c r="F23" s="19">
        <v>1.9163518442737768</v>
      </c>
      <c r="G23" s="20">
        <f t="shared" si="0"/>
        <v>0.35430534038937894</v>
      </c>
    </row>
    <row r="24" spans="1:7" x14ac:dyDescent="0.25">
      <c r="A24" s="15"/>
      <c r="B24" s="16">
        <v>451</v>
      </c>
      <c r="C24" s="17" t="s">
        <v>212</v>
      </c>
      <c r="D24" s="18">
        <v>14.383913999999997</v>
      </c>
      <c r="E24" s="19">
        <v>15.335983000000002</v>
      </c>
      <c r="F24" s="19">
        <v>6.721489008811659</v>
      </c>
      <c r="G24" s="20">
        <f t="shared" si="0"/>
        <v>0.43828224175859204</v>
      </c>
    </row>
    <row r="25" spans="1:7" x14ac:dyDescent="0.25">
      <c r="A25" s="15"/>
      <c r="B25" s="16">
        <v>452</v>
      </c>
      <c r="C25" s="17" t="s">
        <v>213</v>
      </c>
      <c r="D25" s="18">
        <v>13.009851999999999</v>
      </c>
      <c r="E25" s="19">
        <v>13.249209</v>
      </c>
      <c r="F25" s="19">
        <v>5.9402820675004477</v>
      </c>
      <c r="G25" s="20">
        <f t="shared" si="0"/>
        <v>0.44834994055120175</v>
      </c>
    </row>
    <row r="26" spans="1:7" x14ac:dyDescent="0.25">
      <c r="A26" s="15"/>
      <c r="B26" s="16">
        <v>453</v>
      </c>
      <c r="C26" s="17" t="s">
        <v>214</v>
      </c>
      <c r="D26" s="18">
        <v>13.527069000000001</v>
      </c>
      <c r="E26" s="19">
        <v>11.976521999999999</v>
      </c>
      <c r="F26" s="19">
        <v>5.4284377604362817</v>
      </c>
      <c r="G26" s="20">
        <f t="shared" si="0"/>
        <v>0.45325660992701239</v>
      </c>
    </row>
    <row r="27" spans="1:7" x14ac:dyDescent="0.25">
      <c r="A27" s="15"/>
      <c r="B27" s="16">
        <v>454</v>
      </c>
      <c r="C27" s="17" t="s">
        <v>215</v>
      </c>
      <c r="D27" s="18">
        <v>2.1388260000000003</v>
      </c>
      <c r="E27" s="19">
        <v>2.5021750000000003</v>
      </c>
      <c r="F27" s="19">
        <v>0.96323054088315985</v>
      </c>
      <c r="G27" s="20">
        <f t="shared" si="0"/>
        <v>0.38495730349921958</v>
      </c>
    </row>
    <row r="28" spans="1:7" x14ac:dyDescent="0.25">
      <c r="A28" s="15"/>
      <c r="B28" s="16">
        <v>455</v>
      </c>
      <c r="C28" s="17" t="s">
        <v>216</v>
      </c>
      <c r="D28" s="18">
        <v>2.018678</v>
      </c>
      <c r="E28" s="19">
        <v>2.1785740000000002</v>
      </c>
      <c r="F28" s="19">
        <v>0.91249912149578449</v>
      </c>
      <c r="G28" s="20">
        <f t="shared" si="0"/>
        <v>0.41885156138638596</v>
      </c>
    </row>
    <row r="29" spans="1:7" x14ac:dyDescent="0.25">
      <c r="A29" s="15"/>
      <c r="B29" s="16">
        <v>456</v>
      </c>
      <c r="C29" s="17" t="s">
        <v>217</v>
      </c>
      <c r="D29" s="18">
        <v>1.2413409999999998</v>
      </c>
      <c r="E29" s="19">
        <v>1.4456729999999995</v>
      </c>
      <c r="F29" s="19">
        <v>0.54752569589436462</v>
      </c>
      <c r="G29" s="20">
        <f t="shared" si="0"/>
        <v>0.37873412306542681</v>
      </c>
    </row>
    <row r="30" spans="1:7" x14ac:dyDescent="0.25">
      <c r="A30" s="15"/>
      <c r="B30" s="16">
        <v>457</v>
      </c>
      <c r="C30" s="17" t="s">
        <v>218</v>
      </c>
      <c r="D30" s="18">
        <v>24.987838000000014</v>
      </c>
      <c r="E30" s="19">
        <v>27.663247000000009</v>
      </c>
      <c r="F30" s="19">
        <v>14.690821843749291</v>
      </c>
      <c r="G30" s="20">
        <f t="shared" si="0"/>
        <v>0.53105920081432545</v>
      </c>
    </row>
    <row r="31" spans="1:7" x14ac:dyDescent="0.25">
      <c r="A31" s="15"/>
      <c r="B31" s="16">
        <v>458</v>
      </c>
      <c r="C31" s="17" t="s">
        <v>219</v>
      </c>
      <c r="D31" s="18">
        <v>11.279844000000006</v>
      </c>
      <c r="E31" s="19">
        <v>12.277109999999999</v>
      </c>
      <c r="F31" s="19">
        <v>5.2156445492864805</v>
      </c>
      <c r="G31" s="20">
        <f t="shared" si="0"/>
        <v>0.42482673440952157</v>
      </c>
    </row>
    <row r="32" spans="1:7" x14ac:dyDescent="0.25">
      <c r="A32" s="15"/>
      <c r="B32" s="16">
        <v>459</v>
      </c>
      <c r="C32" s="17" t="s">
        <v>220</v>
      </c>
      <c r="D32" s="18">
        <v>8.6610340000000026</v>
      </c>
      <c r="E32" s="19">
        <v>8.7255320000000012</v>
      </c>
      <c r="F32" s="19">
        <v>4.097835114641498</v>
      </c>
      <c r="G32" s="20">
        <f t="shared" si="0"/>
        <v>0.46963727995513599</v>
      </c>
    </row>
    <row r="33" spans="1:7" x14ac:dyDescent="0.25">
      <c r="A33" s="15"/>
      <c r="B33" s="16">
        <v>460</v>
      </c>
      <c r="C33" s="17" t="s">
        <v>221</v>
      </c>
      <c r="D33" s="18">
        <v>4.8934859999999993</v>
      </c>
      <c r="E33" s="19">
        <v>4.9951299999999996</v>
      </c>
      <c r="F33" s="19">
        <v>2.2574962900753235</v>
      </c>
      <c r="G33" s="20">
        <f t="shared" si="0"/>
        <v>0.45193944703647826</v>
      </c>
    </row>
    <row r="34" spans="1:7" x14ac:dyDescent="0.25">
      <c r="A34" s="15"/>
      <c r="B34" s="16">
        <v>461</v>
      </c>
      <c r="C34" s="17" t="s">
        <v>222</v>
      </c>
      <c r="D34" s="18">
        <v>3.6735010000000008</v>
      </c>
      <c r="E34" s="19">
        <v>4.5299200000000015</v>
      </c>
      <c r="F34" s="19">
        <v>1.6612189173902152</v>
      </c>
      <c r="G34" s="20">
        <f t="shared" si="0"/>
        <v>0.36672146911870734</v>
      </c>
    </row>
    <row r="35" spans="1:7" x14ac:dyDescent="0.25">
      <c r="A35" s="15"/>
      <c r="B35" s="16">
        <v>462</v>
      </c>
      <c r="C35" s="17" t="s">
        <v>223</v>
      </c>
      <c r="D35" s="18">
        <v>1.5840830000000004</v>
      </c>
      <c r="E35" s="19">
        <v>1.7155710000000004</v>
      </c>
      <c r="F35" s="19">
        <v>0.7837867955386173</v>
      </c>
      <c r="G35" s="20">
        <f t="shared" si="0"/>
        <v>0.45686642845945585</v>
      </c>
    </row>
    <row r="36" spans="1:7" x14ac:dyDescent="0.25">
      <c r="A36" s="15"/>
      <c r="B36" s="16">
        <v>463</v>
      </c>
      <c r="C36" s="17" t="s">
        <v>224</v>
      </c>
      <c r="D36" s="18">
        <v>16.080361</v>
      </c>
      <c r="E36" s="19">
        <v>16.908224999999995</v>
      </c>
      <c r="F36" s="19">
        <v>7.6967662336620499</v>
      </c>
      <c r="G36" s="20">
        <f t="shared" si="0"/>
        <v>0.45520841091611047</v>
      </c>
    </row>
    <row r="37" spans="1:7" x14ac:dyDescent="0.25">
      <c r="A37" s="15"/>
      <c r="B37" s="16">
        <v>464</v>
      </c>
      <c r="C37" s="17" t="s">
        <v>225</v>
      </c>
      <c r="D37" s="18">
        <v>17.264603999999999</v>
      </c>
      <c r="E37" s="19">
        <v>18.492038999999995</v>
      </c>
      <c r="F37" s="19">
        <v>9.4257841148473744</v>
      </c>
      <c r="G37" s="20">
        <f t="shared" si="0"/>
        <v>0.50972118947225764</v>
      </c>
    </row>
    <row r="38" spans="1:7" ht="15.75" thickBot="1" x14ac:dyDescent="0.3">
      <c r="A38" s="33" t="s">
        <v>227</v>
      </c>
      <c r="B38" s="34"/>
      <c r="C38" s="35"/>
      <c r="D38" s="36">
        <v>0.05</v>
      </c>
      <c r="E38" s="37">
        <v>0.44442299999999996</v>
      </c>
      <c r="F38" s="37">
        <v>0.33583974360954016</v>
      </c>
      <c r="G38" s="38">
        <f t="shared" si="0"/>
        <v>0.75567588448289169</v>
      </c>
    </row>
    <row r="39" spans="1:7" x14ac:dyDescent="0.25">
      <c r="D39" s="6"/>
      <c r="E39" s="6"/>
      <c r="F39" s="6"/>
      <c r="G39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0"/>
  <dimension ref="A1:N19"/>
  <sheetViews>
    <sheetView workbookViewId="0">
      <selection activeCell="C9" sqref="C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125</v>
      </c>
      <c r="B1" s="40" t="s">
        <v>228</v>
      </c>
      <c r="C1" s="40" t="s">
        <v>80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2413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147.55197099999998</v>
      </c>
      <c r="I6" s="13">
        <v>161.2686140000001</v>
      </c>
      <c r="J6" s="13">
        <v>36.16351689498606</v>
      </c>
      <c r="K6" s="14">
        <v>0.22424398646463248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SUM(H8:H18)</f>
        <v>147.55197100000001</v>
      </c>
      <c r="I7" s="30">
        <f>SUM(I8:I18)</f>
        <v>161.26861399999999</v>
      </c>
      <c r="J7" s="30">
        <f>SUM(J8:J18)</f>
        <v>36.16351689498606</v>
      </c>
      <c r="K7" s="32">
        <f>IFERROR(J7/I7,0)</f>
        <v>0.22424398646463262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18.520453</v>
      </c>
      <c r="I8" s="19">
        <v>57.648756000000006</v>
      </c>
      <c r="J8" s="19">
        <v>18.06813968267852</v>
      </c>
      <c r="K8" s="20">
        <f t="shared" ref="K8:K19" si="0">IFERROR(J8/I8,0)</f>
        <v>0.31341768559027566</v>
      </c>
      <c r="L8" s="54">
        <v>27.55</v>
      </c>
      <c r="M8" s="19">
        <v>0</v>
      </c>
      <c r="N8" s="20">
        <f>IFERROR(M8/L8,".")</f>
        <v>0</v>
      </c>
    </row>
    <row r="9" spans="1:14" ht="25.5" x14ac:dyDescent="0.25">
      <c r="A9" s="15"/>
      <c r="B9" s="17">
        <v>5005020</v>
      </c>
      <c r="C9" s="79" t="s">
        <v>2414</v>
      </c>
      <c r="D9" s="17">
        <v>3000654</v>
      </c>
      <c r="E9" s="17" t="s">
        <v>2409</v>
      </c>
      <c r="F9" s="53">
        <v>230</v>
      </c>
      <c r="G9" s="17" t="s">
        <v>1356</v>
      </c>
      <c r="H9" s="18">
        <v>114.87886100000001</v>
      </c>
      <c r="I9" s="19">
        <v>44.597708000000004</v>
      </c>
      <c r="J9" s="19">
        <v>8.2422014248686537</v>
      </c>
      <c r="K9" s="20">
        <f t="shared" si="0"/>
        <v>0.18481222005553857</v>
      </c>
      <c r="L9" s="54">
        <v>5</v>
      </c>
      <c r="M9" s="19">
        <v>0</v>
      </c>
      <c r="N9" s="20">
        <f t="shared" ref="N9:N18" si="1">IFERROR(M9/L9,".")</f>
        <v>0</v>
      </c>
    </row>
    <row r="10" spans="1:14" ht="25.5" x14ac:dyDescent="0.25">
      <c r="A10" s="15"/>
      <c r="B10" s="17">
        <v>5005021</v>
      </c>
      <c r="C10" s="79" t="s">
        <v>2415</v>
      </c>
      <c r="D10" s="17">
        <v>3000654</v>
      </c>
      <c r="E10" s="17" t="s">
        <v>2409</v>
      </c>
      <c r="F10" s="53">
        <v>88</v>
      </c>
      <c r="G10" s="17" t="s">
        <v>466</v>
      </c>
      <c r="H10" s="18">
        <v>1.8205720000000001</v>
      </c>
      <c r="I10" s="19">
        <v>2.8506809999999998</v>
      </c>
      <c r="J10" s="19">
        <v>1.2853483595827129</v>
      </c>
      <c r="K10" s="20">
        <f t="shared" si="0"/>
        <v>0.45089168503340532</v>
      </c>
      <c r="L10" s="54">
        <v>2</v>
      </c>
      <c r="M10" s="19">
        <v>0</v>
      </c>
      <c r="N10" s="20">
        <f t="shared" si="1"/>
        <v>0</v>
      </c>
    </row>
    <row r="11" spans="1:14" ht="25.5" x14ac:dyDescent="0.25">
      <c r="A11" s="15"/>
      <c r="B11" s="17">
        <v>5005022</v>
      </c>
      <c r="C11" s="79" t="s">
        <v>2416</v>
      </c>
      <c r="D11" s="17">
        <v>3000654</v>
      </c>
      <c r="E11" s="17" t="s">
        <v>2409</v>
      </c>
      <c r="F11" s="53">
        <v>259</v>
      </c>
      <c r="G11" s="17" t="s">
        <v>292</v>
      </c>
      <c r="H11" s="18">
        <v>2.824078000000001</v>
      </c>
      <c r="I11" s="19">
        <v>7.3885040000000011</v>
      </c>
      <c r="J11" s="19">
        <v>1.0878226037093555</v>
      </c>
      <c r="K11" s="20">
        <f t="shared" si="0"/>
        <v>0.14723178111690205</v>
      </c>
      <c r="L11" s="54">
        <v>2</v>
      </c>
      <c r="M11" s="19">
        <v>0</v>
      </c>
      <c r="N11" s="20">
        <f t="shared" si="1"/>
        <v>0</v>
      </c>
    </row>
    <row r="12" spans="1:14" ht="25.5" x14ac:dyDescent="0.25">
      <c r="A12" s="15"/>
      <c r="B12" s="17">
        <v>5005023</v>
      </c>
      <c r="C12" s="79" t="s">
        <v>2417</v>
      </c>
      <c r="D12" s="17">
        <v>3000654</v>
      </c>
      <c r="E12" s="17" t="s">
        <v>2409</v>
      </c>
      <c r="F12" s="53">
        <v>599</v>
      </c>
      <c r="G12" s="17" t="s">
        <v>1673</v>
      </c>
      <c r="H12" s="18">
        <v>5.5307249999999986</v>
      </c>
      <c r="I12" s="19">
        <v>46.293138000000006</v>
      </c>
      <c r="J12" s="19">
        <v>6.5061683546300628</v>
      </c>
      <c r="K12" s="20">
        <f t="shared" si="0"/>
        <v>0.14054282417904057</v>
      </c>
      <c r="L12" s="54">
        <v>2</v>
      </c>
      <c r="M12" s="19">
        <v>0</v>
      </c>
      <c r="N12" s="20">
        <f t="shared" si="1"/>
        <v>0</v>
      </c>
    </row>
    <row r="13" spans="1:14" ht="38.25" x14ac:dyDescent="0.25">
      <c r="A13" s="15"/>
      <c r="B13" s="17">
        <v>5005024</v>
      </c>
      <c r="C13" s="79" t="s">
        <v>2418</v>
      </c>
      <c r="D13" s="17">
        <v>3000655</v>
      </c>
      <c r="E13" s="17" t="s">
        <v>2410</v>
      </c>
      <c r="F13" s="53">
        <v>86</v>
      </c>
      <c r="G13" s="17" t="s">
        <v>464</v>
      </c>
      <c r="H13" s="18">
        <v>1.6551560000000001</v>
      </c>
      <c r="I13" s="19">
        <v>0.59942800000000007</v>
      </c>
      <c r="J13" s="19">
        <v>0.13613382796756923</v>
      </c>
      <c r="K13" s="20">
        <f t="shared" si="0"/>
        <v>0.22710622121016905</v>
      </c>
      <c r="L13" s="54">
        <v>0</v>
      </c>
      <c r="M13" s="19">
        <v>0</v>
      </c>
      <c r="N13" s="20" t="str">
        <f t="shared" si="1"/>
        <v>.</v>
      </c>
    </row>
    <row r="14" spans="1:14" ht="38.25" x14ac:dyDescent="0.25">
      <c r="A14" s="15"/>
      <c r="B14" s="17">
        <v>5002163</v>
      </c>
      <c r="C14" s="79" t="s">
        <v>2419</v>
      </c>
      <c r="D14" s="17">
        <v>3000656</v>
      </c>
      <c r="E14" s="17" t="s">
        <v>2411</v>
      </c>
      <c r="F14" s="53">
        <v>194</v>
      </c>
      <c r="G14" s="17" t="s">
        <v>768</v>
      </c>
      <c r="H14" s="18">
        <v>0.40617500000000001</v>
      </c>
      <c r="I14" s="19">
        <v>0.69989499999999993</v>
      </c>
      <c r="J14" s="19">
        <v>0.30892910086549819</v>
      </c>
      <c r="K14" s="20">
        <f t="shared" si="0"/>
        <v>0.44139349597510802</v>
      </c>
      <c r="L14" s="54">
        <v>0</v>
      </c>
      <c r="M14" s="19">
        <v>0</v>
      </c>
      <c r="N14" s="20" t="str">
        <f t="shared" si="1"/>
        <v>.</v>
      </c>
    </row>
    <row r="15" spans="1:14" ht="25.5" x14ac:dyDescent="0.25">
      <c r="A15" s="15"/>
      <c r="B15" s="17">
        <v>5005025</v>
      </c>
      <c r="C15" s="79" t="s">
        <v>2420</v>
      </c>
      <c r="D15" s="17">
        <v>3000656</v>
      </c>
      <c r="E15" s="17" t="s">
        <v>2411</v>
      </c>
      <c r="F15" s="53">
        <v>276</v>
      </c>
      <c r="G15" s="17" t="s">
        <v>2424</v>
      </c>
      <c r="H15" s="18">
        <v>0.10748100000000001</v>
      </c>
      <c r="I15" s="19">
        <v>0.19564799999999996</v>
      </c>
      <c r="J15" s="19">
        <v>0.12869344880527933</v>
      </c>
      <c r="K15" s="20">
        <f t="shared" si="0"/>
        <v>0.6577805487675793</v>
      </c>
      <c r="L15" s="54">
        <v>0</v>
      </c>
      <c r="M15" s="19">
        <v>0</v>
      </c>
      <c r="N15" s="20" t="str">
        <f t="shared" si="1"/>
        <v>.</v>
      </c>
    </row>
    <row r="16" spans="1:14" ht="25.5" x14ac:dyDescent="0.25">
      <c r="A16" s="15"/>
      <c r="B16" s="17">
        <v>5005026</v>
      </c>
      <c r="C16" s="79" t="s">
        <v>2421</v>
      </c>
      <c r="D16" s="17">
        <v>3000656</v>
      </c>
      <c r="E16" s="17" t="s">
        <v>2411</v>
      </c>
      <c r="F16" s="53">
        <v>194</v>
      </c>
      <c r="G16" s="17" t="s">
        <v>768</v>
      </c>
      <c r="H16" s="18">
        <v>0.9209099999999999</v>
      </c>
      <c r="I16" s="19">
        <v>0.79895500000000019</v>
      </c>
      <c r="J16" s="19">
        <v>0.34042663043328503</v>
      </c>
      <c r="K16" s="20">
        <f t="shared" si="0"/>
        <v>0.42608986793159181</v>
      </c>
      <c r="L16" s="54">
        <v>0</v>
      </c>
      <c r="M16" s="19">
        <v>0</v>
      </c>
      <c r="N16" s="20" t="str">
        <f t="shared" si="1"/>
        <v>.</v>
      </c>
    </row>
    <row r="17" spans="1:14" ht="38.25" x14ac:dyDescent="0.25">
      <c r="A17" s="15"/>
      <c r="B17" s="17">
        <v>5001277</v>
      </c>
      <c r="C17" s="79" t="s">
        <v>2422</v>
      </c>
      <c r="D17" s="17">
        <v>3000657</v>
      </c>
      <c r="E17" s="17" t="s">
        <v>2412</v>
      </c>
      <c r="F17" s="53">
        <v>194</v>
      </c>
      <c r="G17" s="17" t="s">
        <v>768</v>
      </c>
      <c r="H17" s="18">
        <v>0.70578200000000002</v>
      </c>
      <c r="I17" s="19">
        <v>0.14357300000000001</v>
      </c>
      <c r="J17" s="19">
        <v>3.3829761436209083E-2</v>
      </c>
      <c r="K17" s="20">
        <f t="shared" si="0"/>
        <v>0.23562760014911635</v>
      </c>
      <c r="L17" s="54">
        <v>0</v>
      </c>
      <c r="M17" s="19">
        <v>0</v>
      </c>
      <c r="N17" s="20" t="str">
        <f t="shared" si="1"/>
        <v>.</v>
      </c>
    </row>
    <row r="18" spans="1:14" ht="51" x14ac:dyDescent="0.25">
      <c r="A18" s="15"/>
      <c r="B18" s="17">
        <v>5002164</v>
      </c>
      <c r="C18" s="79" t="s">
        <v>2423</v>
      </c>
      <c r="D18" s="17">
        <v>3000657</v>
      </c>
      <c r="E18" s="17" t="s">
        <v>2412</v>
      </c>
      <c r="F18" s="53">
        <v>194</v>
      </c>
      <c r="G18" s="17" t="s">
        <v>768</v>
      </c>
      <c r="H18" s="18">
        <v>0.181778</v>
      </c>
      <c r="I18" s="19">
        <v>5.2328E-2</v>
      </c>
      <c r="J18" s="19">
        <v>2.5823700008913875E-2</v>
      </c>
      <c r="K18" s="20">
        <f t="shared" si="0"/>
        <v>0.49349678965207683</v>
      </c>
      <c r="L18" s="54">
        <v>0</v>
      </c>
      <c r="M18" s="19">
        <v>0</v>
      </c>
      <c r="N18" s="20" t="str">
        <f t="shared" si="1"/>
        <v>.</v>
      </c>
    </row>
    <row r="19" spans="1:14" ht="15.75" thickBot="1" x14ac:dyDescent="0.3">
      <c r="A19" s="33" t="s">
        <v>302</v>
      </c>
      <c r="B19" s="35"/>
      <c r="C19" s="35"/>
      <c r="D19" s="57"/>
      <c r="E19" s="35"/>
      <c r="F19" s="51"/>
      <c r="G19" s="35"/>
      <c r="H19" s="36">
        <f>H6-H7</f>
        <v>0</v>
      </c>
      <c r="I19" s="36">
        <f>I6-I7</f>
        <v>0</v>
      </c>
      <c r="J19" s="36">
        <f>J6-J7</f>
        <v>0</v>
      </c>
      <c r="K19" s="38">
        <f t="shared" si="0"/>
        <v>0</v>
      </c>
      <c r="L19" s="52"/>
      <c r="M19" s="37"/>
      <c r="N19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1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126</v>
      </c>
      <c r="B1" s="41" t="s">
        <v>228</v>
      </c>
      <c r="C1" s="40" t="s">
        <v>81</v>
      </c>
      <c r="D1" s="40"/>
      <c r="E1" s="40"/>
      <c r="F1" s="40"/>
      <c r="G1" s="40"/>
    </row>
    <row r="2" spans="1:11" ht="15.75" thickBot="1" x14ac:dyDescent="0.3">
      <c r="A2" s="2" t="s">
        <v>2427</v>
      </c>
      <c r="I2" s="1" t="s">
        <v>2436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8.6192349999999998</v>
      </c>
      <c r="E6" s="13">
        <f ca="1">SUM(E7:OFFSET(E7,50,0))</f>
        <v>8.2983949999999993</v>
      </c>
      <c r="F6" s="13">
        <f ca="1">SUM(F7:OFFSET(F7,50,0))</f>
        <v>1.9625934243085794</v>
      </c>
      <c r="G6" s="14">
        <f ca="1">IFERROR(F6/E6,0)</f>
        <v>0.2365027724407647</v>
      </c>
      <c r="J6" s="6" t="s">
        <v>369</v>
      </c>
      <c r="K6" s="65" t="s">
        <v>370</v>
      </c>
    </row>
    <row r="7" spans="1:11" ht="15.75" thickBot="1" x14ac:dyDescent="0.3">
      <c r="A7" s="21"/>
      <c r="B7" s="45">
        <v>15</v>
      </c>
      <c r="C7" s="23" t="s">
        <v>254</v>
      </c>
      <c r="D7" s="24">
        <v>8.6192349999999998</v>
      </c>
      <c r="E7" s="25">
        <v>8.2983949999999993</v>
      </c>
      <c r="F7" s="25">
        <v>1.9625934243085794</v>
      </c>
      <c r="G7" s="26">
        <f>IFERROR(F7/E7,0)</f>
        <v>0.2365027724407647</v>
      </c>
      <c r="I7" t="s">
        <v>254</v>
      </c>
      <c r="J7" s="6">
        <v>1.9625934243085794</v>
      </c>
      <c r="K7" s="65">
        <v>0.2365027724407647</v>
      </c>
    </row>
    <row r="8" spans="1:11" x14ac:dyDescent="0.25">
      <c r="J8" s="6"/>
      <c r="K8" s="65"/>
    </row>
    <row r="9" spans="1:11" x14ac:dyDescent="0.25">
      <c r="J9" s="6"/>
      <c r="K9" s="65"/>
    </row>
    <row r="10" spans="1:11" x14ac:dyDescent="0.25">
      <c r="J10" s="6"/>
      <c r="K10" s="65"/>
    </row>
    <row r="11" spans="1:11" x14ac:dyDescent="0.25">
      <c r="J11" s="6"/>
      <c r="K11" s="65"/>
    </row>
    <row r="12" spans="1:11" x14ac:dyDescent="0.25">
      <c r="J12" s="6"/>
      <c r="K12" s="65"/>
    </row>
    <row r="13" spans="1:11" x14ac:dyDescent="0.25">
      <c r="J13" s="6"/>
      <c r="K13" s="65"/>
    </row>
    <row r="14" spans="1:11" x14ac:dyDescent="0.25">
      <c r="J14" s="6"/>
      <c r="K14" s="65"/>
    </row>
    <row r="15" spans="1:11" x14ac:dyDescent="0.25">
      <c r="J15" s="6"/>
      <c r="K15" s="65"/>
    </row>
    <row r="16" spans="1:11" x14ac:dyDescent="0.25">
      <c r="J16" s="6"/>
      <c r="K16" s="65"/>
    </row>
    <row r="17" spans="10:11" x14ac:dyDescent="0.25">
      <c r="J17" s="6"/>
      <c r="K17" s="65"/>
    </row>
    <row r="18" spans="10:11" x14ac:dyDescent="0.25">
      <c r="J18" s="6"/>
      <c r="K18" s="65"/>
    </row>
    <row r="19" spans="10:11" x14ac:dyDescent="0.25">
      <c r="J19" s="6"/>
      <c r="K19" s="65"/>
    </row>
    <row r="20" spans="10:11" x14ac:dyDescent="0.25">
      <c r="J20" s="6"/>
      <c r="K20" s="65"/>
    </row>
    <row r="21" spans="10:11" x14ac:dyDescent="0.25">
      <c r="J21" s="6"/>
      <c r="K21" s="65"/>
    </row>
    <row r="22" spans="10:11" x14ac:dyDescent="0.25">
      <c r="J22" s="6"/>
      <c r="K22" s="65"/>
    </row>
    <row r="23" spans="10:11" x14ac:dyDescent="0.25">
      <c r="J23" s="6"/>
      <c r="K23" s="65"/>
    </row>
    <row r="24" spans="10:11" x14ac:dyDescent="0.25">
      <c r="J24" s="6"/>
      <c r="K24" s="65"/>
    </row>
    <row r="25" spans="10:11" x14ac:dyDescent="0.25">
      <c r="J25" s="6"/>
      <c r="K25" s="65"/>
    </row>
    <row r="26" spans="10:11" x14ac:dyDescent="0.25">
      <c r="J26" s="6"/>
      <c r="K26" s="65"/>
    </row>
    <row r="27" spans="10:11" x14ac:dyDescent="0.25">
      <c r="J27" s="6"/>
      <c r="K27" s="65"/>
    </row>
    <row r="28" spans="10:11" x14ac:dyDescent="0.25">
      <c r="J28" s="6"/>
      <c r="K28" s="65"/>
    </row>
    <row r="29" spans="10:11" x14ac:dyDescent="0.25">
      <c r="J29" s="6"/>
      <c r="K29" s="65"/>
    </row>
    <row r="30" spans="10:11" x14ac:dyDescent="0.25">
      <c r="J30" s="6"/>
      <c r="K30" s="65"/>
    </row>
    <row r="31" spans="10:11" x14ac:dyDescent="0.25">
      <c r="J31" s="6"/>
      <c r="K31" s="65"/>
    </row>
    <row r="32" spans="10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2"/>
  <dimension ref="A1:G11"/>
  <sheetViews>
    <sheetView workbookViewId="0">
      <selection activeCell="A8" sqref="A8:G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126</v>
      </c>
      <c r="B1" s="46" t="s">
        <v>228</v>
      </c>
      <c r="C1" s="40" t="s">
        <v>81</v>
      </c>
      <c r="D1" s="40"/>
      <c r="E1" s="40"/>
      <c r="F1" s="40"/>
      <c r="G1" s="40"/>
    </row>
    <row r="2" spans="1:7" ht="15.75" thickBot="1" x14ac:dyDescent="0.3">
      <c r="A2" s="2" t="s">
        <v>2428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8.6192349999999998</v>
      </c>
      <c r="E6" s="13">
        <v>8.2983949999999993</v>
      </c>
      <c r="F6" s="13">
        <v>1.9625934243085794</v>
      </c>
      <c r="G6" s="14">
        <v>0.2365027724407647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8.619234999999998</v>
      </c>
      <c r="E7" s="31">
        <f ca="1">SUM(E8:OFFSET(E6,MATCH("GOBIERNOS REGIONALES",$A$8:$A$50,0),0))</f>
        <v>8.2983949999999993</v>
      </c>
      <c r="F7" s="31">
        <f ca="1">SUM(F8:OFFSET(F6,MATCH("GOBIERNOS REGIONALES",$A$8:$A$50,0),0))</f>
        <v>1.9625934243085794</v>
      </c>
      <c r="G7" s="32">
        <f ca="1">IFERROR(F7/E7,0)</f>
        <v>0.2365027724407647</v>
      </c>
    </row>
    <row r="8" spans="1:7" x14ac:dyDescent="0.25">
      <c r="A8" s="15"/>
      <c r="B8" s="16">
        <v>16</v>
      </c>
      <c r="C8" s="17" t="s">
        <v>110</v>
      </c>
      <c r="D8" s="18">
        <v>8.619234999999998</v>
      </c>
      <c r="E8" s="19">
        <v>8.2983949999999993</v>
      </c>
      <c r="F8" s="19">
        <v>1.9625934243085794</v>
      </c>
      <c r="G8" s="20">
        <f>IFERROR(F8/E8,0)</f>
        <v>0.2365027724407647</v>
      </c>
    </row>
    <row r="9" spans="1:7" ht="15.75" thickBot="1" x14ac:dyDescent="0.3">
      <c r="A9" s="33" t="s">
        <v>200</v>
      </c>
      <c r="B9" s="34"/>
      <c r="C9" s="35"/>
      <c r="D9" s="36">
        <f ca="1">SUM(D10:OFFSET(D8,(MATCH("GOBIERNOS LOCALES",$A$8:$A$50,0)-MATCH("GOBIERNOS REGIONALES",$A$8:$A$50,0)),0))</f>
        <v>0</v>
      </c>
      <c r="E9" s="37">
        <f ca="1">SUM(E10:OFFSET(E8,(MATCH("GOBIERNOS LOCALES",$A$8:$A$50,0)-MATCH("GOBIERNOS REGIONALES",$A$8:$A$50,0)),0))</f>
        <v>0</v>
      </c>
      <c r="F9" s="37">
        <f ca="1">SUM(F10:OFFSET(F8,(MATCH("GOBIERNOS LOCALES",$A$8:$A$50,0)-MATCH("GOBIERNOS REGIONALES",$A$8:$A$50,0)),0))</f>
        <v>0</v>
      </c>
      <c r="G9" s="38">
        <f ca="1">IFERROR(F9/E9,0)</f>
        <v>0</v>
      </c>
    </row>
    <row r="10" spans="1:7" x14ac:dyDescent="0.25">
      <c r="A10" t="s">
        <v>227</v>
      </c>
      <c r="D10" s="6"/>
      <c r="E10" s="6"/>
      <c r="F10" s="6"/>
      <c r="G10" s="5">
        <f>IFERROR(F10/E10,0)</f>
        <v>0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3"/>
  <dimension ref="A1:L17"/>
  <sheetViews>
    <sheetView topLeftCell="A10" workbookViewId="0">
      <selection activeCell="C22" sqref="C2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126</v>
      </c>
      <c r="B1" s="40" t="s">
        <v>228</v>
      </c>
      <c r="C1" s="40" t="s">
        <v>81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2429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8.6192349999999998</v>
      </c>
      <c r="G6" s="13">
        <v>8.2983949999999993</v>
      </c>
      <c r="H6" s="13">
        <v>1.9625934243085794</v>
      </c>
      <c r="I6" s="14">
        <v>0.2365027724407647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8.6192349999999998</v>
      </c>
      <c r="G7" s="31">
        <f ca="1">SUM(G8:OFFSET(G6,MATCH("PROYECTOS",$A$8:$A$50,0),0))</f>
        <v>8.2983949999999993</v>
      </c>
      <c r="H7" s="31">
        <f ca="1">SUM(H8:OFFSET(H6,MATCH("PROYECTOS",$A$8:$A$50,0),0))</f>
        <v>1.9625934243085794</v>
      </c>
      <c r="I7" s="32">
        <f ca="1">IFERROR(H7/G7,0)</f>
        <v>0.2365027724407647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4.734494999999999</v>
      </c>
      <c r="G8" s="19">
        <v>4.4136549999999994</v>
      </c>
      <c r="H8" s="19">
        <v>1.2621455909102224</v>
      </c>
      <c r="I8" s="20">
        <f>IFERROR(H8/G8,0)</f>
        <v>0.28596380798005794</v>
      </c>
      <c r="J8" s="54"/>
      <c r="K8" s="19"/>
      <c r="L8" s="20" t="str">
        <f>IFERROR(K8/J8,".")</f>
        <v>.</v>
      </c>
    </row>
    <row r="9" spans="1:12" ht="38.25" x14ac:dyDescent="0.25">
      <c r="A9" s="15"/>
      <c r="B9" s="17">
        <v>3000658</v>
      </c>
      <c r="C9" s="17" t="s">
        <v>2430</v>
      </c>
      <c r="D9" s="53">
        <v>600</v>
      </c>
      <c r="E9" s="17" t="s">
        <v>2431</v>
      </c>
      <c r="F9" s="18">
        <v>3.8847399999999999</v>
      </c>
      <c r="G9" s="19">
        <v>3.8847400000000003</v>
      </c>
      <c r="H9" s="19">
        <v>0.70044783339835703</v>
      </c>
      <c r="I9" s="20">
        <f>IFERROR(H9/G9,0)</f>
        <v>0.18030751952469329</v>
      </c>
      <c r="J9" s="54"/>
      <c r="K9" s="19"/>
      <c r="L9" s="20" t="str">
        <f>IFERROR(K9/J9,".")</f>
        <v>.</v>
      </c>
    </row>
    <row r="10" spans="1:12" ht="15.75" thickBot="1" x14ac:dyDescent="0.3">
      <c r="A10" s="33" t="s">
        <v>302</v>
      </c>
      <c r="B10" s="35"/>
      <c r="C10" s="35"/>
      <c r="D10" s="51"/>
      <c r="E10" s="35"/>
      <c r="F10" s="36">
        <f ca="1">OFFSET(F10,-MATCH("PROYECTOS",$A$8:$A$50,0)-1,0)-(OFFSET(F10,-MATCH("PROYECTOS",$A$8:$A$50,0),0))</f>
        <v>0</v>
      </c>
      <c r="G10" s="37">
        <f ca="1">OFFSET(G10,-MATCH("PROYECTOS",$A$8:$A$50,0)-1,0)-(OFFSET(G10,-MATCH("PROYECTOS",$A$8:$A$50,0),0))</f>
        <v>0</v>
      </c>
      <c r="H10" s="37">
        <f ca="1">OFFSET(H10,-MATCH("PROYECTOS",$A$8:$A$50,0)-1,0)-(OFFSET(H10,-MATCH("PROYECTOS",$A$8:$A$50,0),0))</f>
        <v>0</v>
      </c>
      <c r="I10" s="38">
        <f ca="1">IFERROR(H10/G10,0)</f>
        <v>0</v>
      </c>
      <c r="J10" s="52"/>
      <c r="K10" s="37"/>
      <c r="L10" s="38"/>
    </row>
    <row r="11" spans="1:12" ht="15.75" thickBot="1" x14ac:dyDescent="0.3"/>
    <row r="12" spans="1:12" ht="15.75" thickBot="1" x14ac:dyDescent="0.3">
      <c r="A12" s="108" t="s">
        <v>372</v>
      </c>
      <c r="B12" s="109"/>
      <c r="C12" s="109"/>
      <c r="D12" s="109"/>
      <c r="E12" s="109"/>
      <c r="F12" s="110"/>
    </row>
    <row r="13" spans="1:12" ht="15.75" thickBot="1" x14ac:dyDescent="0.3">
      <c r="A13" s="2" t="s">
        <v>2437</v>
      </c>
    </row>
    <row r="14" spans="1:12" ht="45" customHeight="1" x14ac:dyDescent="0.25">
      <c r="A14" s="100" t="s">
        <v>374</v>
      </c>
      <c r="B14" s="101"/>
      <c r="C14" s="101"/>
      <c r="D14" s="101"/>
      <c r="E14" s="101"/>
      <c r="F14" s="111" t="s">
        <v>375</v>
      </c>
    </row>
    <row r="15" spans="1:12" ht="15.75" thickBot="1" x14ac:dyDescent="0.3">
      <c r="A15" s="125"/>
      <c r="B15" s="126"/>
      <c r="C15" s="104"/>
      <c r="D15" s="104"/>
      <c r="E15" s="104"/>
      <c r="F15" s="112"/>
    </row>
    <row r="16" spans="1:12" x14ac:dyDescent="0.25">
      <c r="A16" s="15"/>
      <c r="B16" s="17">
        <v>3000001</v>
      </c>
      <c r="C16" s="148" t="s">
        <v>271</v>
      </c>
      <c r="D16" s="142"/>
      <c r="E16" s="149"/>
      <c r="F16" s="69">
        <v>0.28596380798005794</v>
      </c>
    </row>
    <row r="17" spans="1:6" ht="15.75" thickBot="1" x14ac:dyDescent="0.3">
      <c r="A17" s="21"/>
      <c r="B17" s="23">
        <v>3000658</v>
      </c>
      <c r="C17" s="146" t="s">
        <v>2430</v>
      </c>
      <c r="D17" s="121">
        <v>600</v>
      </c>
      <c r="E17" s="147" t="s">
        <v>2431</v>
      </c>
      <c r="F17" s="70">
        <v>0.18030751952469329</v>
      </c>
    </row>
  </sheetData>
  <mergeCells count="17">
    <mergeCell ref="J3:L3"/>
    <mergeCell ref="I4:I5"/>
    <mergeCell ref="A12:F12"/>
    <mergeCell ref="A14:E15"/>
    <mergeCell ref="F14:F15"/>
    <mergeCell ref="L4:L5"/>
    <mergeCell ref="H4:H5"/>
    <mergeCell ref="A4:C5"/>
    <mergeCell ref="J4:J5"/>
    <mergeCell ref="F4:F5"/>
    <mergeCell ref="K4:K5"/>
    <mergeCell ref="G4:G5"/>
    <mergeCell ref="D4:E5"/>
    <mergeCell ref="C16:E16"/>
    <mergeCell ref="C17:E17"/>
    <mergeCell ref="A3:E3"/>
    <mergeCell ref="F3:I3"/>
  </mergeCells>
  <pageMargins left="0.7" right="0.7" top="0.75" bottom="0.75" header="0.3" footer="0.3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4"/>
  <dimension ref="A1:N11"/>
  <sheetViews>
    <sheetView workbookViewId="0">
      <selection activeCell="A3" sqref="A3:N1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126</v>
      </c>
      <c r="B1" s="40" t="s">
        <v>228</v>
      </c>
      <c r="C1" s="40" t="s">
        <v>81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2432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8.6192349999999998</v>
      </c>
      <c r="I6" s="13">
        <v>8.2983949999999993</v>
      </c>
      <c r="J6" s="13">
        <v>1.9625934243085794</v>
      </c>
      <c r="K6" s="14">
        <v>0.2365027724407647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SUM(H8:H10)</f>
        <v>8.619234999999998</v>
      </c>
      <c r="I7" s="30">
        <f>SUM(I8:I10)</f>
        <v>8.2983949999999993</v>
      </c>
      <c r="J7" s="30">
        <f>SUM(J8:J10)</f>
        <v>1.9625934243085794</v>
      </c>
      <c r="K7" s="32">
        <f>IFERROR(J7/I7,0)</f>
        <v>0.2365027724407647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4.734494999999999</v>
      </c>
      <c r="I8" s="19">
        <v>4.4136549999999994</v>
      </c>
      <c r="J8" s="19">
        <v>1.2621455909102224</v>
      </c>
      <c r="K8" s="20">
        <f>IFERROR(J8/I8,0)</f>
        <v>0.28596380798005794</v>
      </c>
      <c r="L8" s="54">
        <v>0</v>
      </c>
      <c r="M8" s="19">
        <v>0</v>
      </c>
      <c r="N8" s="20" t="str">
        <f>IFERROR(M8/L8,".")</f>
        <v>.</v>
      </c>
    </row>
    <row r="9" spans="1:14" ht="25.5" x14ac:dyDescent="0.25">
      <c r="A9" s="15"/>
      <c r="B9" s="17">
        <v>5005027</v>
      </c>
      <c r="C9" s="79" t="s">
        <v>2433</v>
      </c>
      <c r="D9" s="17">
        <v>3000658</v>
      </c>
      <c r="E9" s="17" t="s">
        <v>2430</v>
      </c>
      <c r="F9" s="53">
        <v>592</v>
      </c>
      <c r="G9" s="17" t="s">
        <v>2118</v>
      </c>
      <c r="H9" s="18">
        <v>0.34200000000000003</v>
      </c>
      <c r="I9" s="19">
        <v>0.34200000000000003</v>
      </c>
      <c r="J9" s="19">
        <v>0</v>
      </c>
      <c r="K9" s="20">
        <f>IFERROR(J9/I9,0)</f>
        <v>0</v>
      </c>
      <c r="L9" s="54">
        <v>0</v>
      </c>
      <c r="M9" s="19">
        <v>0</v>
      </c>
      <c r="N9" s="20" t="str">
        <f>IFERROR(M9/L9,".")</f>
        <v>.</v>
      </c>
    </row>
    <row r="10" spans="1:14" ht="25.5" x14ac:dyDescent="0.25">
      <c r="A10" s="15"/>
      <c r="B10" s="17">
        <v>5005029</v>
      </c>
      <c r="C10" s="79" t="s">
        <v>2434</v>
      </c>
      <c r="D10" s="17">
        <v>3000658</v>
      </c>
      <c r="E10" s="17" t="s">
        <v>2430</v>
      </c>
      <c r="F10" s="53">
        <v>601</v>
      </c>
      <c r="G10" s="17" t="s">
        <v>2435</v>
      </c>
      <c r="H10" s="18">
        <v>3.5427399999999998</v>
      </c>
      <c r="I10" s="19">
        <v>3.5427400000000002</v>
      </c>
      <c r="J10" s="19">
        <v>0.70044783339835703</v>
      </c>
      <c r="K10" s="20">
        <f>IFERROR(J10/I10,0)</f>
        <v>0.19771358705362432</v>
      </c>
      <c r="L10" s="54">
        <v>0</v>
      </c>
      <c r="M10" s="19">
        <v>0</v>
      </c>
      <c r="N10" s="20" t="str">
        <f>IFERROR(M10/L10,".")</f>
        <v>.</v>
      </c>
    </row>
    <row r="11" spans="1:14" ht="15.75" thickBot="1" x14ac:dyDescent="0.3">
      <c r="A11" s="33" t="s">
        <v>302</v>
      </c>
      <c r="B11" s="35"/>
      <c r="C11" s="35"/>
      <c r="D11" s="57"/>
      <c r="E11" s="35"/>
      <c r="F11" s="51"/>
      <c r="G11" s="35"/>
      <c r="H11" s="36">
        <f>H6-H7</f>
        <v>0</v>
      </c>
      <c r="I11" s="36">
        <f>I6-I7</f>
        <v>0</v>
      </c>
      <c r="J11" s="36">
        <f>J6-J7</f>
        <v>0</v>
      </c>
      <c r="K11" s="38">
        <f>IFERROR(J11/I11,0)</f>
        <v>0</v>
      </c>
      <c r="L11" s="52"/>
      <c r="M11" s="37"/>
      <c r="N11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5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127</v>
      </c>
      <c r="B1" s="41" t="s">
        <v>228</v>
      </c>
      <c r="C1" s="40" t="s">
        <v>82</v>
      </c>
      <c r="D1" s="40"/>
      <c r="E1" s="40"/>
      <c r="F1" s="40"/>
      <c r="G1" s="40"/>
    </row>
    <row r="2" spans="1:11" ht="15.75" thickBot="1" x14ac:dyDescent="0.3">
      <c r="A2" s="2" t="s">
        <v>2438</v>
      </c>
      <c r="I2" s="1" t="s">
        <v>2456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310.36976900000002</v>
      </c>
      <c r="E6" s="13">
        <f ca="1">SUM(E7:OFFSET(E7,50,0))</f>
        <v>294.27238699999998</v>
      </c>
      <c r="F6" s="13">
        <f ca="1">SUM(F7:OFFSET(F7,50,0))</f>
        <v>100.77819949786203</v>
      </c>
      <c r="G6" s="14">
        <f ca="1">IFERROR(F6/E6,0)</f>
        <v>0.34246570167612106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20.884979000000001</v>
      </c>
      <c r="E7" s="19">
        <v>14.370656000000002</v>
      </c>
      <c r="F7" s="19">
        <v>0.89464817004591168</v>
      </c>
      <c r="G7" s="20">
        <f t="shared" ref="G7:G32" si="0">IFERROR(F7/E7,0)</f>
        <v>6.2255207420309246E-2</v>
      </c>
      <c r="I7" t="s">
        <v>249</v>
      </c>
      <c r="J7" s="6">
        <v>1.5522472857192042</v>
      </c>
      <c r="K7" s="65">
        <v>0.63586618694240682</v>
      </c>
    </row>
    <row r="8" spans="1:11" x14ac:dyDescent="0.25">
      <c r="A8" s="15"/>
      <c r="B8" s="44">
        <v>2</v>
      </c>
      <c r="C8" s="17" t="s">
        <v>241</v>
      </c>
      <c r="D8" s="18">
        <v>13.064291000000001</v>
      </c>
      <c r="E8" s="19">
        <v>6.1812120000000013</v>
      </c>
      <c r="F8" s="19">
        <v>0.39095170417931513</v>
      </c>
      <c r="G8" s="20">
        <f t="shared" si="0"/>
        <v>6.3248389503436392E-2</v>
      </c>
      <c r="I8" t="s">
        <v>264</v>
      </c>
      <c r="J8" s="6">
        <v>16.283566810379853</v>
      </c>
      <c r="K8" s="65">
        <v>0.58141120688773706</v>
      </c>
    </row>
    <row r="9" spans="1:11" x14ac:dyDescent="0.25">
      <c r="A9" s="15"/>
      <c r="B9" s="44">
        <v>3</v>
      </c>
      <c r="C9" s="17" t="s">
        <v>242</v>
      </c>
      <c r="D9" s="18">
        <v>7.2538999999999992E-2</v>
      </c>
      <c r="E9" s="19">
        <v>8.1666000000000002E-2</v>
      </c>
      <c r="F9" s="19">
        <v>4.1836100168438861E-2</v>
      </c>
      <c r="G9" s="20">
        <f t="shared" si="0"/>
        <v>0.5122829594744307</v>
      </c>
      <c r="I9" t="s">
        <v>557</v>
      </c>
      <c r="J9" s="6">
        <v>29.714264929905767</v>
      </c>
      <c r="K9" s="65">
        <v>0.53711426536678286</v>
      </c>
    </row>
    <row r="10" spans="1:11" x14ac:dyDescent="0.25">
      <c r="A10" s="15"/>
      <c r="B10" s="44">
        <v>4</v>
      </c>
      <c r="C10" s="17" t="s">
        <v>243</v>
      </c>
      <c r="D10" s="18">
        <v>27.932457999999997</v>
      </c>
      <c r="E10" s="19">
        <v>24.645474</v>
      </c>
      <c r="F10" s="19">
        <v>3.9111740451298829</v>
      </c>
      <c r="G10" s="20">
        <f t="shared" si="0"/>
        <v>0.15869745678780139</v>
      </c>
      <c r="I10" t="s">
        <v>242</v>
      </c>
      <c r="J10" s="6">
        <v>4.1836100168438861E-2</v>
      </c>
      <c r="K10" s="65">
        <v>0.5122829594744307</v>
      </c>
    </row>
    <row r="11" spans="1:11" x14ac:dyDescent="0.25">
      <c r="A11" s="15"/>
      <c r="B11" s="44">
        <v>5</v>
      </c>
      <c r="C11" s="17" t="s">
        <v>244</v>
      </c>
      <c r="D11" s="18">
        <v>3.6734939999999998</v>
      </c>
      <c r="E11" s="19">
        <v>3.2066879999999993</v>
      </c>
      <c r="F11" s="19">
        <v>1.4849437453049177</v>
      </c>
      <c r="G11" s="20">
        <f t="shared" si="0"/>
        <v>0.46307708929116831</v>
      </c>
      <c r="I11" t="s">
        <v>244</v>
      </c>
      <c r="J11" s="6">
        <v>1.4849437453049177</v>
      </c>
      <c r="K11" s="65">
        <v>0.46307708929116831</v>
      </c>
    </row>
    <row r="12" spans="1:11" x14ac:dyDescent="0.25">
      <c r="A12" s="15"/>
      <c r="B12" s="44">
        <v>6</v>
      </c>
      <c r="C12" s="17" t="s">
        <v>245</v>
      </c>
      <c r="D12" s="18">
        <v>2.4245939999999995</v>
      </c>
      <c r="E12" s="19">
        <v>1.9634649999999998</v>
      </c>
      <c r="F12" s="19">
        <v>0.64974229725339683</v>
      </c>
      <c r="G12" s="20">
        <f t="shared" si="0"/>
        <v>0.33091615957167403</v>
      </c>
      <c r="I12" t="s">
        <v>258</v>
      </c>
      <c r="J12" s="6">
        <v>0.36787810156965861</v>
      </c>
      <c r="K12" s="65">
        <v>0.36353027942770322</v>
      </c>
    </row>
    <row r="13" spans="1:11" x14ac:dyDescent="0.25">
      <c r="A13" s="15"/>
      <c r="B13" s="44">
        <v>7</v>
      </c>
      <c r="C13" s="17" t="s">
        <v>246</v>
      </c>
      <c r="D13" s="18">
        <v>0.32816299999999998</v>
      </c>
      <c r="E13" s="19">
        <v>0.43707299999999999</v>
      </c>
      <c r="F13" s="19">
        <v>7.9783040331676602E-2</v>
      </c>
      <c r="G13" s="20">
        <f t="shared" si="0"/>
        <v>0.18253939349188031</v>
      </c>
      <c r="I13" t="s">
        <v>254</v>
      </c>
      <c r="J13" s="6">
        <v>34.293163417364667</v>
      </c>
      <c r="K13" s="65">
        <v>0.33925788181562044</v>
      </c>
    </row>
    <row r="14" spans="1:11" x14ac:dyDescent="0.25">
      <c r="A14" s="15"/>
      <c r="B14" s="44">
        <v>8</v>
      </c>
      <c r="C14" s="17" t="s">
        <v>247</v>
      </c>
      <c r="D14" s="18">
        <v>15.409876999999998</v>
      </c>
      <c r="E14" s="19">
        <v>11.106047</v>
      </c>
      <c r="F14" s="19">
        <v>3.7399917021612055</v>
      </c>
      <c r="G14" s="20">
        <f t="shared" si="0"/>
        <v>0.3367527349885342</v>
      </c>
      <c r="I14" t="s">
        <v>247</v>
      </c>
      <c r="J14" s="6">
        <v>3.7399917021612055</v>
      </c>
      <c r="K14" s="65">
        <v>0.3367527349885342</v>
      </c>
    </row>
    <row r="15" spans="1:11" x14ac:dyDescent="0.25">
      <c r="A15" s="15"/>
      <c r="B15" s="44">
        <v>9</v>
      </c>
      <c r="C15" s="17" t="s">
        <v>248</v>
      </c>
      <c r="D15" s="18">
        <v>0.2</v>
      </c>
      <c r="E15" s="19">
        <v>6.2255999999999999E-2</v>
      </c>
      <c r="F15" s="19">
        <v>6.9099999382160604E-3</v>
      </c>
      <c r="G15" s="20">
        <f t="shared" si="0"/>
        <v>0.11099331692071544</v>
      </c>
      <c r="I15" t="s">
        <v>262</v>
      </c>
      <c r="J15" s="6">
        <v>0.21894376700220164</v>
      </c>
      <c r="K15" s="65">
        <v>0.33094022803285106</v>
      </c>
    </row>
    <row r="16" spans="1:11" x14ac:dyDescent="0.25">
      <c r="A16" s="15"/>
      <c r="B16" s="44">
        <v>10</v>
      </c>
      <c r="C16" s="17" t="s">
        <v>249</v>
      </c>
      <c r="D16" s="18">
        <v>2.8040639999999999</v>
      </c>
      <c r="E16" s="19">
        <v>2.441154</v>
      </c>
      <c r="F16" s="19">
        <v>1.5522472857192042</v>
      </c>
      <c r="G16" s="20">
        <f t="shared" si="0"/>
        <v>0.63586618694240682</v>
      </c>
      <c r="I16" t="s">
        <v>245</v>
      </c>
      <c r="J16" s="6">
        <v>0.64974229725339683</v>
      </c>
      <c r="K16" s="65">
        <v>0.33091615957167403</v>
      </c>
    </row>
    <row r="17" spans="1:11" x14ac:dyDescent="0.25">
      <c r="A17" s="15"/>
      <c r="B17" s="44">
        <v>11</v>
      </c>
      <c r="C17" s="17" t="s">
        <v>250</v>
      </c>
      <c r="D17" s="18">
        <v>13.198547</v>
      </c>
      <c r="E17" s="19">
        <v>6.683846</v>
      </c>
      <c r="F17" s="19">
        <v>0.24557662729057483</v>
      </c>
      <c r="G17" s="20">
        <f t="shared" si="0"/>
        <v>3.6741814112798955E-2</v>
      </c>
      <c r="I17" t="s">
        <v>261</v>
      </c>
      <c r="J17" s="6">
        <v>2.0097408510580408</v>
      </c>
      <c r="K17" s="65">
        <v>0.32475018094763991</v>
      </c>
    </row>
    <row r="18" spans="1:11" x14ac:dyDescent="0.25">
      <c r="A18" s="15"/>
      <c r="B18" s="44">
        <v>12</v>
      </c>
      <c r="C18" s="17" t="s">
        <v>251</v>
      </c>
      <c r="D18" s="18">
        <v>2.4122460000000001</v>
      </c>
      <c r="E18" s="19">
        <v>2.124466</v>
      </c>
      <c r="F18" s="19">
        <v>0.38651746457617264</v>
      </c>
      <c r="G18" s="20">
        <f t="shared" si="0"/>
        <v>0.1819362910849939</v>
      </c>
      <c r="I18" t="s">
        <v>259</v>
      </c>
      <c r="J18" s="6">
        <v>0.43235153497334977</v>
      </c>
      <c r="K18" s="65">
        <v>0.3214337485081466</v>
      </c>
    </row>
    <row r="19" spans="1:11" x14ac:dyDescent="0.25">
      <c r="A19" s="15"/>
      <c r="B19" s="44">
        <v>13</v>
      </c>
      <c r="C19" s="17" t="s">
        <v>252</v>
      </c>
      <c r="D19" s="18">
        <v>2.2871190000000001</v>
      </c>
      <c r="E19" s="19">
        <v>3.2896870000000007</v>
      </c>
      <c r="F19" s="19">
        <v>1.0478490085251906</v>
      </c>
      <c r="G19" s="20">
        <f t="shared" si="0"/>
        <v>0.31852544285373968</v>
      </c>
      <c r="I19" t="s">
        <v>255</v>
      </c>
      <c r="J19" s="6">
        <v>0.44044050270167645</v>
      </c>
      <c r="K19" s="65">
        <v>0.31927963010874844</v>
      </c>
    </row>
    <row r="20" spans="1:11" x14ac:dyDescent="0.25">
      <c r="A20" s="15"/>
      <c r="B20" s="44">
        <v>14</v>
      </c>
      <c r="C20" s="17" t="s">
        <v>253</v>
      </c>
      <c r="D20" s="18">
        <v>14.919269</v>
      </c>
      <c r="E20" s="19">
        <v>6.4380199999999999</v>
      </c>
      <c r="F20" s="19">
        <v>0.70163955715179327</v>
      </c>
      <c r="G20" s="20">
        <f t="shared" si="0"/>
        <v>0.10898374921975906</v>
      </c>
      <c r="I20" t="s">
        <v>252</v>
      </c>
      <c r="J20" s="6">
        <v>1.0478490085251906</v>
      </c>
      <c r="K20" s="65">
        <v>0.31852544285373968</v>
      </c>
    </row>
    <row r="21" spans="1:11" x14ac:dyDescent="0.25">
      <c r="A21" s="15"/>
      <c r="B21" s="44">
        <v>15</v>
      </c>
      <c r="C21" s="17" t="s">
        <v>254</v>
      </c>
      <c r="D21" s="18">
        <v>99.067024999999973</v>
      </c>
      <c r="E21" s="19">
        <v>101.08287900000002</v>
      </c>
      <c r="F21" s="19">
        <v>34.293163417364667</v>
      </c>
      <c r="G21" s="20">
        <f t="shared" si="0"/>
        <v>0.33925788181562044</v>
      </c>
      <c r="I21" t="s">
        <v>246</v>
      </c>
      <c r="J21" s="6">
        <v>7.9783040331676602E-2</v>
      </c>
      <c r="K21" s="65">
        <v>0.18253939349188031</v>
      </c>
    </row>
    <row r="22" spans="1:11" x14ac:dyDescent="0.25">
      <c r="A22" s="15"/>
      <c r="B22" s="44">
        <v>16</v>
      </c>
      <c r="C22" s="17" t="s">
        <v>255</v>
      </c>
      <c r="D22" s="18">
        <v>1.2391399999999999</v>
      </c>
      <c r="E22" s="19">
        <v>1.3794819999999999</v>
      </c>
      <c r="F22" s="19">
        <v>0.44044050270167645</v>
      </c>
      <c r="G22" s="20">
        <f t="shared" si="0"/>
        <v>0.31927963010874844</v>
      </c>
      <c r="I22" t="s">
        <v>251</v>
      </c>
      <c r="J22" s="6">
        <v>0.38651746457617264</v>
      </c>
      <c r="K22" s="65">
        <v>0.1819362910849939</v>
      </c>
    </row>
    <row r="23" spans="1:11" x14ac:dyDescent="0.25">
      <c r="A23" s="15"/>
      <c r="B23" s="44">
        <v>17</v>
      </c>
      <c r="C23" s="17" t="s">
        <v>256</v>
      </c>
      <c r="D23" s="18">
        <v>0.13848099999999999</v>
      </c>
      <c r="E23" s="19">
        <v>0.111392</v>
      </c>
      <c r="F23" s="19">
        <v>1.0929999873042107E-2</v>
      </c>
      <c r="G23" s="20">
        <f t="shared" si="0"/>
        <v>9.8121946576433736E-2</v>
      </c>
      <c r="I23" t="s">
        <v>243</v>
      </c>
      <c r="J23" s="6">
        <v>3.9111740451298829</v>
      </c>
      <c r="K23" s="65">
        <v>0.15869745678780139</v>
      </c>
    </row>
    <row r="24" spans="1:11" x14ac:dyDescent="0.25">
      <c r="A24" s="15"/>
      <c r="B24" s="44">
        <v>18</v>
      </c>
      <c r="C24" s="17" t="s">
        <v>257</v>
      </c>
      <c r="D24" s="18">
        <v>2.8659189999999999</v>
      </c>
      <c r="E24" s="19">
        <v>2.4428969999999994</v>
      </c>
      <c r="F24" s="19">
        <v>0.23214208245917689</v>
      </c>
      <c r="G24" s="20">
        <f t="shared" si="0"/>
        <v>9.5027372197508508E-2</v>
      </c>
      <c r="I24" t="s">
        <v>260</v>
      </c>
      <c r="J24" s="6">
        <v>1.3034414059729897</v>
      </c>
      <c r="K24" s="65">
        <v>0.13714626625237789</v>
      </c>
    </row>
    <row r="25" spans="1:11" x14ac:dyDescent="0.25">
      <c r="A25" s="15"/>
      <c r="B25" s="44">
        <v>19</v>
      </c>
      <c r="C25" s="17" t="s">
        <v>258</v>
      </c>
      <c r="D25" s="18">
        <v>0.88800800000000002</v>
      </c>
      <c r="E25" s="19">
        <v>1.0119600000000002</v>
      </c>
      <c r="F25" s="19">
        <v>0.36787810156965861</v>
      </c>
      <c r="G25" s="20">
        <f t="shared" si="0"/>
        <v>0.36353027942770322</v>
      </c>
      <c r="I25" t="s">
        <v>248</v>
      </c>
      <c r="J25" s="6">
        <v>6.9099999382160604E-3</v>
      </c>
      <c r="K25" s="65">
        <v>0.11099331692071544</v>
      </c>
    </row>
    <row r="26" spans="1:11" x14ac:dyDescent="0.25">
      <c r="A26" s="15"/>
      <c r="B26" s="44">
        <v>20</v>
      </c>
      <c r="C26" s="17" t="s">
        <v>259</v>
      </c>
      <c r="D26" s="18">
        <v>1.8847790000000002</v>
      </c>
      <c r="E26" s="19">
        <v>1.345072</v>
      </c>
      <c r="F26" s="19">
        <v>0.43235153497334977</v>
      </c>
      <c r="G26" s="20">
        <f t="shared" si="0"/>
        <v>0.3214337485081466</v>
      </c>
      <c r="I26" t="s">
        <v>253</v>
      </c>
      <c r="J26" s="6">
        <v>0.70163955715179327</v>
      </c>
      <c r="K26" s="65">
        <v>0.10898374921975906</v>
      </c>
    </row>
    <row r="27" spans="1:11" x14ac:dyDescent="0.25">
      <c r="A27" s="15"/>
      <c r="B27" s="44">
        <v>21</v>
      </c>
      <c r="C27" s="17" t="s">
        <v>260</v>
      </c>
      <c r="D27" s="18">
        <v>14.811585999999997</v>
      </c>
      <c r="E27" s="19">
        <v>9.5040240000000011</v>
      </c>
      <c r="F27" s="19">
        <v>1.3034414059729897</v>
      </c>
      <c r="G27" s="20">
        <f t="shared" si="0"/>
        <v>0.13714626625237789</v>
      </c>
      <c r="I27" t="s">
        <v>256</v>
      </c>
      <c r="J27" s="6">
        <v>1.0929999873042107E-2</v>
      </c>
      <c r="K27" s="65">
        <v>9.8121946576433736E-2</v>
      </c>
    </row>
    <row r="28" spans="1:11" x14ac:dyDescent="0.25">
      <c r="A28" s="15"/>
      <c r="B28" s="44">
        <v>22</v>
      </c>
      <c r="C28" s="17" t="s">
        <v>261</v>
      </c>
      <c r="D28" s="18">
        <v>2.2700719999999999</v>
      </c>
      <c r="E28" s="19">
        <v>6.1885750000000002</v>
      </c>
      <c r="F28" s="19">
        <v>2.0097408510580408</v>
      </c>
      <c r="G28" s="20">
        <f t="shared" si="0"/>
        <v>0.32475018094763991</v>
      </c>
      <c r="I28" t="s">
        <v>257</v>
      </c>
      <c r="J28" s="6">
        <v>0.23214208245917689</v>
      </c>
      <c r="K28" s="65">
        <v>9.5027372197508508E-2</v>
      </c>
    </row>
    <row r="29" spans="1:11" x14ac:dyDescent="0.25">
      <c r="A29" s="15"/>
      <c r="B29" s="44">
        <v>23</v>
      </c>
      <c r="C29" s="17" t="s">
        <v>262</v>
      </c>
      <c r="D29" s="18">
        <v>0.24529999999999999</v>
      </c>
      <c r="E29" s="19">
        <v>0.66158099999999997</v>
      </c>
      <c r="F29" s="19">
        <v>0.21894376700220164</v>
      </c>
      <c r="G29" s="20">
        <f t="shared" si="0"/>
        <v>0.33094022803285106</v>
      </c>
      <c r="I29" t="s">
        <v>263</v>
      </c>
      <c r="J29" s="6">
        <v>0.33752534682571422</v>
      </c>
      <c r="K29" s="65">
        <v>8.0674562418351942E-2</v>
      </c>
    </row>
    <row r="30" spans="1:11" x14ac:dyDescent="0.25">
      <c r="A30" s="15"/>
      <c r="B30" s="44">
        <v>24</v>
      </c>
      <c r="C30" s="17" t="s">
        <v>263</v>
      </c>
      <c r="D30" s="18">
        <v>4.0353349999999999</v>
      </c>
      <c r="E30" s="19">
        <v>4.183789</v>
      </c>
      <c r="F30" s="19">
        <v>0.33752534682571422</v>
      </c>
      <c r="G30" s="20">
        <f t="shared" si="0"/>
        <v>8.0674562418351942E-2</v>
      </c>
      <c r="I30" t="s">
        <v>241</v>
      </c>
      <c r="J30" s="6">
        <v>0.39095170417931513</v>
      </c>
      <c r="K30" s="65">
        <v>6.3248389503436392E-2</v>
      </c>
    </row>
    <row r="31" spans="1:11" x14ac:dyDescent="0.25">
      <c r="A31" s="15"/>
      <c r="B31" s="44">
        <v>25</v>
      </c>
      <c r="C31" s="17" t="s">
        <v>264</v>
      </c>
      <c r="D31" s="18">
        <v>8.3124839999999995</v>
      </c>
      <c r="E31" s="19">
        <v>28.006971</v>
      </c>
      <c r="F31" s="19">
        <v>16.283566810379853</v>
      </c>
      <c r="G31" s="20">
        <f t="shared" si="0"/>
        <v>0.58141120688773706</v>
      </c>
      <c r="I31" t="s">
        <v>240</v>
      </c>
      <c r="J31" s="6">
        <v>0.89464817004591168</v>
      </c>
      <c r="K31" s="65">
        <v>6.2255207420309246E-2</v>
      </c>
    </row>
    <row r="32" spans="1:11" ht="15.75" thickBot="1" x14ac:dyDescent="0.3">
      <c r="A32" s="21"/>
      <c r="B32" s="45">
        <v>98</v>
      </c>
      <c r="C32" s="23" t="s">
        <v>557</v>
      </c>
      <c r="D32" s="24">
        <v>55</v>
      </c>
      <c r="E32" s="25">
        <v>55.322055000000013</v>
      </c>
      <c r="F32" s="25">
        <v>29.714264929905767</v>
      </c>
      <c r="G32" s="26">
        <f t="shared" si="0"/>
        <v>0.53711426536678286</v>
      </c>
      <c r="I32" t="s">
        <v>250</v>
      </c>
      <c r="J32" s="6">
        <v>0.24557662729057483</v>
      </c>
      <c r="K32" s="65">
        <v>3.6741814112798955E-2</v>
      </c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6"/>
  <dimension ref="A1:G28"/>
  <sheetViews>
    <sheetView topLeftCell="A11" workbookViewId="0">
      <selection activeCell="A26" sqref="A26:G26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127</v>
      </c>
      <c r="B1" s="46" t="s">
        <v>228</v>
      </c>
      <c r="C1" s="40" t="s">
        <v>82</v>
      </c>
      <c r="D1" s="40"/>
      <c r="E1" s="40"/>
      <c r="F1" s="40"/>
      <c r="G1" s="40"/>
    </row>
    <row r="2" spans="1:7" ht="15.75" thickBot="1" x14ac:dyDescent="0.3">
      <c r="A2" s="2" t="s">
        <v>2439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310.36976900000002</v>
      </c>
      <c r="E6" s="13">
        <v>294.27238699999998</v>
      </c>
      <c r="F6" s="13">
        <v>100.77819949786203</v>
      </c>
      <c r="G6" s="14">
        <v>0.34246570167612106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195.937477</v>
      </c>
      <c r="E7" s="31">
        <f ca="1">SUM(E8:OFFSET(E6,MATCH("GOBIERNOS REGIONALES",$A$8:$A$50,0),0))</f>
        <v>197.94569900000002</v>
      </c>
      <c r="F7" s="31">
        <f ca="1">SUM(F8:OFFSET(F6,MATCH("GOBIERNOS REGIONALES",$A$8:$A$50,0),0))</f>
        <v>81.787068953103699</v>
      </c>
      <c r="G7" s="32">
        <f ca="1">IFERROR(F7/E7,0)</f>
        <v>0.41317931819828879</v>
      </c>
    </row>
    <row r="8" spans="1:7" ht="38.25" x14ac:dyDescent="0.25">
      <c r="A8" s="15"/>
      <c r="B8" s="16">
        <v>8</v>
      </c>
      <c r="C8" s="17" t="s">
        <v>104</v>
      </c>
      <c r="D8" s="18">
        <v>76.239687000000004</v>
      </c>
      <c r="E8" s="19">
        <v>77.195712000000015</v>
      </c>
      <c r="F8" s="19">
        <v>37.611832301125105</v>
      </c>
      <c r="G8" s="20">
        <f t="shared" ref="G8:G27" si="0">IFERROR(F8/E8,0)</f>
        <v>0.48722696282826045</v>
      </c>
    </row>
    <row r="9" spans="1:7" ht="25.5" x14ac:dyDescent="0.25">
      <c r="A9" s="15"/>
      <c r="B9" s="16">
        <v>35</v>
      </c>
      <c r="C9" s="17" t="s">
        <v>117</v>
      </c>
      <c r="D9" s="18">
        <v>104.100313</v>
      </c>
      <c r="E9" s="19">
        <v>101.88520099999998</v>
      </c>
      <c r="F9" s="19">
        <v>38.82232912354084</v>
      </c>
      <c r="G9" s="20">
        <f t="shared" si="0"/>
        <v>0.38103992280037652</v>
      </c>
    </row>
    <row r="10" spans="1:7" x14ac:dyDescent="0.25">
      <c r="A10" s="15"/>
      <c r="B10" s="16">
        <v>180</v>
      </c>
      <c r="C10" s="17" t="s">
        <v>146</v>
      </c>
      <c r="D10" s="18">
        <v>15.597476999999998</v>
      </c>
      <c r="E10" s="19">
        <v>18.864786000000002</v>
      </c>
      <c r="F10" s="19">
        <v>5.3529075284377541</v>
      </c>
      <c r="G10" s="20">
        <f t="shared" si="0"/>
        <v>0.28375129876574023</v>
      </c>
    </row>
    <row r="11" spans="1:7" x14ac:dyDescent="0.25">
      <c r="A11" s="27" t="s">
        <v>200</v>
      </c>
      <c r="B11" s="28"/>
      <c r="C11" s="29"/>
      <c r="D11" s="30">
        <f ca="1">SUM(D12:OFFSET(D10,(MATCH("GOBIERNOS LOCALES",$A$8:$A$50,0)-MATCH("GOBIERNOS REGIONALES",$A$8:$A$50,0)),0))</f>
        <v>48.202522999999992</v>
      </c>
      <c r="E11" s="31">
        <f ca="1">SUM(E12:OFFSET(E10,(MATCH("GOBIERNOS LOCALES",$A$8:$A$50,0)-MATCH("GOBIERNOS REGIONALES",$A$8:$A$50,0)),0))</f>
        <v>42.319783000000001</v>
      </c>
      <c r="F11" s="31">
        <f ca="1">SUM(F12:OFFSET(F10,(MATCH("GOBIERNOS LOCALES",$A$8:$A$50,0)-MATCH("GOBIERNOS REGIONALES",$A$8:$A$50,0)),0))</f>
        <v>6.4489908554260182</v>
      </c>
      <c r="G11" s="32">
        <f t="shared" ca="1" si="0"/>
        <v>0.15238714374849271</v>
      </c>
    </row>
    <row r="12" spans="1:7" x14ac:dyDescent="0.25">
      <c r="A12" s="15"/>
      <c r="B12" s="16">
        <v>440</v>
      </c>
      <c r="C12" s="17" t="s">
        <v>201</v>
      </c>
      <c r="D12" s="18">
        <v>12.278485999999997</v>
      </c>
      <c r="E12" s="19">
        <v>12.096919</v>
      </c>
      <c r="F12" s="19">
        <v>0.67373628001223551</v>
      </c>
      <c r="G12" s="20">
        <f t="shared" si="0"/>
        <v>5.5694865776338219E-2</v>
      </c>
    </row>
    <row r="13" spans="1:7" x14ac:dyDescent="0.25">
      <c r="A13" s="15"/>
      <c r="B13" s="16">
        <v>443</v>
      </c>
      <c r="C13" s="17" t="s">
        <v>204</v>
      </c>
      <c r="D13" s="18">
        <v>11.276738</v>
      </c>
      <c r="E13" s="19">
        <v>9.277277999999999</v>
      </c>
      <c r="F13" s="19">
        <v>1.7074330882060167</v>
      </c>
      <c r="G13" s="20">
        <f t="shared" si="0"/>
        <v>0.18404461828200222</v>
      </c>
    </row>
    <row r="14" spans="1:7" x14ac:dyDescent="0.25">
      <c r="A14" s="15"/>
      <c r="B14" s="16">
        <v>444</v>
      </c>
      <c r="C14" s="17" t="s">
        <v>205</v>
      </c>
      <c r="D14" s="18">
        <v>1.7036</v>
      </c>
      <c r="E14" s="19">
        <v>1.6574309999999999</v>
      </c>
      <c r="F14" s="19">
        <v>0.53104532114230096</v>
      </c>
      <c r="G14" s="20">
        <f t="shared" si="0"/>
        <v>0.32040267205229117</v>
      </c>
    </row>
    <row r="15" spans="1:7" x14ac:dyDescent="0.25">
      <c r="A15" s="15"/>
      <c r="B15" s="16">
        <v>445</v>
      </c>
      <c r="C15" s="17" t="s">
        <v>206</v>
      </c>
      <c r="D15" s="18">
        <v>1</v>
      </c>
      <c r="E15" s="19">
        <v>0</v>
      </c>
      <c r="F15" s="19">
        <v>0</v>
      </c>
      <c r="G15" s="20">
        <f t="shared" si="0"/>
        <v>0</v>
      </c>
    </row>
    <row r="16" spans="1:7" x14ac:dyDescent="0.25">
      <c r="A16" s="15"/>
      <c r="B16" s="16">
        <v>446</v>
      </c>
      <c r="C16" s="17" t="s">
        <v>207</v>
      </c>
      <c r="D16" s="18">
        <v>7.1694420000000001</v>
      </c>
      <c r="E16" s="19">
        <v>6.79983</v>
      </c>
      <c r="F16" s="19">
        <v>2.3589778550667688</v>
      </c>
      <c r="G16" s="20">
        <f t="shared" si="0"/>
        <v>0.3469171810275799</v>
      </c>
    </row>
    <row r="17" spans="1:7" x14ac:dyDescent="0.25">
      <c r="A17" s="15"/>
      <c r="B17" s="16">
        <v>449</v>
      </c>
      <c r="C17" s="17" t="s">
        <v>210</v>
      </c>
      <c r="D17" s="18">
        <v>3.5454690000000002</v>
      </c>
      <c r="E17" s="19">
        <v>0</v>
      </c>
      <c r="F17" s="19">
        <v>0</v>
      </c>
      <c r="G17" s="20">
        <f t="shared" si="0"/>
        <v>0</v>
      </c>
    </row>
    <row r="18" spans="1:7" x14ac:dyDescent="0.25">
      <c r="A18" s="15"/>
      <c r="B18" s="16">
        <v>450</v>
      </c>
      <c r="C18" s="17" t="s">
        <v>211</v>
      </c>
      <c r="D18" s="18">
        <v>0.37150100000000014</v>
      </c>
      <c r="E18" s="19">
        <v>0.40150100000000016</v>
      </c>
      <c r="F18" s="19">
        <v>0.17671146155043971</v>
      </c>
      <c r="G18" s="20">
        <f t="shared" si="0"/>
        <v>0.44012707701958309</v>
      </c>
    </row>
    <row r="19" spans="1:7" x14ac:dyDescent="0.25">
      <c r="A19" s="15"/>
      <c r="B19" s="16">
        <v>452</v>
      </c>
      <c r="C19" s="17" t="s">
        <v>213</v>
      </c>
      <c r="D19" s="18">
        <v>6.2560650000000004</v>
      </c>
      <c r="E19" s="19">
        <v>3.7512569999999998</v>
      </c>
      <c r="F19" s="19">
        <v>0.1043855877360329</v>
      </c>
      <c r="G19" s="20">
        <f t="shared" si="0"/>
        <v>2.7826829176468823E-2</v>
      </c>
    </row>
    <row r="20" spans="1:7" x14ac:dyDescent="0.25">
      <c r="A20" s="15"/>
      <c r="B20" s="16">
        <v>453</v>
      </c>
      <c r="C20" s="17" t="s">
        <v>214</v>
      </c>
      <c r="D20" s="18">
        <v>0.42605499999999996</v>
      </c>
      <c r="E20" s="19">
        <v>0.453067</v>
      </c>
      <c r="F20" s="19">
        <v>7.1882000760524534E-2</v>
      </c>
      <c r="G20" s="20">
        <f t="shared" si="0"/>
        <v>0.15865644763473069</v>
      </c>
    </row>
    <row r="21" spans="1:7" x14ac:dyDescent="0.25">
      <c r="A21" s="15"/>
      <c r="B21" s="16">
        <v>454</v>
      </c>
      <c r="C21" s="17" t="s">
        <v>215</v>
      </c>
      <c r="D21" s="18">
        <v>5.2481E-2</v>
      </c>
      <c r="E21" s="19">
        <v>3.2299999999999998E-3</v>
      </c>
      <c r="F21" s="19">
        <v>3.229999914765358E-3</v>
      </c>
      <c r="G21" s="20">
        <f t="shared" si="0"/>
        <v>0.99999997361156601</v>
      </c>
    </row>
    <row r="22" spans="1:7" x14ac:dyDescent="0.25">
      <c r="A22" s="15"/>
      <c r="B22" s="16">
        <v>457</v>
      </c>
      <c r="C22" s="17" t="s">
        <v>218</v>
      </c>
      <c r="D22" s="18">
        <v>5.3187999999999999E-2</v>
      </c>
      <c r="E22" s="19">
        <v>5.9188000000000004E-2</v>
      </c>
      <c r="F22" s="19">
        <v>3.5392999814575887E-2</v>
      </c>
      <c r="G22" s="20">
        <f t="shared" si="0"/>
        <v>0.59797593793633652</v>
      </c>
    </row>
    <row r="23" spans="1:7" x14ac:dyDescent="0.25">
      <c r="A23" s="15"/>
      <c r="B23" s="16">
        <v>461</v>
      </c>
      <c r="C23" s="17" t="s">
        <v>222</v>
      </c>
      <c r="D23" s="18">
        <v>3.8413349999999999</v>
      </c>
      <c r="E23" s="19">
        <v>4.0147890000000004</v>
      </c>
      <c r="F23" s="19">
        <v>0.33752534682571422</v>
      </c>
      <c r="G23" s="20">
        <f t="shared" si="0"/>
        <v>8.407050702433283E-2</v>
      </c>
    </row>
    <row r="24" spans="1:7" x14ac:dyDescent="0.25">
      <c r="A24" s="15"/>
      <c r="B24" s="16">
        <v>462</v>
      </c>
      <c r="C24" s="17" t="s">
        <v>223</v>
      </c>
      <c r="D24" s="18">
        <v>0</v>
      </c>
      <c r="E24" s="19">
        <v>3.1227990000000001</v>
      </c>
      <c r="F24" s="19">
        <v>0</v>
      </c>
      <c r="G24" s="20">
        <f t="shared" si="0"/>
        <v>0</v>
      </c>
    </row>
    <row r="25" spans="1:7" x14ac:dyDescent="0.25">
      <c r="A25" s="15"/>
      <c r="B25" s="16">
        <v>463</v>
      </c>
      <c r="C25" s="17" t="s">
        <v>224</v>
      </c>
      <c r="D25" s="18">
        <v>0</v>
      </c>
      <c r="E25" s="19">
        <v>0.45433100000000004</v>
      </c>
      <c r="F25" s="19">
        <v>0.44867091439664364</v>
      </c>
      <c r="G25" s="20">
        <f t="shared" si="0"/>
        <v>0.98754193395705681</v>
      </c>
    </row>
    <row r="26" spans="1:7" x14ac:dyDescent="0.25">
      <c r="A26" s="15"/>
      <c r="B26" s="16">
        <v>464</v>
      </c>
      <c r="C26" s="17" t="s">
        <v>225</v>
      </c>
      <c r="D26" s="18">
        <v>0.228163</v>
      </c>
      <c r="E26" s="19">
        <v>0.228163</v>
      </c>
      <c r="F26" s="19">
        <v>0</v>
      </c>
      <c r="G26" s="20">
        <f t="shared" si="0"/>
        <v>0</v>
      </c>
    </row>
    <row r="27" spans="1:7" ht="15.75" thickBot="1" x14ac:dyDescent="0.3">
      <c r="A27" s="33" t="s">
        <v>227</v>
      </c>
      <c r="B27" s="34"/>
      <c r="C27" s="35"/>
      <c r="D27" s="36">
        <v>66.22976899999999</v>
      </c>
      <c r="E27" s="37">
        <v>54.00690500000001</v>
      </c>
      <c r="F27" s="37">
        <v>12.542139689332316</v>
      </c>
      <c r="G27" s="38">
        <f t="shared" si="0"/>
        <v>0.23223215048765178</v>
      </c>
    </row>
    <row r="28" spans="1:7" x14ac:dyDescent="0.25">
      <c r="D28" s="6"/>
      <c r="E28" s="6"/>
      <c r="F28" s="6"/>
      <c r="G28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7"/>
  <dimension ref="A1:L17"/>
  <sheetViews>
    <sheetView topLeftCell="A10" workbookViewId="0">
      <selection activeCell="C17" sqref="C17:E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127</v>
      </c>
      <c r="B1" s="40" t="s">
        <v>228</v>
      </c>
      <c r="C1" s="40" t="s">
        <v>82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2440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310.36976900000002</v>
      </c>
      <c r="G6" s="13">
        <v>294.27238699999998</v>
      </c>
      <c r="H6" s="13">
        <v>100.77819949786203</v>
      </c>
      <c r="I6" s="14">
        <v>0.34246570167612106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147.88625699999994</v>
      </c>
      <c r="G7" s="31">
        <f ca="1">SUM(G8:OFFSET(G6,MATCH("PROYECTOS",$A$8:$A$50,0),0))</f>
        <v>162.54709100000002</v>
      </c>
      <c r="H7" s="31">
        <f ca="1">SUM(H8:OFFSET(H6,MATCH("PROYECTOS",$A$8:$A$50,0),0))</f>
        <v>66.708833528999776</v>
      </c>
      <c r="I7" s="32">
        <f ca="1">IFERROR(H7/G7,0)</f>
        <v>0.41039696938655007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13.288574000000001</v>
      </c>
      <c r="G8" s="19">
        <v>23.469720999999996</v>
      </c>
      <c r="H8" s="19">
        <v>11.165403592305665</v>
      </c>
      <c r="I8" s="20">
        <f>IFERROR(H8/G8,0)</f>
        <v>0.4757365284532214</v>
      </c>
      <c r="J8" s="54"/>
      <c r="K8" s="19"/>
      <c r="L8" s="20" t="str">
        <f>IFERROR(K8/J8,".")</f>
        <v>.</v>
      </c>
    </row>
    <row r="9" spans="1:12" ht="51" x14ac:dyDescent="0.25">
      <c r="A9" s="15"/>
      <c r="B9" s="17">
        <v>3000664</v>
      </c>
      <c r="C9" s="17" t="s">
        <v>2441</v>
      </c>
      <c r="D9" s="53">
        <v>86</v>
      </c>
      <c r="E9" s="17" t="s">
        <v>464</v>
      </c>
      <c r="F9" s="18">
        <v>41.058327999999996</v>
      </c>
      <c r="G9" s="19">
        <v>44.070746000000014</v>
      </c>
      <c r="H9" s="19">
        <v>11.039435214298464</v>
      </c>
      <c r="I9" s="20">
        <f>IFERROR(H9/G9,0)</f>
        <v>0.25049349548787897</v>
      </c>
      <c r="J9" s="54"/>
      <c r="K9" s="19"/>
      <c r="L9" s="20" t="str">
        <f>IFERROR(K9/J9,".")</f>
        <v>.</v>
      </c>
    </row>
    <row r="10" spans="1:12" ht="25.5" x14ac:dyDescent="0.25">
      <c r="A10" s="15"/>
      <c r="B10" s="17">
        <v>3000665</v>
      </c>
      <c r="C10" s="17" t="s">
        <v>2442</v>
      </c>
      <c r="D10" s="53">
        <v>14</v>
      </c>
      <c r="E10" s="17" t="s">
        <v>809</v>
      </c>
      <c r="F10" s="18">
        <v>93.539354999999944</v>
      </c>
      <c r="G10" s="19">
        <v>95.006624000000016</v>
      </c>
      <c r="H10" s="19">
        <v>44.503994722395646</v>
      </c>
      <c r="I10" s="20">
        <f>IFERROR(H10/G10,0)</f>
        <v>0.46843044041219312</v>
      </c>
      <c r="J10" s="54"/>
      <c r="K10" s="19"/>
      <c r="L10" s="20" t="str">
        <f>IFERROR(K10/J10,".")</f>
        <v>.</v>
      </c>
    </row>
    <row r="11" spans="1:12" ht="15.75" thickBot="1" x14ac:dyDescent="0.3">
      <c r="A11" s="33" t="s">
        <v>302</v>
      </c>
      <c r="B11" s="35"/>
      <c r="C11" s="35"/>
      <c r="D11" s="51"/>
      <c r="E11" s="35"/>
      <c r="F11" s="36">
        <f ca="1">OFFSET(F11,-MATCH("PROYECTOS",$A$8:$A$50,0)-1,0)-(OFFSET(F11,-MATCH("PROYECTOS",$A$8:$A$50,0),0))</f>
        <v>162.48351200000008</v>
      </c>
      <c r="G11" s="37">
        <f ca="1">OFFSET(G11,-MATCH("PROYECTOS",$A$8:$A$50,0)-1,0)-(OFFSET(G11,-MATCH("PROYECTOS",$A$8:$A$50,0),0))</f>
        <v>131.72529599999996</v>
      </c>
      <c r="H11" s="37">
        <f ca="1">OFFSET(H11,-MATCH("PROYECTOS",$A$8:$A$50,0)-1,0)-(OFFSET(H11,-MATCH("PROYECTOS",$A$8:$A$50,0),0))</f>
        <v>34.069365968862257</v>
      </c>
      <c r="I11" s="38">
        <f ca="1">IFERROR(H11/G11,0)</f>
        <v>0.25863950967217619</v>
      </c>
      <c r="J11" s="52"/>
      <c r="K11" s="37"/>
      <c r="L11" s="38"/>
    </row>
    <row r="12" spans="1:12" ht="15.75" thickBot="1" x14ac:dyDescent="0.3"/>
    <row r="13" spans="1:12" ht="15.75" thickBot="1" x14ac:dyDescent="0.3">
      <c r="A13" s="108" t="s">
        <v>372</v>
      </c>
      <c r="B13" s="109"/>
      <c r="C13" s="109"/>
      <c r="D13" s="109"/>
      <c r="E13" s="109"/>
      <c r="F13" s="110"/>
    </row>
    <row r="14" spans="1:12" ht="15.75" thickBot="1" x14ac:dyDescent="0.3">
      <c r="A14" s="2" t="s">
        <v>2457</v>
      </c>
    </row>
    <row r="15" spans="1:12" ht="45" customHeight="1" x14ac:dyDescent="0.25">
      <c r="A15" s="100" t="s">
        <v>374</v>
      </c>
      <c r="B15" s="101"/>
      <c r="C15" s="101"/>
      <c r="D15" s="101"/>
      <c r="E15" s="101"/>
      <c r="F15" s="111" t="s">
        <v>375</v>
      </c>
    </row>
    <row r="16" spans="1:12" ht="15.75" thickBot="1" x14ac:dyDescent="0.3">
      <c r="A16" s="103"/>
      <c r="B16" s="104"/>
      <c r="C16" s="104"/>
      <c r="D16" s="104"/>
      <c r="E16" s="104"/>
      <c r="F16" s="137"/>
    </row>
    <row r="17" spans="1:6" ht="51.75" customHeight="1" thickBot="1" x14ac:dyDescent="0.3">
      <c r="A17" s="66"/>
      <c r="B17" s="67">
        <v>3000664</v>
      </c>
      <c r="C17" s="150" t="s">
        <v>2441</v>
      </c>
      <c r="D17" s="150"/>
      <c r="E17" s="151"/>
      <c r="F17" s="68">
        <v>0.25049349548787897</v>
      </c>
    </row>
  </sheetData>
  <mergeCells count="16">
    <mergeCell ref="C17:E17"/>
    <mergeCell ref="A3:E3"/>
    <mergeCell ref="F3:I3"/>
    <mergeCell ref="J3:L3"/>
    <mergeCell ref="I4:I5"/>
    <mergeCell ref="A13:F13"/>
    <mergeCell ref="A15:E16"/>
    <mergeCell ref="F15:F16"/>
    <mergeCell ref="L4:L5"/>
    <mergeCell ref="H4:H5"/>
    <mergeCell ref="A4:C5"/>
    <mergeCell ref="J4:J5"/>
    <mergeCell ref="F4:F5"/>
    <mergeCell ref="K4:K5"/>
    <mergeCell ref="G4:G5"/>
    <mergeCell ref="D4:E5"/>
  </mergeCells>
  <pageMargins left="0.7" right="0.7" top="0.75" bottom="0.75" header="0.3" footer="0.3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8"/>
  <dimension ref="A1:N18"/>
  <sheetViews>
    <sheetView topLeftCell="A10" workbookViewId="0">
      <selection activeCell="C10" sqref="C1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127</v>
      </c>
      <c r="B1" s="40" t="s">
        <v>228</v>
      </c>
      <c r="C1" s="40" t="s">
        <v>82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2443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310.36976900000002</v>
      </c>
      <c r="I6" s="13">
        <v>294.27238699999998</v>
      </c>
      <c r="J6" s="13">
        <v>100.77819949786203</v>
      </c>
      <c r="K6" s="14">
        <v>0.34246570167612106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SUM(H8:H17)</f>
        <v>147.886257</v>
      </c>
      <c r="I7" s="30">
        <f>SUM(I8:I17)</f>
        <v>162.54709099999999</v>
      </c>
      <c r="J7" s="30">
        <f>SUM(J8:J17)</f>
        <v>66.708833528999776</v>
      </c>
      <c r="K7" s="32">
        <f>IFERROR(J7/I7,0)</f>
        <v>0.41039696938655013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13.288574000000001</v>
      </c>
      <c r="I8" s="19">
        <v>23.469721</v>
      </c>
      <c r="J8" s="19">
        <v>11.165403592305665</v>
      </c>
      <c r="K8" s="20">
        <f t="shared" ref="K8:K18" si="0">IFERROR(J8/I8,0)</f>
        <v>0.47573652845322129</v>
      </c>
      <c r="L8" s="54">
        <v>5059</v>
      </c>
      <c r="M8" s="19">
        <v>0</v>
      </c>
      <c r="N8" s="20">
        <f>IFERROR(M8/L8,".")</f>
        <v>0</v>
      </c>
    </row>
    <row r="9" spans="1:14" ht="51" x14ac:dyDescent="0.25">
      <c r="A9" s="15"/>
      <c r="B9" s="17">
        <v>5005043</v>
      </c>
      <c r="C9" s="79" t="s">
        <v>2444</v>
      </c>
      <c r="D9" s="17">
        <v>3000664</v>
      </c>
      <c r="E9" s="17" t="s">
        <v>2441</v>
      </c>
      <c r="F9" s="53">
        <v>86</v>
      </c>
      <c r="G9" s="17" t="s">
        <v>464</v>
      </c>
      <c r="H9" s="18">
        <v>2.1708059999999998</v>
      </c>
      <c r="I9" s="19">
        <v>5.8472720000000002</v>
      </c>
      <c r="J9" s="19">
        <v>0.25671473025249725</v>
      </c>
      <c r="K9" s="20">
        <f t="shared" si="0"/>
        <v>4.3903333084641394E-2</v>
      </c>
      <c r="L9" s="54">
        <v>200</v>
      </c>
      <c r="M9" s="19">
        <v>0</v>
      </c>
      <c r="N9" s="20">
        <f t="shared" ref="N9:N17" si="1">IFERROR(M9/L9,".")</f>
        <v>0</v>
      </c>
    </row>
    <row r="10" spans="1:14" ht="51" x14ac:dyDescent="0.25">
      <c r="A10" s="15"/>
      <c r="B10" s="17">
        <v>5005044</v>
      </c>
      <c r="C10" s="79" t="s">
        <v>2445</v>
      </c>
      <c r="D10" s="17">
        <v>3000664</v>
      </c>
      <c r="E10" s="17" t="s">
        <v>2441</v>
      </c>
      <c r="F10" s="53">
        <v>86</v>
      </c>
      <c r="G10" s="17" t="s">
        <v>464</v>
      </c>
      <c r="H10" s="18">
        <v>2.9950970000000003</v>
      </c>
      <c r="I10" s="19">
        <v>2.2450970000000003</v>
      </c>
      <c r="J10" s="19">
        <v>0.23510932980570942</v>
      </c>
      <c r="K10" s="20">
        <f t="shared" si="0"/>
        <v>0.10472123467525429</v>
      </c>
      <c r="L10" s="54">
        <v>0</v>
      </c>
      <c r="M10" s="19">
        <v>0</v>
      </c>
      <c r="N10" s="20" t="str">
        <f t="shared" si="1"/>
        <v>.</v>
      </c>
    </row>
    <row r="11" spans="1:14" ht="51" x14ac:dyDescent="0.25">
      <c r="A11" s="15"/>
      <c r="B11" s="17">
        <v>5005045</v>
      </c>
      <c r="C11" s="79" t="s">
        <v>2446</v>
      </c>
      <c r="D11" s="17">
        <v>3000664</v>
      </c>
      <c r="E11" s="17" t="s">
        <v>2441</v>
      </c>
      <c r="F11" s="53">
        <v>86</v>
      </c>
      <c r="G11" s="17" t="s">
        <v>464</v>
      </c>
      <c r="H11" s="18">
        <v>12.144770999999997</v>
      </c>
      <c r="I11" s="19">
        <v>12.174770999999993</v>
      </c>
      <c r="J11" s="19">
        <v>3.0988319936468542</v>
      </c>
      <c r="K11" s="20">
        <f t="shared" si="0"/>
        <v>0.25452897583427697</v>
      </c>
      <c r="L11" s="54">
        <v>212</v>
      </c>
      <c r="M11" s="19">
        <v>0</v>
      </c>
      <c r="N11" s="20">
        <f t="shared" si="1"/>
        <v>0</v>
      </c>
    </row>
    <row r="12" spans="1:14" ht="51" x14ac:dyDescent="0.25">
      <c r="A12" s="15"/>
      <c r="B12" s="17">
        <v>5005046</v>
      </c>
      <c r="C12" s="79" t="s">
        <v>2447</v>
      </c>
      <c r="D12" s="17">
        <v>3000664</v>
      </c>
      <c r="E12" s="17" t="s">
        <v>2441</v>
      </c>
      <c r="F12" s="53">
        <v>65</v>
      </c>
      <c r="G12" s="17" t="s">
        <v>1100</v>
      </c>
      <c r="H12" s="18">
        <v>9.726756</v>
      </c>
      <c r="I12" s="19">
        <v>9.7267560000000017</v>
      </c>
      <c r="J12" s="19">
        <v>4.7118119166989345</v>
      </c>
      <c r="K12" s="20">
        <f t="shared" si="0"/>
        <v>0.48441761227473307</v>
      </c>
      <c r="L12" s="54">
        <v>0</v>
      </c>
      <c r="M12" s="19">
        <v>0</v>
      </c>
      <c r="N12" s="20" t="str">
        <f t="shared" si="1"/>
        <v>.</v>
      </c>
    </row>
    <row r="13" spans="1:14" ht="51" x14ac:dyDescent="0.25">
      <c r="A13" s="15"/>
      <c r="B13" s="17">
        <v>5005047</v>
      </c>
      <c r="C13" s="79" t="s">
        <v>2448</v>
      </c>
      <c r="D13" s="17">
        <v>3000664</v>
      </c>
      <c r="E13" s="17" t="s">
        <v>2441</v>
      </c>
      <c r="F13" s="53">
        <v>603</v>
      </c>
      <c r="G13" s="17" t="s">
        <v>2453</v>
      </c>
      <c r="H13" s="18">
        <v>4.92</v>
      </c>
      <c r="I13" s="19">
        <v>4.980999999999999</v>
      </c>
      <c r="J13" s="19">
        <v>5.0476320553570986E-2</v>
      </c>
      <c r="K13" s="20">
        <f t="shared" si="0"/>
        <v>1.0133772446009033E-2</v>
      </c>
      <c r="L13" s="54">
        <v>0</v>
      </c>
      <c r="M13" s="19">
        <v>0</v>
      </c>
      <c r="N13" s="20" t="str">
        <f t="shared" si="1"/>
        <v>.</v>
      </c>
    </row>
    <row r="14" spans="1:14" ht="51" x14ac:dyDescent="0.25">
      <c r="A14" s="15"/>
      <c r="B14" s="17">
        <v>5005048</v>
      </c>
      <c r="C14" s="79" t="s">
        <v>2449</v>
      </c>
      <c r="D14" s="17">
        <v>3000664</v>
      </c>
      <c r="E14" s="17" t="s">
        <v>2441</v>
      </c>
      <c r="F14" s="53">
        <v>46</v>
      </c>
      <c r="G14" s="17" t="s">
        <v>856</v>
      </c>
      <c r="H14" s="18">
        <v>0.49</v>
      </c>
      <c r="I14" s="19">
        <v>0.49</v>
      </c>
      <c r="J14" s="19">
        <v>0.14623984877835028</v>
      </c>
      <c r="K14" s="20">
        <f t="shared" si="0"/>
        <v>0.29844867097622507</v>
      </c>
      <c r="L14" s="54">
        <v>0</v>
      </c>
      <c r="M14" s="19">
        <v>0</v>
      </c>
      <c r="N14" s="20" t="str">
        <f t="shared" si="1"/>
        <v>.</v>
      </c>
    </row>
    <row r="15" spans="1:14" ht="51" x14ac:dyDescent="0.25">
      <c r="A15" s="15"/>
      <c r="B15" s="17">
        <v>5005049</v>
      </c>
      <c r="C15" s="79" t="s">
        <v>2450</v>
      </c>
      <c r="D15" s="17">
        <v>3000664</v>
      </c>
      <c r="E15" s="17" t="s">
        <v>2441</v>
      </c>
      <c r="F15" s="53">
        <v>14</v>
      </c>
      <c r="G15" s="17" t="s">
        <v>809</v>
      </c>
      <c r="H15" s="18">
        <v>8.6108980000000006</v>
      </c>
      <c r="I15" s="19">
        <v>8.6058499999999984</v>
      </c>
      <c r="J15" s="19">
        <v>2.5402510745625477</v>
      </c>
      <c r="K15" s="20">
        <f t="shared" si="0"/>
        <v>0.29517724275493396</v>
      </c>
      <c r="L15" s="54">
        <v>0</v>
      </c>
      <c r="M15" s="19">
        <v>0</v>
      </c>
      <c r="N15" s="20" t="str">
        <f t="shared" si="1"/>
        <v>.</v>
      </c>
    </row>
    <row r="16" spans="1:14" ht="25.5" x14ac:dyDescent="0.25">
      <c r="A16" s="15"/>
      <c r="B16" s="17">
        <v>5005050</v>
      </c>
      <c r="C16" s="79" t="s">
        <v>2451</v>
      </c>
      <c r="D16" s="17">
        <v>3000665</v>
      </c>
      <c r="E16" s="17" t="s">
        <v>2442</v>
      </c>
      <c r="F16" s="53">
        <v>14</v>
      </c>
      <c r="G16" s="17" t="s">
        <v>809</v>
      </c>
      <c r="H16" s="18">
        <v>38.529919</v>
      </c>
      <c r="I16" s="19">
        <v>39.888595999999993</v>
      </c>
      <c r="J16" s="19">
        <v>14.936079159535211</v>
      </c>
      <c r="K16" s="20">
        <f t="shared" si="0"/>
        <v>0.37444484532710087</v>
      </c>
      <c r="L16" s="54">
        <v>8</v>
      </c>
      <c r="M16" s="19">
        <v>0</v>
      </c>
      <c r="N16" s="20">
        <f t="shared" si="1"/>
        <v>0</v>
      </c>
    </row>
    <row r="17" spans="1:14" ht="25.5" x14ac:dyDescent="0.25">
      <c r="A17" s="15"/>
      <c r="B17" s="17">
        <v>5005051</v>
      </c>
      <c r="C17" s="79" t="s">
        <v>2452</v>
      </c>
      <c r="D17" s="17">
        <v>3000665</v>
      </c>
      <c r="E17" s="17" t="s">
        <v>2442</v>
      </c>
      <c r="F17" s="53">
        <v>14</v>
      </c>
      <c r="G17" s="17" t="s">
        <v>809</v>
      </c>
      <c r="H17" s="18">
        <v>55.009436000000001</v>
      </c>
      <c r="I17" s="19">
        <v>55.118028000000017</v>
      </c>
      <c r="J17" s="19">
        <v>29.567915562860435</v>
      </c>
      <c r="K17" s="20">
        <f t="shared" si="0"/>
        <v>0.53644726844836366</v>
      </c>
      <c r="L17" s="54">
        <v>0</v>
      </c>
      <c r="M17" s="19">
        <v>0</v>
      </c>
      <c r="N17" s="20" t="str">
        <f t="shared" si="1"/>
        <v>.</v>
      </c>
    </row>
    <row r="18" spans="1:14" ht="15.75" thickBot="1" x14ac:dyDescent="0.3">
      <c r="A18" s="33" t="s">
        <v>302</v>
      </c>
      <c r="B18" s="35"/>
      <c r="C18" s="35"/>
      <c r="D18" s="57"/>
      <c r="E18" s="35"/>
      <c r="F18" s="51"/>
      <c r="G18" s="35"/>
      <c r="H18" s="36">
        <f>H6-H7</f>
        <v>162.48351200000002</v>
      </c>
      <c r="I18" s="36">
        <f>I6-I7</f>
        <v>131.72529599999999</v>
      </c>
      <c r="J18" s="36">
        <f>J6-J7</f>
        <v>34.069365968862257</v>
      </c>
      <c r="K18" s="38">
        <f t="shared" si="0"/>
        <v>0.25863950967217614</v>
      </c>
      <c r="L18" s="52"/>
      <c r="M18" s="37"/>
      <c r="N18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9"/>
  <dimension ref="A1:P6"/>
  <sheetViews>
    <sheetView workbookViewId="0">
      <selection activeCell="L6" sqref="L6:P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39">
        <v>127</v>
      </c>
      <c r="B1" s="40" t="s">
        <v>228</v>
      </c>
      <c r="C1" s="40" t="s">
        <v>82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2454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14"/>
      <c r="J4" s="114" t="s">
        <v>234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51.75" thickBot="1" x14ac:dyDescent="0.3">
      <c r="A6" s="21"/>
      <c r="B6" s="23">
        <v>3000665</v>
      </c>
      <c r="C6" s="23" t="s">
        <v>2442</v>
      </c>
      <c r="D6" s="23">
        <v>14</v>
      </c>
      <c r="E6" s="23" t="s">
        <v>809</v>
      </c>
      <c r="F6" s="23">
        <v>5</v>
      </c>
      <c r="G6" s="23" t="s">
        <v>1172</v>
      </c>
      <c r="H6" s="23">
        <v>1</v>
      </c>
      <c r="I6" s="23" t="s">
        <v>1317</v>
      </c>
      <c r="J6" s="23">
        <v>3</v>
      </c>
      <c r="K6" s="23" t="s">
        <v>652</v>
      </c>
      <c r="L6" s="62">
        <v>0</v>
      </c>
      <c r="M6" s="63">
        <v>0.34974300000000003</v>
      </c>
      <c r="N6" s="64">
        <v>0</v>
      </c>
      <c r="O6" s="63"/>
      <c r="P6" s="64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L35"/>
  <sheetViews>
    <sheetView topLeftCell="A24" workbookViewId="0">
      <selection activeCell="A29" sqref="A29:F3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18</v>
      </c>
      <c r="B1" s="40" t="s">
        <v>228</v>
      </c>
      <c r="C1" s="40" t="s">
        <v>12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519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341.32211699999999</v>
      </c>
      <c r="G6" s="13">
        <v>351.23612199999997</v>
      </c>
      <c r="H6" s="13">
        <v>160.44662002681062</v>
      </c>
      <c r="I6" s="14">
        <v>0.45680557886016815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340.32211700000005</v>
      </c>
      <c r="G7" s="31">
        <f ca="1">SUM(G8:OFFSET(G6,MATCH("PROYECTOS",$A$8:$A$50,0),0))</f>
        <v>348.27612700000003</v>
      </c>
      <c r="H7" s="31">
        <f ca="1">SUM(H8:OFFSET(H6,MATCH("PROYECTOS",$A$8:$A$50,0),0))</f>
        <v>160.15532128358961</v>
      </c>
      <c r="I7" s="32">
        <f ca="1">IFERROR(H7/G7,0)</f>
        <v>0.45985156279054867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30.534986000000004</v>
      </c>
      <c r="G8" s="19">
        <v>31.97132899999999</v>
      </c>
      <c r="H8" s="19">
        <v>11.164049915440501</v>
      </c>
      <c r="I8" s="20">
        <f t="shared" ref="I8:I27" si="0">IFERROR(H8/G8,0)</f>
        <v>0.34918942266805686</v>
      </c>
      <c r="J8" s="54"/>
      <c r="K8" s="19"/>
      <c r="L8" s="20" t="str">
        <f>IFERROR(K8/J8,".")</f>
        <v>.</v>
      </c>
    </row>
    <row r="9" spans="1:12" ht="38.25" x14ac:dyDescent="0.25">
      <c r="A9" s="15"/>
      <c r="B9" s="17">
        <v>3000009</v>
      </c>
      <c r="C9" s="17" t="s">
        <v>520</v>
      </c>
      <c r="D9" s="53">
        <v>438</v>
      </c>
      <c r="E9" s="17" t="s">
        <v>538</v>
      </c>
      <c r="F9" s="18">
        <v>3.8035570000000001</v>
      </c>
      <c r="G9" s="19">
        <v>4.1254209999999993</v>
      </c>
      <c r="H9" s="19">
        <v>1.9208728040002825</v>
      </c>
      <c r="I9" s="20">
        <f t="shared" si="0"/>
        <v>0.46561861298526447</v>
      </c>
      <c r="J9" s="54"/>
      <c r="K9" s="19"/>
      <c r="L9" s="20" t="str">
        <f t="shared" ref="L9:L26" si="1">IFERROR(K9/J9,".")</f>
        <v>.</v>
      </c>
    </row>
    <row r="10" spans="1:12" ht="38.25" x14ac:dyDescent="0.25">
      <c r="A10" s="15"/>
      <c r="B10" s="17">
        <v>3000010</v>
      </c>
      <c r="C10" s="17" t="s">
        <v>521</v>
      </c>
      <c r="D10" s="53">
        <v>394</v>
      </c>
      <c r="E10" s="17" t="s">
        <v>462</v>
      </c>
      <c r="F10" s="18">
        <v>3.1511889999999996</v>
      </c>
      <c r="G10" s="19">
        <v>3.4369469999999995</v>
      </c>
      <c r="H10" s="19">
        <v>1.1836673899397283</v>
      </c>
      <c r="I10" s="20">
        <f t="shared" si="0"/>
        <v>0.34439500811031665</v>
      </c>
      <c r="J10" s="54"/>
      <c r="K10" s="19"/>
      <c r="L10" s="20" t="str">
        <f t="shared" si="1"/>
        <v>.</v>
      </c>
    </row>
    <row r="11" spans="1:12" ht="25.5" x14ac:dyDescent="0.25">
      <c r="A11" s="15"/>
      <c r="B11" s="17">
        <v>3000011</v>
      </c>
      <c r="C11" s="17" t="s">
        <v>522</v>
      </c>
      <c r="D11" s="53">
        <v>438</v>
      </c>
      <c r="E11" s="17" t="s">
        <v>538</v>
      </c>
      <c r="F11" s="18">
        <v>14.046180999999997</v>
      </c>
      <c r="G11" s="19">
        <v>14.618636999999996</v>
      </c>
      <c r="H11" s="19">
        <v>6.3039406168236596</v>
      </c>
      <c r="I11" s="20">
        <f t="shared" si="0"/>
        <v>0.43122629126256168</v>
      </c>
      <c r="J11" s="54"/>
      <c r="K11" s="19"/>
      <c r="L11" s="20" t="str">
        <f t="shared" si="1"/>
        <v>.</v>
      </c>
    </row>
    <row r="12" spans="1:12" ht="25.5" x14ac:dyDescent="0.25">
      <c r="A12" s="15"/>
      <c r="B12" s="17">
        <v>3000012</v>
      </c>
      <c r="C12" s="17" t="s">
        <v>523</v>
      </c>
      <c r="D12" s="53">
        <v>394</v>
      </c>
      <c r="E12" s="17" t="s">
        <v>462</v>
      </c>
      <c r="F12" s="18">
        <v>9.6981850000000094</v>
      </c>
      <c r="G12" s="19">
        <v>10.895916000000003</v>
      </c>
      <c r="H12" s="19">
        <v>3.3455895725310256</v>
      </c>
      <c r="I12" s="20">
        <f t="shared" si="0"/>
        <v>0.30704986827459246</v>
      </c>
      <c r="J12" s="54"/>
      <c r="K12" s="19"/>
      <c r="L12" s="20" t="str">
        <f t="shared" si="1"/>
        <v>.</v>
      </c>
    </row>
    <row r="13" spans="1:12" ht="25.5" x14ac:dyDescent="0.25">
      <c r="A13" s="15"/>
      <c r="B13" s="17">
        <v>3000013</v>
      </c>
      <c r="C13" s="17" t="s">
        <v>524</v>
      </c>
      <c r="D13" s="53">
        <v>438</v>
      </c>
      <c r="E13" s="17" t="s">
        <v>538</v>
      </c>
      <c r="F13" s="18">
        <v>10.568757999999999</v>
      </c>
      <c r="G13" s="19">
        <v>11.213896000000004</v>
      </c>
      <c r="H13" s="19">
        <v>5.0385210119366519</v>
      </c>
      <c r="I13" s="20">
        <f t="shared" si="0"/>
        <v>0.44931048156114967</v>
      </c>
      <c r="J13" s="54"/>
      <c r="K13" s="19"/>
      <c r="L13" s="20" t="str">
        <f t="shared" si="1"/>
        <v>.</v>
      </c>
    </row>
    <row r="14" spans="1:12" ht="25.5" x14ac:dyDescent="0.25">
      <c r="A14" s="15"/>
      <c r="B14" s="17">
        <v>3000014</v>
      </c>
      <c r="C14" s="17" t="s">
        <v>525</v>
      </c>
      <c r="D14" s="53">
        <v>394</v>
      </c>
      <c r="E14" s="17" t="s">
        <v>462</v>
      </c>
      <c r="F14" s="18">
        <v>4.5937669999999988</v>
      </c>
      <c r="G14" s="19">
        <v>4.6235409999999995</v>
      </c>
      <c r="H14" s="19">
        <v>2.2062892394861855</v>
      </c>
      <c r="I14" s="20">
        <f t="shared" si="0"/>
        <v>0.47718604409178716</v>
      </c>
      <c r="J14" s="54"/>
      <c r="K14" s="19"/>
      <c r="L14" s="20" t="str">
        <f t="shared" si="1"/>
        <v>.</v>
      </c>
    </row>
    <row r="15" spans="1:12" ht="38.25" x14ac:dyDescent="0.25">
      <c r="A15" s="15"/>
      <c r="B15" s="17">
        <v>3000015</v>
      </c>
      <c r="C15" s="17" t="s">
        <v>526</v>
      </c>
      <c r="D15" s="53">
        <v>438</v>
      </c>
      <c r="E15" s="17" t="s">
        <v>538</v>
      </c>
      <c r="F15" s="18">
        <v>27.209560999999987</v>
      </c>
      <c r="G15" s="19">
        <v>30.464122999999997</v>
      </c>
      <c r="H15" s="19">
        <v>14.450387213507106</v>
      </c>
      <c r="I15" s="20">
        <f t="shared" si="0"/>
        <v>0.474341152492954</v>
      </c>
      <c r="J15" s="54"/>
      <c r="K15" s="19"/>
      <c r="L15" s="20" t="str">
        <f t="shared" si="1"/>
        <v>.</v>
      </c>
    </row>
    <row r="16" spans="1:12" ht="25.5" x14ac:dyDescent="0.25">
      <c r="A16" s="15"/>
      <c r="B16" s="17">
        <v>3000016</v>
      </c>
      <c r="C16" s="17" t="s">
        <v>527</v>
      </c>
      <c r="D16" s="53">
        <v>394</v>
      </c>
      <c r="E16" s="17" t="s">
        <v>462</v>
      </c>
      <c r="F16" s="18">
        <v>83.916715000000011</v>
      </c>
      <c r="G16" s="19">
        <v>65.247421000000017</v>
      </c>
      <c r="H16" s="19">
        <v>33.732460425968036</v>
      </c>
      <c r="I16" s="20">
        <f t="shared" si="0"/>
        <v>0.51699300767716205</v>
      </c>
      <c r="J16" s="54"/>
      <c r="K16" s="19"/>
      <c r="L16" s="20" t="str">
        <f t="shared" si="1"/>
        <v>.</v>
      </c>
    </row>
    <row r="17" spans="1:12" ht="25.5" x14ac:dyDescent="0.25">
      <c r="A17" s="15"/>
      <c r="B17" s="17">
        <v>3000017</v>
      </c>
      <c r="C17" s="17" t="s">
        <v>528</v>
      </c>
      <c r="D17" s="53">
        <v>394</v>
      </c>
      <c r="E17" s="17" t="s">
        <v>462</v>
      </c>
      <c r="F17" s="18">
        <v>31.237422999999982</v>
      </c>
      <c r="G17" s="19">
        <v>39.30666999999999</v>
      </c>
      <c r="H17" s="19">
        <v>19.782559010951985</v>
      </c>
      <c r="I17" s="20">
        <f t="shared" si="0"/>
        <v>0.50328758480308788</v>
      </c>
      <c r="J17" s="54"/>
      <c r="K17" s="19"/>
      <c r="L17" s="20" t="str">
        <f t="shared" si="1"/>
        <v>.</v>
      </c>
    </row>
    <row r="18" spans="1:12" ht="25.5" x14ac:dyDescent="0.25">
      <c r="A18" s="15"/>
      <c r="B18" s="17">
        <v>3000680</v>
      </c>
      <c r="C18" s="17" t="s">
        <v>529</v>
      </c>
      <c r="D18" s="53">
        <v>394</v>
      </c>
      <c r="E18" s="17" t="s">
        <v>462</v>
      </c>
      <c r="F18" s="18">
        <v>35.573595000000019</v>
      </c>
      <c r="G18" s="19">
        <v>39.50189300000001</v>
      </c>
      <c r="H18" s="19">
        <v>18.296157264431148</v>
      </c>
      <c r="I18" s="20">
        <f t="shared" si="0"/>
        <v>0.46317165773374819</v>
      </c>
      <c r="J18" s="54"/>
      <c r="K18" s="19"/>
      <c r="L18" s="20" t="str">
        <f t="shared" si="1"/>
        <v>.</v>
      </c>
    </row>
    <row r="19" spans="1:12" ht="25.5" x14ac:dyDescent="0.25">
      <c r="A19" s="15"/>
      <c r="B19" s="17">
        <v>3000681</v>
      </c>
      <c r="C19" s="17" t="s">
        <v>530</v>
      </c>
      <c r="D19" s="53">
        <v>394</v>
      </c>
      <c r="E19" s="17" t="s">
        <v>462</v>
      </c>
      <c r="F19" s="18">
        <v>23.214016000000004</v>
      </c>
      <c r="G19" s="19">
        <v>25.517018999999998</v>
      </c>
      <c r="H19" s="19">
        <v>12.635024118541295</v>
      </c>
      <c r="I19" s="20">
        <f t="shared" si="0"/>
        <v>0.49516066584977253</v>
      </c>
      <c r="J19" s="54"/>
      <c r="K19" s="19"/>
      <c r="L19" s="20" t="str">
        <f t="shared" si="1"/>
        <v>.</v>
      </c>
    </row>
    <row r="20" spans="1:12" ht="25.5" x14ac:dyDescent="0.25">
      <c r="A20" s="15"/>
      <c r="B20" s="17">
        <v>3000682</v>
      </c>
      <c r="C20" s="17" t="s">
        <v>531</v>
      </c>
      <c r="D20" s="53">
        <v>394</v>
      </c>
      <c r="E20" s="17" t="s">
        <v>462</v>
      </c>
      <c r="F20" s="18">
        <v>15.052786999999997</v>
      </c>
      <c r="G20" s="19">
        <v>16.727710999999996</v>
      </c>
      <c r="H20" s="19">
        <v>7.4553867202733457</v>
      </c>
      <c r="I20" s="20">
        <f t="shared" si="0"/>
        <v>0.44569078938973467</v>
      </c>
      <c r="J20" s="54"/>
      <c r="K20" s="19"/>
      <c r="L20" s="20" t="str">
        <f t="shared" si="1"/>
        <v>.</v>
      </c>
    </row>
    <row r="21" spans="1:12" ht="76.5" x14ac:dyDescent="0.25">
      <c r="A21" s="15"/>
      <c r="B21" s="17">
        <v>3043987</v>
      </c>
      <c r="C21" s="17" t="s">
        <v>532</v>
      </c>
      <c r="D21" s="53">
        <v>259</v>
      </c>
      <c r="E21" s="17" t="s">
        <v>292</v>
      </c>
      <c r="F21" s="18">
        <v>18.213916999999999</v>
      </c>
      <c r="G21" s="19">
        <v>19.244132999999994</v>
      </c>
      <c r="H21" s="19">
        <v>8.8675386835470817</v>
      </c>
      <c r="I21" s="20">
        <f t="shared" si="0"/>
        <v>0.46079179994999436</v>
      </c>
      <c r="J21" s="54"/>
      <c r="K21" s="19"/>
      <c r="L21" s="20" t="str">
        <f t="shared" si="1"/>
        <v>.</v>
      </c>
    </row>
    <row r="22" spans="1:12" ht="89.25" x14ac:dyDescent="0.25">
      <c r="A22" s="15"/>
      <c r="B22" s="17">
        <v>3043988</v>
      </c>
      <c r="C22" s="17" t="s">
        <v>533</v>
      </c>
      <c r="D22" s="53">
        <v>56</v>
      </c>
      <c r="E22" s="17" t="s">
        <v>296</v>
      </c>
      <c r="F22" s="18">
        <v>8.2212270000000043</v>
      </c>
      <c r="G22" s="19">
        <v>9.9485739999999989</v>
      </c>
      <c r="H22" s="19">
        <v>4.5302103532137608</v>
      </c>
      <c r="I22" s="20">
        <f t="shared" si="0"/>
        <v>0.45536278397424207</v>
      </c>
      <c r="J22" s="54"/>
      <c r="K22" s="19"/>
      <c r="L22" s="20" t="str">
        <f t="shared" si="1"/>
        <v>.</v>
      </c>
    </row>
    <row r="23" spans="1:12" ht="89.25" x14ac:dyDescent="0.25">
      <c r="A23" s="15"/>
      <c r="B23" s="17">
        <v>3043989</v>
      </c>
      <c r="C23" s="17" t="s">
        <v>534</v>
      </c>
      <c r="D23" s="53">
        <v>236</v>
      </c>
      <c r="E23" s="17" t="s">
        <v>295</v>
      </c>
      <c r="F23" s="18">
        <v>4.5792869999999999</v>
      </c>
      <c r="G23" s="19">
        <v>5.6639519999999992</v>
      </c>
      <c r="H23" s="19">
        <v>2.8254917071208183</v>
      </c>
      <c r="I23" s="20">
        <f t="shared" si="0"/>
        <v>0.49885516457781048</v>
      </c>
      <c r="J23" s="54"/>
      <c r="K23" s="19"/>
      <c r="L23" s="20" t="str">
        <f t="shared" si="1"/>
        <v>.</v>
      </c>
    </row>
    <row r="24" spans="1:12" ht="63.75" x14ac:dyDescent="0.25">
      <c r="A24" s="15"/>
      <c r="B24" s="17">
        <v>3043990</v>
      </c>
      <c r="C24" s="17" t="s">
        <v>535</v>
      </c>
      <c r="D24" s="53">
        <v>215</v>
      </c>
      <c r="E24" s="17" t="s">
        <v>293</v>
      </c>
      <c r="F24" s="18">
        <v>1.7813859999999997</v>
      </c>
      <c r="G24" s="19">
        <v>2.2478369999999996</v>
      </c>
      <c r="H24" s="19">
        <v>1.0799731868028175</v>
      </c>
      <c r="I24" s="20">
        <f t="shared" si="0"/>
        <v>0.48044995558077286</v>
      </c>
      <c r="J24" s="54"/>
      <c r="K24" s="19"/>
      <c r="L24" s="20" t="str">
        <f t="shared" si="1"/>
        <v>.</v>
      </c>
    </row>
    <row r="25" spans="1:12" ht="38.25" x14ac:dyDescent="0.25">
      <c r="A25" s="15"/>
      <c r="B25" s="17">
        <v>3043994</v>
      </c>
      <c r="C25" s="17" t="s">
        <v>536</v>
      </c>
      <c r="D25" s="53">
        <v>394</v>
      </c>
      <c r="E25" s="17" t="s">
        <v>462</v>
      </c>
      <c r="F25" s="18">
        <v>2.6750880000000001</v>
      </c>
      <c r="G25" s="19">
        <v>2.8919470000000005</v>
      </c>
      <c r="H25" s="19">
        <v>1.254024283385661</v>
      </c>
      <c r="I25" s="20">
        <f t="shared" si="0"/>
        <v>0.43362630206765918</v>
      </c>
      <c r="J25" s="54"/>
      <c r="K25" s="19"/>
      <c r="L25" s="20" t="str">
        <f t="shared" si="1"/>
        <v>.</v>
      </c>
    </row>
    <row r="26" spans="1:12" ht="25.5" x14ac:dyDescent="0.25">
      <c r="A26" s="15"/>
      <c r="B26" s="17">
        <v>3043997</v>
      </c>
      <c r="C26" s="17" t="s">
        <v>537</v>
      </c>
      <c r="D26" s="53">
        <v>394</v>
      </c>
      <c r="E26" s="17" t="s">
        <v>462</v>
      </c>
      <c r="F26" s="18">
        <v>12.250492000000001</v>
      </c>
      <c r="G26" s="19">
        <v>10.629159999999997</v>
      </c>
      <c r="H26" s="19">
        <v>4.0831777656885606</v>
      </c>
      <c r="I26" s="20">
        <f t="shared" si="0"/>
        <v>0.3841486783234575</v>
      </c>
      <c r="J26" s="54"/>
      <c r="K26" s="19"/>
      <c r="L26" s="20" t="str">
        <f t="shared" si="1"/>
        <v>.</v>
      </c>
    </row>
    <row r="27" spans="1:12" ht="15.75" thickBot="1" x14ac:dyDescent="0.3">
      <c r="A27" s="33" t="s">
        <v>302</v>
      </c>
      <c r="B27" s="35"/>
      <c r="C27" s="35"/>
      <c r="D27" s="51"/>
      <c r="E27" s="35"/>
      <c r="F27" s="36">
        <f ca="1">OFFSET(F27,-MATCH("PROYECTOS",$A$8:$A$50,0)-1,0)-(OFFSET(F27,-MATCH("PROYECTOS",$A$8:$A$50,0),0))</f>
        <v>0.99999999999994316</v>
      </c>
      <c r="G27" s="37">
        <f ca="1">OFFSET(G27,-MATCH("PROYECTOS",$A$8:$A$50,0)-1,0)-(OFFSET(G27,-MATCH("PROYECTOS",$A$8:$A$50,0),0))</f>
        <v>2.9599949999999353</v>
      </c>
      <c r="H27" s="37">
        <f ca="1">OFFSET(H27,-MATCH("PROYECTOS",$A$8:$A$50,0)-1,0)-(OFFSET(H27,-MATCH("PROYECTOS",$A$8:$A$50,0),0))</f>
        <v>0.29129874322100591</v>
      </c>
      <c r="I27" s="38">
        <f t="shared" ca="1" si="0"/>
        <v>9.8411903810990312E-2</v>
      </c>
      <c r="J27" s="52"/>
      <c r="K27" s="37"/>
      <c r="L27" s="38"/>
    </row>
    <row r="28" spans="1:12" ht="15.75" thickBot="1" x14ac:dyDescent="0.3"/>
    <row r="29" spans="1:12" ht="15.75" thickBot="1" x14ac:dyDescent="0.3">
      <c r="A29" s="108" t="s">
        <v>372</v>
      </c>
      <c r="B29" s="109"/>
      <c r="C29" s="109"/>
      <c r="D29" s="109"/>
      <c r="E29" s="109"/>
      <c r="F29" s="110"/>
    </row>
    <row r="30" spans="1:12" ht="15.75" thickBot="1" x14ac:dyDescent="0.3">
      <c r="A30" s="2" t="s">
        <v>555</v>
      </c>
    </row>
    <row r="31" spans="1:12" ht="45" customHeight="1" x14ac:dyDescent="0.25">
      <c r="A31" s="100" t="s">
        <v>374</v>
      </c>
      <c r="B31" s="101"/>
      <c r="C31" s="101"/>
      <c r="D31" s="101"/>
      <c r="E31" s="101"/>
      <c r="F31" s="111" t="s">
        <v>375</v>
      </c>
    </row>
    <row r="32" spans="1:12" ht="15.75" thickBot="1" x14ac:dyDescent="0.3">
      <c r="A32" s="125"/>
      <c r="B32" s="126"/>
      <c r="C32" s="104"/>
      <c r="D32" s="104"/>
      <c r="E32" s="104"/>
      <c r="F32" s="112"/>
    </row>
    <row r="33" spans="1:6" x14ac:dyDescent="0.25">
      <c r="A33" s="15"/>
      <c r="B33" s="17">
        <v>3000001</v>
      </c>
      <c r="C33" s="75" t="s">
        <v>271</v>
      </c>
      <c r="D33" s="75"/>
      <c r="E33" s="76" t="s">
        <v>289</v>
      </c>
      <c r="F33" s="20">
        <v>0.34918942266805686</v>
      </c>
    </row>
    <row r="34" spans="1:6" ht="38.25" customHeight="1" x14ac:dyDescent="0.25">
      <c r="A34" s="15"/>
      <c r="B34" s="17">
        <v>3000010</v>
      </c>
      <c r="C34" s="73" t="s">
        <v>521</v>
      </c>
      <c r="D34" s="73"/>
      <c r="E34" s="74"/>
      <c r="F34" s="20">
        <v>0.34439500811031665</v>
      </c>
    </row>
    <row r="35" spans="1:6" ht="26.25" customHeight="1" thickBot="1" x14ac:dyDescent="0.3">
      <c r="A35" s="21"/>
      <c r="B35" s="23">
        <v>3000012</v>
      </c>
      <c r="C35" s="140" t="s">
        <v>523</v>
      </c>
      <c r="D35" s="140"/>
      <c r="E35" s="141"/>
      <c r="F35" s="26">
        <v>0.30704986827459246</v>
      </c>
    </row>
  </sheetData>
  <mergeCells count="16">
    <mergeCell ref="C35:E35"/>
    <mergeCell ref="A31:E32"/>
    <mergeCell ref="F31:F32"/>
    <mergeCell ref="L4:L5"/>
    <mergeCell ref="H4:H5"/>
    <mergeCell ref="A4:C5"/>
    <mergeCell ref="J4:J5"/>
    <mergeCell ref="F4:F5"/>
    <mergeCell ref="K4:K5"/>
    <mergeCell ref="G4:G5"/>
    <mergeCell ref="D4:E5"/>
    <mergeCell ref="A3:E3"/>
    <mergeCell ref="F3:I3"/>
    <mergeCell ref="J3:L3"/>
    <mergeCell ref="I4:I5"/>
    <mergeCell ref="A29:F29"/>
  </mergeCells>
  <pageMargins left="0.7" right="0.7" top="0.75" bottom="0.75" header="0.3" footer="0.3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0"/>
  <dimension ref="A1:R6"/>
  <sheetViews>
    <sheetView workbookViewId="0">
      <selection activeCell="N6" sqref="N6:R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39">
        <v>127</v>
      </c>
      <c r="B1" s="40" t="s">
        <v>228</v>
      </c>
      <c r="C1" s="40" t="s">
        <v>82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.75" thickBot="1" x14ac:dyDescent="0.3">
      <c r="A2" s="2" t="s">
        <v>2455</v>
      </c>
    </row>
    <row r="3" spans="1:18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0" t="s">
        <v>2</v>
      </c>
      <c r="O3" s="101"/>
      <c r="P3" s="102"/>
      <c r="Q3" s="101" t="s">
        <v>235</v>
      </c>
      <c r="R3" s="102"/>
    </row>
    <row r="4" spans="1:18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14"/>
      <c r="L4" s="114" t="s">
        <v>234</v>
      </c>
      <c r="M4" s="129"/>
      <c r="N4" s="98" t="s">
        <v>3</v>
      </c>
      <c r="O4" s="96" t="s">
        <v>4</v>
      </c>
      <c r="P4" s="105" t="s">
        <v>5</v>
      </c>
      <c r="Q4" s="117" t="s">
        <v>236</v>
      </c>
      <c r="R4" s="105" t="s">
        <v>237</v>
      </c>
    </row>
    <row r="5" spans="1:18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30"/>
      <c r="N5" s="133"/>
      <c r="O5" s="134"/>
      <c r="P5" s="127"/>
      <c r="Q5" s="132"/>
      <c r="R5" s="127"/>
    </row>
    <row r="6" spans="1:18" ht="51.75" thickBot="1" x14ac:dyDescent="0.3">
      <c r="A6" s="21"/>
      <c r="B6" s="23">
        <v>5005050</v>
      </c>
      <c r="C6" s="23" t="s">
        <v>2451</v>
      </c>
      <c r="D6" s="23">
        <v>3000665</v>
      </c>
      <c r="E6" s="23" t="s">
        <v>2442</v>
      </c>
      <c r="F6" s="23">
        <v>14</v>
      </c>
      <c r="G6" s="23" t="s">
        <v>809</v>
      </c>
      <c r="H6" s="23">
        <v>5</v>
      </c>
      <c r="I6" s="23" t="s">
        <v>1172</v>
      </c>
      <c r="J6" s="23">
        <v>1</v>
      </c>
      <c r="K6" s="23" t="s">
        <v>1317</v>
      </c>
      <c r="L6" s="23">
        <v>3</v>
      </c>
      <c r="M6" s="23" t="s">
        <v>652</v>
      </c>
      <c r="N6" s="62">
        <v>0</v>
      </c>
      <c r="O6" s="63">
        <v>0.34974300000000003</v>
      </c>
      <c r="P6" s="64">
        <v>0</v>
      </c>
      <c r="Q6" s="63">
        <v>0</v>
      </c>
      <c r="R6" s="64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1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128</v>
      </c>
      <c r="B1" s="41" t="s">
        <v>228</v>
      </c>
      <c r="C1" s="40" t="s">
        <v>83</v>
      </c>
      <c r="D1" s="40"/>
      <c r="E1" s="40"/>
      <c r="F1" s="40"/>
      <c r="G1" s="40"/>
    </row>
    <row r="2" spans="1:11" ht="15.75" thickBot="1" x14ac:dyDescent="0.3">
      <c r="A2" s="2" t="s">
        <v>2458</v>
      </c>
      <c r="I2" s="1" t="s">
        <v>2474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29.988216000000001</v>
      </c>
      <c r="E6" s="13">
        <f ca="1">SUM(E7:OFFSET(E7,50,0))</f>
        <v>45.136776999999995</v>
      </c>
      <c r="F6" s="13">
        <f ca="1">SUM(F7:OFFSET(F7,50,0))</f>
        <v>6.034887838679424</v>
      </c>
      <c r="G6" s="14">
        <f ca="1">IFERROR(F6/E6,0)</f>
        <v>0.13370223218816499</v>
      </c>
      <c r="J6" s="6" t="s">
        <v>369</v>
      </c>
      <c r="K6" s="65" t="s">
        <v>370</v>
      </c>
    </row>
    <row r="7" spans="1:11" x14ac:dyDescent="0.25">
      <c r="A7" s="15"/>
      <c r="B7" s="44">
        <v>2</v>
      </c>
      <c r="C7" s="17" t="s">
        <v>241</v>
      </c>
      <c r="D7" s="18">
        <v>1.1975E-2</v>
      </c>
      <c r="E7" s="19">
        <v>3.6764999999999999E-2</v>
      </c>
      <c r="F7" s="19">
        <v>7.6657499012071639E-3</v>
      </c>
      <c r="G7" s="20">
        <f t="shared" ref="G7:G20" si="0">IFERROR(F7/E7,0)</f>
        <v>0.20850672925900079</v>
      </c>
      <c r="I7" t="s">
        <v>252</v>
      </c>
      <c r="J7" s="6">
        <v>0.34316250681877136</v>
      </c>
      <c r="K7" s="65">
        <v>0.50348458616993186</v>
      </c>
    </row>
    <row r="8" spans="1:11" x14ac:dyDescent="0.25">
      <c r="A8" s="15"/>
      <c r="B8" s="44">
        <v>4</v>
      </c>
      <c r="C8" s="17" t="s">
        <v>243</v>
      </c>
      <c r="D8" s="18">
        <v>5.6488740000000002</v>
      </c>
      <c r="E8" s="19">
        <v>3.9804440000000003</v>
      </c>
      <c r="F8" s="19">
        <v>0.55891498527489603</v>
      </c>
      <c r="G8" s="20">
        <f t="shared" si="0"/>
        <v>0.14041523640953019</v>
      </c>
      <c r="I8" t="s">
        <v>250</v>
      </c>
      <c r="J8" s="6">
        <v>4.1500000661471859E-3</v>
      </c>
      <c r="K8" s="65">
        <v>0.40766208901249362</v>
      </c>
    </row>
    <row r="9" spans="1:11" x14ac:dyDescent="0.25">
      <c r="A9" s="15"/>
      <c r="B9" s="44">
        <v>5</v>
      </c>
      <c r="C9" s="17" t="s">
        <v>244</v>
      </c>
      <c r="D9" s="18">
        <v>0.82169999999999999</v>
      </c>
      <c r="E9" s="19">
        <v>0.82169999999999999</v>
      </c>
      <c r="F9" s="19">
        <v>0.2675900012254715</v>
      </c>
      <c r="G9" s="20">
        <f t="shared" si="0"/>
        <v>0.32565413316961361</v>
      </c>
      <c r="I9" t="s">
        <v>249</v>
      </c>
      <c r="J9" s="6">
        <v>8.7920100399060175E-2</v>
      </c>
      <c r="K9" s="65">
        <v>0.36496513241619</v>
      </c>
    </row>
    <row r="10" spans="1:11" x14ac:dyDescent="0.25">
      <c r="A10" s="15"/>
      <c r="B10" s="44">
        <v>7</v>
      </c>
      <c r="C10" s="17" t="s">
        <v>246</v>
      </c>
      <c r="D10" s="18">
        <v>8.508538999999999</v>
      </c>
      <c r="E10" s="19">
        <v>12.704871000000001</v>
      </c>
      <c r="F10" s="19">
        <v>0.75857632410770748</v>
      </c>
      <c r="G10" s="20">
        <f t="shared" si="0"/>
        <v>5.9707518801860121E-2</v>
      </c>
      <c r="I10" t="s">
        <v>244</v>
      </c>
      <c r="J10" s="6">
        <v>0.2675900012254715</v>
      </c>
      <c r="K10" s="65">
        <v>0.32565413316961361</v>
      </c>
    </row>
    <row r="11" spans="1:11" x14ac:dyDescent="0.25">
      <c r="A11" s="15"/>
      <c r="B11" s="44">
        <v>8</v>
      </c>
      <c r="C11" s="17" t="s">
        <v>247</v>
      </c>
      <c r="D11" s="18">
        <v>5.9943610000000005</v>
      </c>
      <c r="E11" s="19">
        <v>4.8395970000000004</v>
      </c>
      <c r="F11" s="19">
        <v>1.0480150077491999</v>
      </c>
      <c r="G11" s="20">
        <f t="shared" si="0"/>
        <v>0.21655005731865687</v>
      </c>
      <c r="I11" t="s">
        <v>247</v>
      </c>
      <c r="J11" s="6">
        <v>1.0480150077491999</v>
      </c>
      <c r="K11" s="65">
        <v>0.21655005731865687</v>
      </c>
    </row>
    <row r="12" spans="1:11" x14ac:dyDescent="0.25">
      <c r="A12" s="15"/>
      <c r="B12" s="44">
        <v>10</v>
      </c>
      <c r="C12" s="17" t="s">
        <v>249</v>
      </c>
      <c r="D12" s="18">
        <v>3.1134999999999999E-2</v>
      </c>
      <c r="E12" s="19">
        <v>0.2409</v>
      </c>
      <c r="F12" s="19">
        <v>8.7920100399060175E-2</v>
      </c>
      <c r="G12" s="20">
        <f t="shared" si="0"/>
        <v>0.36496513241619</v>
      </c>
      <c r="I12" t="s">
        <v>241</v>
      </c>
      <c r="J12" s="6">
        <v>7.6657499012071639E-3</v>
      </c>
      <c r="K12" s="65">
        <v>0.20850672925900079</v>
      </c>
    </row>
    <row r="13" spans="1:11" x14ac:dyDescent="0.25">
      <c r="A13" s="15"/>
      <c r="B13" s="44">
        <v>11</v>
      </c>
      <c r="C13" s="17" t="s">
        <v>250</v>
      </c>
      <c r="D13" s="18">
        <v>2.1992000000000001E-2</v>
      </c>
      <c r="E13" s="19">
        <v>1.0180000000000002E-2</v>
      </c>
      <c r="F13" s="19">
        <v>4.1500000661471859E-3</v>
      </c>
      <c r="G13" s="20">
        <f t="shared" si="0"/>
        <v>0.40766208901249362</v>
      </c>
      <c r="I13" t="s">
        <v>254</v>
      </c>
      <c r="J13" s="6">
        <v>2.7691331636233372</v>
      </c>
      <c r="K13" s="65">
        <v>0.17476588799700959</v>
      </c>
    </row>
    <row r="14" spans="1:11" x14ac:dyDescent="0.25">
      <c r="A14" s="15"/>
      <c r="B14" s="44">
        <v>13</v>
      </c>
      <c r="C14" s="17" t="s">
        <v>252</v>
      </c>
      <c r="D14" s="18">
        <v>0.7851999999999999</v>
      </c>
      <c r="E14" s="19">
        <v>0.68157500000000004</v>
      </c>
      <c r="F14" s="19">
        <v>0.34316250681877136</v>
      </c>
      <c r="G14" s="20">
        <f t="shared" si="0"/>
        <v>0.50348458616993186</v>
      </c>
      <c r="I14" t="s">
        <v>243</v>
      </c>
      <c r="J14" s="6">
        <v>0.55891498527489603</v>
      </c>
      <c r="K14" s="65">
        <v>0.14041523640953019</v>
      </c>
    </row>
    <row r="15" spans="1:11" x14ac:dyDescent="0.25">
      <c r="A15" s="15"/>
      <c r="B15" s="44">
        <v>15</v>
      </c>
      <c r="C15" s="17" t="s">
        <v>254</v>
      </c>
      <c r="D15" s="18">
        <v>7.578501000000001</v>
      </c>
      <c r="E15" s="19">
        <v>15.844814999999997</v>
      </c>
      <c r="F15" s="19">
        <v>2.7691331636233372</v>
      </c>
      <c r="G15" s="20">
        <f t="shared" si="0"/>
        <v>0.17476588799700959</v>
      </c>
      <c r="I15" t="s">
        <v>246</v>
      </c>
      <c r="J15" s="6">
        <v>0.75857632410770748</v>
      </c>
      <c r="K15" s="65">
        <v>5.9707518801860121E-2</v>
      </c>
    </row>
    <row r="16" spans="1:11" x14ac:dyDescent="0.25">
      <c r="A16" s="15"/>
      <c r="B16" s="44">
        <v>16</v>
      </c>
      <c r="C16" s="17" t="s">
        <v>255</v>
      </c>
      <c r="D16" s="18">
        <v>3.5802E-2</v>
      </c>
      <c r="E16" s="19">
        <v>0</v>
      </c>
      <c r="F16" s="19">
        <v>0</v>
      </c>
      <c r="G16" s="20">
        <f t="shared" si="0"/>
        <v>0</v>
      </c>
      <c r="I16" t="s">
        <v>256</v>
      </c>
      <c r="J16" s="6">
        <v>0.1897599995136261</v>
      </c>
      <c r="K16" s="65">
        <v>3.3016639598849581E-2</v>
      </c>
    </row>
    <row r="17" spans="1:11" x14ac:dyDescent="0.25">
      <c r="A17" s="15"/>
      <c r="B17" s="44">
        <v>17</v>
      </c>
      <c r="C17" s="17" t="s">
        <v>256</v>
      </c>
      <c r="D17" s="18">
        <v>0.26867000000000002</v>
      </c>
      <c r="E17" s="19">
        <v>5.7474050000000005</v>
      </c>
      <c r="F17" s="19">
        <v>0.1897599995136261</v>
      </c>
      <c r="G17" s="20">
        <f t="shared" si="0"/>
        <v>3.3016639598849581E-2</v>
      </c>
      <c r="I17" t="s">
        <v>255</v>
      </c>
      <c r="J17" s="6">
        <v>0</v>
      </c>
      <c r="K17" s="65">
        <v>0</v>
      </c>
    </row>
    <row r="18" spans="1:11" x14ac:dyDescent="0.25">
      <c r="A18" s="15"/>
      <c r="B18" s="44">
        <v>20</v>
      </c>
      <c r="C18" s="17" t="s">
        <v>259</v>
      </c>
      <c r="D18" s="18">
        <v>0.22852500000000001</v>
      </c>
      <c r="E18" s="19">
        <v>0.22852500000000001</v>
      </c>
      <c r="F18" s="19">
        <v>0</v>
      </c>
      <c r="G18" s="20">
        <f t="shared" si="0"/>
        <v>0</v>
      </c>
      <c r="I18" t="s">
        <v>259</v>
      </c>
      <c r="J18" s="6">
        <v>0</v>
      </c>
      <c r="K18" s="65">
        <v>0</v>
      </c>
    </row>
    <row r="19" spans="1:11" x14ac:dyDescent="0.25">
      <c r="A19" s="15"/>
      <c r="B19" s="44">
        <v>21</v>
      </c>
      <c r="C19" s="17" t="s">
        <v>260</v>
      </c>
      <c r="D19" s="18">
        <v>2.6391999999999999E-2</v>
      </c>
      <c r="E19" s="19">
        <v>0</v>
      </c>
      <c r="F19" s="19">
        <v>0</v>
      </c>
      <c r="G19" s="20">
        <f t="shared" si="0"/>
        <v>0</v>
      </c>
      <c r="I19" t="s">
        <v>260</v>
      </c>
      <c r="J19" s="6">
        <v>0</v>
      </c>
      <c r="K19" s="65">
        <v>0</v>
      </c>
    </row>
    <row r="20" spans="1:11" ht="15.75" thickBot="1" x14ac:dyDescent="0.3">
      <c r="A20" s="21"/>
      <c r="B20" s="45">
        <v>22</v>
      </c>
      <c r="C20" s="23" t="s">
        <v>261</v>
      </c>
      <c r="D20" s="24">
        <v>2.6550000000000001E-2</v>
      </c>
      <c r="E20" s="25">
        <v>0</v>
      </c>
      <c r="F20" s="25">
        <v>0</v>
      </c>
      <c r="G20" s="26">
        <f t="shared" si="0"/>
        <v>0</v>
      </c>
      <c r="I20" t="s">
        <v>261</v>
      </c>
      <c r="J20" s="6">
        <v>0</v>
      </c>
      <c r="K20" s="65">
        <v>0</v>
      </c>
    </row>
    <row r="21" spans="1:11" x14ac:dyDescent="0.25">
      <c r="J21" s="6"/>
      <c r="K21" s="65"/>
    </row>
    <row r="22" spans="1:11" x14ac:dyDescent="0.25">
      <c r="J22" s="6"/>
      <c r="K22" s="65"/>
    </row>
    <row r="23" spans="1:11" x14ac:dyDescent="0.25">
      <c r="J23" s="6"/>
      <c r="K23" s="65"/>
    </row>
    <row r="24" spans="1:11" x14ac:dyDescent="0.25">
      <c r="J24" s="6"/>
      <c r="K24" s="65"/>
    </row>
    <row r="25" spans="1:11" x14ac:dyDescent="0.25">
      <c r="J25" s="6"/>
      <c r="K25" s="65"/>
    </row>
    <row r="26" spans="1:11" x14ac:dyDescent="0.25">
      <c r="J26" s="6"/>
      <c r="K26" s="65"/>
    </row>
    <row r="27" spans="1:11" x14ac:dyDescent="0.25">
      <c r="J27" s="6"/>
      <c r="K27" s="65"/>
    </row>
    <row r="28" spans="1:11" x14ac:dyDescent="0.25">
      <c r="J28" s="6"/>
      <c r="K28" s="65"/>
    </row>
    <row r="29" spans="1:11" x14ac:dyDescent="0.25">
      <c r="J29" s="6"/>
      <c r="K29" s="65"/>
    </row>
    <row r="30" spans="1:11" x14ac:dyDescent="0.25">
      <c r="J30" s="6"/>
      <c r="K30" s="65"/>
    </row>
    <row r="31" spans="1:11" x14ac:dyDescent="0.25">
      <c r="J31" s="6"/>
      <c r="K31" s="65"/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2"/>
  <dimension ref="A1:G15"/>
  <sheetViews>
    <sheetView workbookViewId="0">
      <selection activeCell="A12" sqref="A12:G12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128</v>
      </c>
      <c r="B1" s="46" t="s">
        <v>228</v>
      </c>
      <c r="C1" s="40" t="s">
        <v>83</v>
      </c>
      <c r="D1" s="40"/>
      <c r="E1" s="40"/>
      <c r="F1" s="40"/>
      <c r="G1" s="40"/>
    </row>
    <row r="2" spans="1:7" ht="15.75" thickBot="1" x14ac:dyDescent="0.3">
      <c r="A2" s="2" t="s">
        <v>2459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29.988216000000001</v>
      </c>
      <c r="E6" s="13">
        <v>45.136776999999995</v>
      </c>
      <c r="F6" s="13">
        <v>6.034887838679424</v>
      </c>
      <c r="G6" s="14">
        <v>0.13370223218816499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29.988215999999998</v>
      </c>
      <c r="E7" s="31">
        <f ca="1">SUM(E8:OFFSET(E6,MATCH("GOBIERNOS REGIONALES",$A$8:$A$50,0),0))</f>
        <v>45.136777000000002</v>
      </c>
      <c r="F7" s="31">
        <f ca="1">SUM(F8:OFFSET(F6,MATCH("GOBIERNOS REGIONALES",$A$8:$A$50,0),0))</f>
        <v>6.034887838679424</v>
      </c>
      <c r="G7" s="32">
        <f ca="1">IFERROR(F7/E7,0)</f>
        <v>0.13370223218816496</v>
      </c>
    </row>
    <row r="8" spans="1:7" x14ac:dyDescent="0.25">
      <c r="A8" s="15"/>
      <c r="B8" s="16">
        <v>1</v>
      </c>
      <c r="C8" s="17" t="s">
        <v>95</v>
      </c>
      <c r="D8" s="18">
        <v>1.5750000000000002</v>
      </c>
      <c r="E8" s="19">
        <v>1.5749999999999997</v>
      </c>
      <c r="F8" s="19">
        <v>0.18989324189897161</v>
      </c>
      <c r="G8" s="20">
        <f t="shared" ref="G8:G14" si="0">IFERROR(F8/E8,0)</f>
        <v>0.12056713771363278</v>
      </c>
    </row>
    <row r="9" spans="1:7" x14ac:dyDescent="0.25">
      <c r="A9" s="15"/>
      <c r="B9" s="16">
        <v>7</v>
      </c>
      <c r="C9" s="17" t="s">
        <v>102</v>
      </c>
      <c r="D9" s="18">
        <v>26.013865999999997</v>
      </c>
      <c r="E9" s="19">
        <v>30.48743</v>
      </c>
      <c r="F9" s="19">
        <v>4.5034863153850893</v>
      </c>
      <c r="G9" s="20">
        <f t="shared" si="0"/>
        <v>0.14771616746262606</v>
      </c>
    </row>
    <row r="10" spans="1:7" x14ac:dyDescent="0.25">
      <c r="A10" s="15"/>
      <c r="B10" s="16">
        <v>26</v>
      </c>
      <c r="C10" s="17" t="s">
        <v>114</v>
      </c>
      <c r="D10" s="18">
        <v>0.19800000000000001</v>
      </c>
      <c r="E10" s="19">
        <v>10.872997000000002</v>
      </c>
      <c r="F10" s="19">
        <v>0.87971882428973913</v>
      </c>
      <c r="G10" s="20">
        <f t="shared" si="0"/>
        <v>8.0908587051917613E-2</v>
      </c>
    </row>
    <row r="11" spans="1:7" ht="25.5" x14ac:dyDescent="0.25">
      <c r="A11" s="15"/>
      <c r="B11" s="16">
        <v>50</v>
      </c>
      <c r="C11" s="17" t="s">
        <v>123</v>
      </c>
      <c r="D11" s="18">
        <v>1</v>
      </c>
      <c r="E11" s="19">
        <v>1</v>
      </c>
      <c r="F11" s="19">
        <v>0.33209529039595509</v>
      </c>
      <c r="G11" s="20">
        <f t="shared" si="0"/>
        <v>0.33209529039595509</v>
      </c>
    </row>
    <row r="12" spans="1:7" ht="38.25" x14ac:dyDescent="0.25">
      <c r="A12" s="15"/>
      <c r="B12" s="16">
        <v>72</v>
      </c>
      <c r="C12" s="17" t="s">
        <v>133</v>
      </c>
      <c r="D12" s="18">
        <v>1.2013500000000001</v>
      </c>
      <c r="E12" s="19">
        <v>1.2013500000000001</v>
      </c>
      <c r="F12" s="19">
        <v>0.12969416670966893</v>
      </c>
      <c r="G12" s="20">
        <f t="shared" si="0"/>
        <v>0.10795702060987132</v>
      </c>
    </row>
    <row r="13" spans="1:7" ht="15.75" thickBot="1" x14ac:dyDescent="0.3">
      <c r="A13" s="33" t="s">
        <v>200</v>
      </c>
      <c r="B13" s="34"/>
      <c r="C13" s="35"/>
      <c r="D13" s="36">
        <f ca="1">SUM(D14:OFFSET(D12,(MATCH("GOBIERNOS LOCALES",$A$8:$A$50,0)-MATCH("GOBIERNOS REGIONALES",$A$8:$A$50,0)),0))</f>
        <v>0</v>
      </c>
      <c r="E13" s="37">
        <f ca="1">SUM(E14:OFFSET(E12,(MATCH("GOBIERNOS LOCALES",$A$8:$A$50,0)-MATCH("GOBIERNOS REGIONALES",$A$8:$A$50,0)),0))</f>
        <v>0</v>
      </c>
      <c r="F13" s="37">
        <f ca="1">SUM(F14:OFFSET(F12,(MATCH("GOBIERNOS LOCALES",$A$8:$A$50,0)-MATCH("GOBIERNOS REGIONALES",$A$8:$A$50,0)),0))</f>
        <v>0</v>
      </c>
      <c r="G13" s="38">
        <f ca="1">IFERROR(F13/E13,0)</f>
        <v>0</v>
      </c>
    </row>
    <row r="14" spans="1:7" x14ac:dyDescent="0.25">
      <c r="A14" t="s">
        <v>227</v>
      </c>
      <c r="D14" s="6"/>
      <c r="E14" s="6"/>
      <c r="F14" s="6"/>
      <c r="G14" s="5">
        <f t="shared" si="0"/>
        <v>0</v>
      </c>
    </row>
    <row r="15" spans="1:7" x14ac:dyDescent="0.25">
      <c r="D15" s="6"/>
      <c r="E15" s="6"/>
      <c r="F15" s="6"/>
      <c r="G15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3"/>
  <dimension ref="A1:L21"/>
  <sheetViews>
    <sheetView topLeftCell="A7" workbookViewId="0">
      <selection activeCell="C24" sqref="C24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128</v>
      </c>
      <c r="B1" s="40" t="s">
        <v>228</v>
      </c>
      <c r="C1" s="40" t="s">
        <v>83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2460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29.988216000000001</v>
      </c>
      <c r="G6" s="13">
        <v>45.136776999999995</v>
      </c>
      <c r="H6" s="13">
        <v>6.034887838679424</v>
      </c>
      <c r="I6" s="14">
        <v>0.13370223218816499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29.988215999999998</v>
      </c>
      <c r="G7" s="31">
        <f ca="1">SUM(G8:OFFSET(G6,MATCH("PROYECTOS",$A$8:$A$50,0),0))</f>
        <v>45.136777000000002</v>
      </c>
      <c r="H7" s="31">
        <f ca="1">SUM(H8:OFFSET(H6,MATCH("PROYECTOS",$A$8:$A$50,0),0))</f>
        <v>6.034887838679424</v>
      </c>
      <c r="I7" s="32">
        <f t="shared" ref="I7:I12" ca="1" si="0">IFERROR(H7/G7,0)</f>
        <v>0.13370223218816496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2.0417999999999998</v>
      </c>
      <c r="G8" s="19">
        <v>2.0417999999999994</v>
      </c>
      <c r="H8" s="19">
        <v>0.36838723071559798</v>
      </c>
      <c r="I8" s="20">
        <f t="shared" si="0"/>
        <v>0.18042277927103442</v>
      </c>
      <c r="J8" s="54"/>
      <c r="K8" s="19"/>
      <c r="L8" s="20" t="str">
        <f>IFERROR(K8/J8,".")</f>
        <v>.</v>
      </c>
    </row>
    <row r="9" spans="1:12" x14ac:dyDescent="0.25">
      <c r="A9" s="15"/>
      <c r="B9" s="17">
        <v>3000677</v>
      </c>
      <c r="C9" s="17" t="s">
        <v>2461</v>
      </c>
      <c r="D9" s="53">
        <v>227</v>
      </c>
      <c r="E9" s="17" t="s">
        <v>891</v>
      </c>
      <c r="F9" s="18">
        <v>0.23</v>
      </c>
      <c r="G9" s="19">
        <v>0.23</v>
      </c>
      <c r="H9" s="19">
        <v>5.9552940481808037E-2</v>
      </c>
      <c r="I9" s="20">
        <f t="shared" si="0"/>
        <v>0.25892582818177406</v>
      </c>
      <c r="J9" s="54"/>
      <c r="K9" s="19"/>
      <c r="L9" s="20" t="str">
        <f>IFERROR(K9/J9,".")</f>
        <v>.</v>
      </c>
    </row>
    <row r="10" spans="1:12" x14ac:dyDescent="0.25">
      <c r="A10" s="15"/>
      <c r="B10" s="17">
        <v>3000678</v>
      </c>
      <c r="C10" s="17" t="s">
        <v>2462</v>
      </c>
      <c r="D10" s="53">
        <v>59</v>
      </c>
      <c r="E10" s="17" t="s">
        <v>665</v>
      </c>
      <c r="F10" s="18">
        <v>1.5415209999999999</v>
      </c>
      <c r="G10" s="19">
        <v>1.5415209999999999</v>
      </c>
      <c r="H10" s="19">
        <v>0.24624662838323275</v>
      </c>
      <c r="I10" s="20">
        <f t="shared" si="0"/>
        <v>0.15974263625551177</v>
      </c>
      <c r="J10" s="54"/>
      <c r="K10" s="19"/>
      <c r="L10" s="20" t="str">
        <f>IFERROR(K10/J10,".")</f>
        <v>.</v>
      </c>
    </row>
    <row r="11" spans="1:12" ht="25.5" x14ac:dyDescent="0.25">
      <c r="A11" s="15"/>
      <c r="B11" s="17">
        <v>3000679</v>
      </c>
      <c r="C11" s="17" t="s">
        <v>2463</v>
      </c>
      <c r="D11" s="53">
        <v>59</v>
      </c>
      <c r="E11" s="17" t="s">
        <v>665</v>
      </c>
      <c r="F11" s="18">
        <v>26.174894999999999</v>
      </c>
      <c r="G11" s="19">
        <v>41.323456</v>
      </c>
      <c r="H11" s="19">
        <v>5.3607010390987853</v>
      </c>
      <c r="I11" s="20">
        <f t="shared" si="0"/>
        <v>0.12972538015936483</v>
      </c>
      <c r="J11" s="54"/>
      <c r="K11" s="19"/>
      <c r="L11" s="20" t="str">
        <f>IFERROR(K11/J11,".")</f>
        <v>.</v>
      </c>
    </row>
    <row r="12" spans="1:12" ht="15.75" thickBot="1" x14ac:dyDescent="0.3">
      <c r="A12" s="33" t="s">
        <v>302</v>
      </c>
      <c r="B12" s="35"/>
      <c r="C12" s="35"/>
      <c r="D12" s="51"/>
      <c r="E12" s="35"/>
      <c r="F12" s="36">
        <f ca="1">OFFSET(F12,-MATCH("PROYECTOS",$A$8:$A$50,0)-1,0)-(OFFSET(F12,-MATCH("PROYECTOS",$A$8:$A$50,0),0))</f>
        <v>0</v>
      </c>
      <c r="G12" s="37">
        <f ca="1">OFFSET(G12,-MATCH("PROYECTOS",$A$8:$A$50,0)-1,0)-(OFFSET(G12,-MATCH("PROYECTOS",$A$8:$A$50,0),0))</f>
        <v>0</v>
      </c>
      <c r="H12" s="37">
        <f ca="1">OFFSET(H12,-MATCH("PROYECTOS",$A$8:$A$50,0)-1,0)-(OFFSET(H12,-MATCH("PROYECTOS",$A$8:$A$50,0),0))</f>
        <v>0</v>
      </c>
      <c r="I12" s="38">
        <f t="shared" ca="1" si="0"/>
        <v>0</v>
      </c>
      <c r="J12" s="52"/>
      <c r="K12" s="37"/>
      <c r="L12" s="38"/>
    </row>
    <row r="13" spans="1:12" ht="15.75" thickBot="1" x14ac:dyDescent="0.3"/>
    <row r="14" spans="1:12" ht="15.75" thickBot="1" x14ac:dyDescent="0.3">
      <c r="A14" s="108" t="s">
        <v>372</v>
      </c>
      <c r="B14" s="109"/>
      <c r="C14" s="109"/>
      <c r="D14" s="109"/>
      <c r="E14" s="109"/>
      <c r="F14" s="110"/>
    </row>
    <row r="15" spans="1:12" ht="15.75" thickBot="1" x14ac:dyDescent="0.3">
      <c r="A15" s="2" t="s">
        <v>2475</v>
      </c>
    </row>
    <row r="16" spans="1:12" ht="45" customHeight="1" x14ac:dyDescent="0.25">
      <c r="A16" s="100" t="s">
        <v>374</v>
      </c>
      <c r="B16" s="101"/>
      <c r="C16" s="101"/>
      <c r="D16" s="101"/>
      <c r="E16" s="101"/>
      <c r="F16" s="111" t="s">
        <v>375</v>
      </c>
    </row>
    <row r="17" spans="1:6" ht="15.75" thickBot="1" x14ac:dyDescent="0.3">
      <c r="A17" s="125"/>
      <c r="B17" s="126"/>
      <c r="C17" s="104"/>
      <c r="D17" s="104"/>
      <c r="E17" s="104"/>
      <c r="F17" s="112"/>
    </row>
    <row r="18" spans="1:6" x14ac:dyDescent="0.25">
      <c r="A18" s="15"/>
      <c r="B18" s="17">
        <v>3000001</v>
      </c>
      <c r="C18" s="148" t="s">
        <v>271</v>
      </c>
      <c r="D18" s="142"/>
      <c r="E18" s="149"/>
      <c r="F18" s="69">
        <v>0.18042277927103442</v>
      </c>
    </row>
    <row r="19" spans="1:6" x14ac:dyDescent="0.25">
      <c r="A19" s="15"/>
      <c r="B19" s="17">
        <v>3000677</v>
      </c>
      <c r="C19" s="144" t="s">
        <v>2461</v>
      </c>
      <c r="D19" s="119">
        <v>227</v>
      </c>
      <c r="E19" s="145" t="s">
        <v>891</v>
      </c>
      <c r="F19" s="69">
        <v>0.25892582818177406</v>
      </c>
    </row>
    <row r="20" spans="1:6" x14ac:dyDescent="0.25">
      <c r="A20" s="15"/>
      <c r="B20" s="17">
        <v>3000678</v>
      </c>
      <c r="C20" s="144" t="s">
        <v>2462</v>
      </c>
      <c r="D20" s="119">
        <v>59</v>
      </c>
      <c r="E20" s="145" t="s">
        <v>665</v>
      </c>
      <c r="F20" s="69">
        <v>0.15974263625551177</v>
      </c>
    </row>
    <row r="21" spans="1:6" ht="15.75" thickBot="1" x14ac:dyDescent="0.3">
      <c r="A21" s="21"/>
      <c r="B21" s="23">
        <v>3000679</v>
      </c>
      <c r="C21" s="146" t="s">
        <v>2463</v>
      </c>
      <c r="D21" s="121">
        <v>59</v>
      </c>
      <c r="E21" s="147" t="s">
        <v>665</v>
      </c>
      <c r="F21" s="70">
        <v>0.12972538015936483</v>
      </c>
    </row>
  </sheetData>
  <mergeCells count="19">
    <mergeCell ref="F3:I3"/>
    <mergeCell ref="J3:L3"/>
    <mergeCell ref="I4:I5"/>
    <mergeCell ref="A14:F14"/>
    <mergeCell ref="A16:E17"/>
    <mergeCell ref="F16:F17"/>
    <mergeCell ref="L4:L5"/>
    <mergeCell ref="H4:H5"/>
    <mergeCell ref="A4:C5"/>
    <mergeCell ref="J4:J5"/>
    <mergeCell ref="F4:F5"/>
    <mergeCell ref="K4:K5"/>
    <mergeCell ref="G4:G5"/>
    <mergeCell ref="D4:E5"/>
    <mergeCell ref="C18:E18"/>
    <mergeCell ref="C19:E19"/>
    <mergeCell ref="C20:E20"/>
    <mergeCell ref="C21:E21"/>
    <mergeCell ref="A3:E3"/>
  </mergeCells>
  <pageMargins left="0.7" right="0.7" top="0.75" bottom="0.75" header="0.3" footer="0.3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4"/>
  <dimension ref="A1:N18"/>
  <sheetViews>
    <sheetView workbookViewId="0">
      <selection activeCell="C10" sqref="C1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128</v>
      </c>
      <c r="B1" s="40" t="s">
        <v>228</v>
      </c>
      <c r="C1" s="40" t="s">
        <v>83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2464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29.988216000000001</v>
      </c>
      <c r="I6" s="13">
        <v>45.136776999999995</v>
      </c>
      <c r="J6" s="13">
        <v>6.034887838679424</v>
      </c>
      <c r="K6" s="14">
        <v>0.13370223218816499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SUM(H8:H17)</f>
        <v>29.988216000000001</v>
      </c>
      <c r="I7" s="30">
        <f>SUM(I8:I17)</f>
        <v>45.136777000000002</v>
      </c>
      <c r="J7" s="30">
        <f>SUM(J8:J17)</f>
        <v>6.034887838679424</v>
      </c>
      <c r="K7" s="32">
        <f>IFERROR(J7/I7,0)</f>
        <v>0.13370223218816496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0.54100000000000004</v>
      </c>
      <c r="I8" s="19">
        <v>0.54100000000000004</v>
      </c>
      <c r="J8" s="19">
        <v>8.5138519527390599E-2</v>
      </c>
      <c r="K8" s="20">
        <f t="shared" ref="K8:K18" si="0">IFERROR(J8/I8,0)</f>
        <v>0.15737249450534305</v>
      </c>
      <c r="L8" s="54">
        <v>0</v>
      </c>
      <c r="M8" s="19">
        <v>0</v>
      </c>
      <c r="N8" s="20" t="str">
        <f>IFERROR(M8/L8,".")</f>
        <v>.</v>
      </c>
    </row>
    <row r="9" spans="1:14" ht="25.5" x14ac:dyDescent="0.25">
      <c r="A9" s="15"/>
      <c r="B9" s="17">
        <v>5003032</v>
      </c>
      <c r="C9" s="79" t="s">
        <v>626</v>
      </c>
      <c r="D9" s="17">
        <v>3000001</v>
      </c>
      <c r="E9" s="17" t="s">
        <v>271</v>
      </c>
      <c r="F9" s="53">
        <v>201</v>
      </c>
      <c r="G9" s="17" t="s">
        <v>745</v>
      </c>
      <c r="H9" s="18">
        <v>1.5007999999999999</v>
      </c>
      <c r="I9" s="19">
        <v>1.5007999999999999</v>
      </c>
      <c r="J9" s="19">
        <v>0.28324871118820738</v>
      </c>
      <c r="K9" s="20">
        <f t="shared" si="0"/>
        <v>0.18873181715632156</v>
      </c>
      <c r="L9" s="54">
        <v>0</v>
      </c>
      <c r="M9" s="19">
        <v>0</v>
      </c>
      <c r="N9" s="20" t="str">
        <f t="shared" ref="N9:N17" si="1">IFERROR(M9/L9,".")</f>
        <v>.</v>
      </c>
    </row>
    <row r="10" spans="1:14" ht="51" x14ac:dyDescent="0.25">
      <c r="A10" s="15"/>
      <c r="B10" s="17">
        <v>5005123</v>
      </c>
      <c r="C10" s="79" t="s">
        <v>2465</v>
      </c>
      <c r="D10" s="17">
        <v>3000677</v>
      </c>
      <c r="E10" s="17" t="s">
        <v>2461</v>
      </c>
      <c r="F10" s="53">
        <v>227</v>
      </c>
      <c r="G10" s="17" t="s">
        <v>891</v>
      </c>
      <c r="H10" s="18">
        <v>0.23</v>
      </c>
      <c r="I10" s="19">
        <v>0.23</v>
      </c>
      <c r="J10" s="19">
        <v>5.9552940481808037E-2</v>
      </c>
      <c r="K10" s="20">
        <f t="shared" si="0"/>
        <v>0.25892582818177406</v>
      </c>
      <c r="L10" s="54">
        <v>0</v>
      </c>
      <c r="M10" s="19">
        <v>0</v>
      </c>
      <c r="N10" s="20" t="str">
        <f t="shared" si="1"/>
        <v>.</v>
      </c>
    </row>
    <row r="11" spans="1:14" ht="25.5" x14ac:dyDescent="0.25">
      <c r="A11" s="15"/>
      <c r="B11" s="17">
        <v>5005124</v>
      </c>
      <c r="C11" s="79" t="s">
        <v>2466</v>
      </c>
      <c r="D11" s="17">
        <v>3000678</v>
      </c>
      <c r="E11" s="17" t="s">
        <v>2462</v>
      </c>
      <c r="F11" s="53">
        <v>59</v>
      </c>
      <c r="G11" s="17" t="s">
        <v>665</v>
      </c>
      <c r="H11" s="18">
        <v>0.31000000000000005</v>
      </c>
      <c r="I11" s="19">
        <v>0.31</v>
      </c>
      <c r="J11" s="19">
        <v>9.4048361097520683E-2</v>
      </c>
      <c r="K11" s="20">
        <f t="shared" si="0"/>
        <v>0.3033818099920022</v>
      </c>
      <c r="L11" s="54">
        <v>0</v>
      </c>
      <c r="M11" s="19">
        <v>0</v>
      </c>
      <c r="N11" s="20" t="str">
        <f t="shared" si="1"/>
        <v>.</v>
      </c>
    </row>
    <row r="12" spans="1:14" ht="38.25" x14ac:dyDescent="0.25">
      <c r="A12" s="15"/>
      <c r="B12" s="17">
        <v>5005128</v>
      </c>
      <c r="C12" s="79" t="s">
        <v>2467</v>
      </c>
      <c r="D12" s="17">
        <v>3000678</v>
      </c>
      <c r="E12" s="17" t="s">
        <v>2462</v>
      </c>
      <c r="F12" s="53">
        <v>60</v>
      </c>
      <c r="G12" s="17" t="s">
        <v>318</v>
      </c>
      <c r="H12" s="18">
        <v>3.0171E-2</v>
      </c>
      <c r="I12" s="19">
        <v>3.0171E-2</v>
      </c>
      <c r="J12" s="19">
        <v>2.2504100576043129E-2</v>
      </c>
      <c r="K12" s="20">
        <f t="shared" si="0"/>
        <v>0.74588514056687316</v>
      </c>
      <c r="L12" s="54">
        <v>0</v>
      </c>
      <c r="M12" s="19">
        <v>0</v>
      </c>
      <c r="N12" s="20" t="str">
        <f t="shared" si="1"/>
        <v>.</v>
      </c>
    </row>
    <row r="13" spans="1:14" ht="25.5" x14ac:dyDescent="0.25">
      <c r="A13" s="15"/>
      <c r="B13" s="17">
        <v>5005131</v>
      </c>
      <c r="C13" s="79" t="s">
        <v>2468</v>
      </c>
      <c r="D13" s="17">
        <v>3000678</v>
      </c>
      <c r="E13" s="17" t="s">
        <v>2462</v>
      </c>
      <c r="F13" s="53">
        <v>1</v>
      </c>
      <c r="G13" s="17" t="s">
        <v>644</v>
      </c>
      <c r="H13" s="18">
        <v>1.2013500000000001</v>
      </c>
      <c r="I13" s="19">
        <v>1.2013500000000001</v>
      </c>
      <c r="J13" s="19">
        <v>0.12969416670966893</v>
      </c>
      <c r="K13" s="20">
        <f t="shared" si="0"/>
        <v>0.10795702060987132</v>
      </c>
      <c r="L13" s="54">
        <v>464</v>
      </c>
      <c r="M13" s="19">
        <v>0</v>
      </c>
      <c r="N13" s="20">
        <f t="shared" si="1"/>
        <v>0</v>
      </c>
    </row>
    <row r="14" spans="1:14" ht="38.25" x14ac:dyDescent="0.25">
      <c r="A14" s="15"/>
      <c r="B14" s="17">
        <v>5005132</v>
      </c>
      <c r="C14" s="79" t="s">
        <v>2469</v>
      </c>
      <c r="D14" s="17">
        <v>3000679</v>
      </c>
      <c r="E14" s="17" t="s">
        <v>2463</v>
      </c>
      <c r="F14" s="53">
        <v>444</v>
      </c>
      <c r="G14" s="17" t="s">
        <v>2473</v>
      </c>
      <c r="H14" s="18">
        <v>0.15076400000000001</v>
      </c>
      <c r="I14" s="19">
        <v>0.40076400000000001</v>
      </c>
      <c r="J14" s="19">
        <v>0</v>
      </c>
      <c r="K14" s="20">
        <f t="shared" si="0"/>
        <v>0</v>
      </c>
      <c r="L14" s="54">
        <v>0</v>
      </c>
      <c r="M14" s="19">
        <v>0</v>
      </c>
      <c r="N14" s="20" t="str">
        <f t="shared" si="1"/>
        <v>.</v>
      </c>
    </row>
    <row r="15" spans="1:14" ht="38.25" x14ac:dyDescent="0.25">
      <c r="A15" s="15"/>
      <c r="B15" s="17">
        <v>5005133</v>
      </c>
      <c r="C15" s="79" t="s">
        <v>2470</v>
      </c>
      <c r="D15" s="17">
        <v>3000679</v>
      </c>
      <c r="E15" s="17" t="s">
        <v>2463</v>
      </c>
      <c r="F15" s="53">
        <v>444</v>
      </c>
      <c r="G15" s="17" t="s">
        <v>2473</v>
      </c>
      <c r="H15" s="18">
        <v>17.317592000000001</v>
      </c>
      <c r="I15" s="19">
        <v>25.489890000000003</v>
      </c>
      <c r="J15" s="19">
        <v>5.1023235402535647</v>
      </c>
      <c r="K15" s="20">
        <f t="shared" si="0"/>
        <v>0.2001704809339532</v>
      </c>
      <c r="L15" s="54">
        <v>0</v>
      </c>
      <c r="M15" s="19">
        <v>0</v>
      </c>
      <c r="N15" s="20" t="str">
        <f t="shared" si="1"/>
        <v>.</v>
      </c>
    </row>
    <row r="16" spans="1:14" ht="25.5" x14ac:dyDescent="0.25">
      <c r="A16" s="15"/>
      <c r="B16" s="17">
        <v>5005134</v>
      </c>
      <c r="C16" s="79" t="s">
        <v>2471</v>
      </c>
      <c r="D16" s="17">
        <v>3000679</v>
      </c>
      <c r="E16" s="17" t="s">
        <v>2463</v>
      </c>
      <c r="F16" s="53">
        <v>448</v>
      </c>
      <c r="G16" s="17" t="s">
        <v>694</v>
      </c>
      <c r="H16" s="18">
        <v>8.7065389999999994</v>
      </c>
      <c r="I16" s="19">
        <v>14.404802</v>
      </c>
      <c r="J16" s="19">
        <v>0.25837749884522054</v>
      </c>
      <c r="K16" s="20">
        <f t="shared" si="0"/>
        <v>1.7936900406213187E-2</v>
      </c>
      <c r="L16" s="54">
        <v>0</v>
      </c>
      <c r="M16" s="19">
        <v>0</v>
      </c>
      <c r="N16" s="20" t="str">
        <f t="shared" si="1"/>
        <v>.</v>
      </c>
    </row>
    <row r="17" spans="1:14" ht="63.75" x14ac:dyDescent="0.25">
      <c r="A17" s="15"/>
      <c r="B17" s="17">
        <v>5005135</v>
      </c>
      <c r="C17" s="79" t="s">
        <v>2472</v>
      </c>
      <c r="D17" s="17">
        <v>3000679</v>
      </c>
      <c r="E17" s="17" t="s">
        <v>2463</v>
      </c>
      <c r="F17" s="53">
        <v>533</v>
      </c>
      <c r="G17" s="17" t="s">
        <v>667</v>
      </c>
      <c r="H17" s="18">
        <v>0</v>
      </c>
      <c r="I17" s="19">
        <v>1.028</v>
      </c>
      <c r="J17" s="19">
        <v>0</v>
      </c>
      <c r="K17" s="20">
        <f t="shared" si="0"/>
        <v>0</v>
      </c>
      <c r="L17" s="54">
        <v>3</v>
      </c>
      <c r="M17" s="19">
        <v>0</v>
      </c>
      <c r="N17" s="20">
        <f t="shared" si="1"/>
        <v>0</v>
      </c>
    </row>
    <row r="18" spans="1:14" ht="15.75" thickBot="1" x14ac:dyDescent="0.3">
      <c r="A18" s="33" t="s">
        <v>302</v>
      </c>
      <c r="B18" s="35"/>
      <c r="C18" s="35"/>
      <c r="D18" s="57"/>
      <c r="E18" s="35"/>
      <c r="F18" s="51"/>
      <c r="G18" s="35"/>
      <c r="H18" s="36">
        <f>H6-H7</f>
        <v>0</v>
      </c>
      <c r="I18" s="36">
        <f>I6-I7</f>
        <v>0</v>
      </c>
      <c r="J18" s="36">
        <f>J6-J7</f>
        <v>0</v>
      </c>
      <c r="K18" s="38">
        <f t="shared" si="0"/>
        <v>0</v>
      </c>
      <c r="L18" s="52"/>
      <c r="M18" s="37"/>
      <c r="N18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5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129</v>
      </c>
      <c r="B1" s="41" t="s">
        <v>228</v>
      </c>
      <c r="C1" s="40" t="s">
        <v>84</v>
      </c>
      <c r="D1" s="40"/>
      <c r="E1" s="40"/>
      <c r="F1" s="40"/>
      <c r="G1" s="40"/>
    </row>
    <row r="2" spans="1:11" ht="15.75" thickBot="1" x14ac:dyDescent="0.3">
      <c r="A2" s="2" t="s">
        <v>2476</v>
      </c>
      <c r="I2" s="1" t="s">
        <v>2499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48.876339000000002</v>
      </c>
      <c r="E6" s="13">
        <f ca="1">SUM(E7:OFFSET(E7,50,0))</f>
        <v>53.510719000000002</v>
      </c>
      <c r="F6" s="13">
        <f ca="1">SUM(F7:OFFSET(F7,50,0))</f>
        <v>19.490449408862073</v>
      </c>
      <c r="G6" s="14">
        <f ca="1">IFERROR(F6/E6,0)</f>
        <v>0.36423448933403552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1.2999999999999999E-3</v>
      </c>
      <c r="E7" s="19">
        <v>0.20615700000000003</v>
      </c>
      <c r="F7" s="19">
        <v>1.3923669863288524E-2</v>
      </c>
      <c r="G7" s="20">
        <f t="shared" ref="G7:G31" si="0">IFERROR(F7/E7,0)</f>
        <v>6.7539156387066757E-2</v>
      </c>
      <c r="I7" t="s">
        <v>242</v>
      </c>
      <c r="J7" s="6">
        <v>0.37388985132565722</v>
      </c>
      <c r="K7" s="65">
        <v>0.61421900783550043</v>
      </c>
    </row>
    <row r="8" spans="1:11" x14ac:dyDescent="0.25">
      <c r="A8" s="15"/>
      <c r="B8" s="44">
        <v>2</v>
      </c>
      <c r="C8" s="17" t="s">
        <v>241</v>
      </c>
      <c r="D8" s="18">
        <v>0.262683</v>
      </c>
      <c r="E8" s="19">
        <v>0.70131600000000005</v>
      </c>
      <c r="F8" s="19">
        <v>8.5125609170063399E-2</v>
      </c>
      <c r="G8" s="20">
        <f t="shared" si="0"/>
        <v>0.12137981904029481</v>
      </c>
      <c r="I8" t="s">
        <v>254</v>
      </c>
      <c r="J8" s="6">
        <v>16.328101714858544</v>
      </c>
      <c r="K8" s="65">
        <v>0.40928528663298686</v>
      </c>
    </row>
    <row r="9" spans="1:11" x14ac:dyDescent="0.25">
      <c r="A9" s="15"/>
      <c r="B9" s="44">
        <v>3</v>
      </c>
      <c r="C9" s="17" t="s">
        <v>242</v>
      </c>
      <c r="D9" s="18">
        <v>0.347688</v>
      </c>
      <c r="E9" s="19">
        <v>0.60872400000000004</v>
      </c>
      <c r="F9" s="19">
        <v>0.37388985132565722</v>
      </c>
      <c r="G9" s="20">
        <f t="shared" si="0"/>
        <v>0.61421900783550043</v>
      </c>
      <c r="I9" t="s">
        <v>252</v>
      </c>
      <c r="J9" s="6">
        <v>0.24469570558539999</v>
      </c>
      <c r="K9" s="65">
        <v>0.40862572030172373</v>
      </c>
    </row>
    <row r="10" spans="1:11" x14ac:dyDescent="0.25">
      <c r="A10" s="15"/>
      <c r="B10" s="44">
        <v>4</v>
      </c>
      <c r="C10" s="17" t="s">
        <v>243</v>
      </c>
      <c r="D10" s="18">
        <v>0.35402600000000001</v>
      </c>
      <c r="E10" s="19">
        <v>1.116247</v>
      </c>
      <c r="F10" s="19">
        <v>0.41902413009665906</v>
      </c>
      <c r="G10" s="20">
        <f t="shared" si="0"/>
        <v>0.37538656775485985</v>
      </c>
      <c r="I10" t="s">
        <v>243</v>
      </c>
      <c r="J10" s="6">
        <v>0.41902413009665906</v>
      </c>
      <c r="K10" s="65">
        <v>0.37538656775485985</v>
      </c>
    </row>
    <row r="11" spans="1:11" x14ac:dyDescent="0.25">
      <c r="A11" s="15"/>
      <c r="B11" s="44">
        <v>5</v>
      </c>
      <c r="C11" s="17" t="s">
        <v>244</v>
      </c>
      <c r="D11" s="18">
        <v>1.4450000000000001E-2</v>
      </c>
      <c r="E11" s="19">
        <v>0.326654</v>
      </c>
      <c r="F11" s="19">
        <v>1.7579699720954522E-2</v>
      </c>
      <c r="G11" s="20">
        <f t="shared" si="0"/>
        <v>5.3817494109836474E-2</v>
      </c>
      <c r="I11" t="s">
        <v>246</v>
      </c>
      <c r="J11" s="6">
        <v>0.66241755529699731</v>
      </c>
      <c r="K11" s="65">
        <v>0.36658414792307537</v>
      </c>
    </row>
    <row r="12" spans="1:11" x14ac:dyDescent="0.25">
      <c r="A12" s="15"/>
      <c r="B12" s="44">
        <v>6</v>
      </c>
      <c r="C12" s="17" t="s">
        <v>245</v>
      </c>
      <c r="D12" s="18">
        <v>0.12796299999999999</v>
      </c>
      <c r="E12" s="19">
        <v>0.31950500000000004</v>
      </c>
      <c r="F12" s="19">
        <v>0.11311818765534554</v>
      </c>
      <c r="G12" s="20">
        <f t="shared" si="0"/>
        <v>0.35404199513417794</v>
      </c>
      <c r="I12" t="s">
        <v>245</v>
      </c>
      <c r="J12" s="6">
        <v>0.11311818765534554</v>
      </c>
      <c r="K12" s="65">
        <v>0.35404199513417794</v>
      </c>
    </row>
    <row r="13" spans="1:11" x14ac:dyDescent="0.25">
      <c r="A13" s="15"/>
      <c r="B13" s="44">
        <v>7</v>
      </c>
      <c r="C13" s="17" t="s">
        <v>246</v>
      </c>
      <c r="D13" s="18">
        <v>1.0078449999999999</v>
      </c>
      <c r="E13" s="19">
        <v>1.8070000000000004</v>
      </c>
      <c r="F13" s="19">
        <v>0.66241755529699731</v>
      </c>
      <c r="G13" s="20">
        <f t="shared" si="0"/>
        <v>0.36658414792307537</v>
      </c>
      <c r="I13" t="s">
        <v>247</v>
      </c>
      <c r="J13" s="6">
        <v>0.18453284013594384</v>
      </c>
      <c r="K13" s="65">
        <v>0.34532073583443995</v>
      </c>
    </row>
    <row r="14" spans="1:11" x14ac:dyDescent="0.25">
      <c r="A14" s="15"/>
      <c r="B14" s="44">
        <v>8</v>
      </c>
      <c r="C14" s="17" t="s">
        <v>247</v>
      </c>
      <c r="D14" s="18">
        <v>0.33987299999999998</v>
      </c>
      <c r="E14" s="19">
        <v>0.53438099999999999</v>
      </c>
      <c r="F14" s="19">
        <v>0.18453284013594384</v>
      </c>
      <c r="G14" s="20">
        <f t="shared" si="0"/>
        <v>0.34532073583443995</v>
      </c>
      <c r="I14" t="s">
        <v>253</v>
      </c>
      <c r="J14" s="6">
        <v>0.25608804890680403</v>
      </c>
      <c r="K14" s="65">
        <v>0.33453653085600682</v>
      </c>
    </row>
    <row r="15" spans="1:11" x14ac:dyDescent="0.25">
      <c r="A15" s="15"/>
      <c r="B15" s="44">
        <v>9</v>
      </c>
      <c r="C15" s="17" t="s">
        <v>248</v>
      </c>
      <c r="D15" s="18">
        <v>3.27E-2</v>
      </c>
      <c r="E15" s="19">
        <v>0.292516</v>
      </c>
      <c r="F15" s="19">
        <v>6.8761078735406045E-2</v>
      </c>
      <c r="G15" s="20">
        <f t="shared" si="0"/>
        <v>0.23506775265423446</v>
      </c>
      <c r="I15" t="s">
        <v>250</v>
      </c>
      <c r="J15" s="6">
        <v>0.17901917030394543</v>
      </c>
      <c r="K15" s="65">
        <v>0.2854778615755183</v>
      </c>
    </row>
    <row r="16" spans="1:11" x14ac:dyDescent="0.25">
      <c r="A16" s="15"/>
      <c r="B16" s="44">
        <v>10</v>
      </c>
      <c r="C16" s="17" t="s">
        <v>249</v>
      </c>
      <c r="D16" s="18">
        <v>0</v>
      </c>
      <c r="E16" s="19">
        <v>0.298647</v>
      </c>
      <c r="F16" s="19">
        <v>7.0978000294417143E-3</v>
      </c>
      <c r="G16" s="20">
        <f t="shared" si="0"/>
        <v>2.3766520438650695E-2</v>
      </c>
      <c r="I16" t="s">
        <v>248</v>
      </c>
      <c r="J16" s="6">
        <v>6.8761078735406045E-2</v>
      </c>
      <c r="K16" s="65">
        <v>0.23506775265423446</v>
      </c>
    </row>
    <row r="17" spans="1:11" x14ac:dyDescent="0.25">
      <c r="A17" s="15"/>
      <c r="B17" s="44">
        <v>11</v>
      </c>
      <c r="C17" s="17" t="s">
        <v>250</v>
      </c>
      <c r="D17" s="18">
        <v>0.43633000000000005</v>
      </c>
      <c r="E17" s="19">
        <v>0.62708599999999992</v>
      </c>
      <c r="F17" s="19">
        <v>0.17901917030394543</v>
      </c>
      <c r="G17" s="20">
        <f t="shared" si="0"/>
        <v>0.2854778615755183</v>
      </c>
      <c r="I17" t="s">
        <v>262</v>
      </c>
      <c r="J17" s="6">
        <v>0.1077707369113341</v>
      </c>
      <c r="K17" s="65">
        <v>0.23234814450747165</v>
      </c>
    </row>
    <row r="18" spans="1:11" x14ac:dyDescent="0.25">
      <c r="A18" s="15"/>
      <c r="B18" s="44">
        <v>12</v>
      </c>
      <c r="C18" s="17" t="s">
        <v>251</v>
      </c>
      <c r="D18" s="18">
        <v>0.24338900000000002</v>
      </c>
      <c r="E18" s="19">
        <v>0.39540200000000003</v>
      </c>
      <c r="F18" s="19">
        <v>4.2124049614358228E-2</v>
      </c>
      <c r="G18" s="20">
        <f t="shared" si="0"/>
        <v>0.10653474088233804</v>
      </c>
      <c r="I18" t="s">
        <v>256</v>
      </c>
      <c r="J18" s="6">
        <v>0.28369977022521198</v>
      </c>
      <c r="K18" s="65">
        <v>0.19234013127222013</v>
      </c>
    </row>
    <row r="19" spans="1:11" x14ac:dyDescent="0.25">
      <c r="A19" s="15"/>
      <c r="B19" s="44">
        <v>13</v>
      </c>
      <c r="C19" s="17" t="s">
        <v>252</v>
      </c>
      <c r="D19" s="18">
        <v>0.44681299999999996</v>
      </c>
      <c r="E19" s="19">
        <v>0.59882599999999997</v>
      </c>
      <c r="F19" s="19">
        <v>0.24469570558539999</v>
      </c>
      <c r="G19" s="20">
        <f t="shared" si="0"/>
        <v>0.40862572030172373</v>
      </c>
      <c r="I19" t="s">
        <v>264</v>
      </c>
      <c r="J19" s="6">
        <v>7.5019801352027571E-3</v>
      </c>
      <c r="K19" s="65">
        <v>0.15915943853193501</v>
      </c>
    </row>
    <row r="20" spans="1:11" x14ac:dyDescent="0.25">
      <c r="A20" s="15"/>
      <c r="B20" s="44">
        <v>14</v>
      </c>
      <c r="C20" s="17" t="s">
        <v>253</v>
      </c>
      <c r="D20" s="18">
        <v>0.61348799999999992</v>
      </c>
      <c r="E20" s="19">
        <v>0.76550099999999988</v>
      </c>
      <c r="F20" s="19">
        <v>0.25608804890680403</v>
      </c>
      <c r="G20" s="20">
        <f t="shared" si="0"/>
        <v>0.33453653085600682</v>
      </c>
      <c r="I20" t="s">
        <v>241</v>
      </c>
      <c r="J20" s="6">
        <v>8.5125609170063399E-2</v>
      </c>
      <c r="K20" s="65">
        <v>0.12137981904029481</v>
      </c>
    </row>
    <row r="21" spans="1:11" x14ac:dyDescent="0.25">
      <c r="A21" s="15"/>
      <c r="B21" s="44">
        <v>15</v>
      </c>
      <c r="C21" s="17" t="s">
        <v>254</v>
      </c>
      <c r="D21" s="18">
        <v>42.436519000000011</v>
      </c>
      <c r="E21" s="19">
        <v>39.894182000000001</v>
      </c>
      <c r="F21" s="19">
        <v>16.328101714858544</v>
      </c>
      <c r="G21" s="20">
        <f t="shared" si="0"/>
        <v>0.40928528663298686</v>
      </c>
      <c r="I21" t="s">
        <v>251</v>
      </c>
      <c r="J21" s="6">
        <v>4.2124049614358228E-2</v>
      </c>
      <c r="K21" s="65">
        <v>0.10653474088233804</v>
      </c>
    </row>
    <row r="22" spans="1:11" x14ac:dyDescent="0.25">
      <c r="A22" s="15"/>
      <c r="B22" s="44">
        <v>16</v>
      </c>
      <c r="C22" s="17" t="s">
        <v>255</v>
      </c>
      <c r="D22" s="18">
        <v>0</v>
      </c>
      <c r="E22" s="19">
        <v>0.24438800000000005</v>
      </c>
      <c r="F22" s="19">
        <v>0</v>
      </c>
      <c r="G22" s="20">
        <f t="shared" si="0"/>
        <v>0</v>
      </c>
      <c r="I22" t="s">
        <v>240</v>
      </c>
      <c r="J22" s="6">
        <v>1.3923669863288524E-2</v>
      </c>
      <c r="K22" s="65">
        <v>6.7539156387066757E-2</v>
      </c>
    </row>
    <row r="23" spans="1:11" x14ac:dyDescent="0.25">
      <c r="A23" s="15"/>
      <c r="B23" s="44">
        <v>17</v>
      </c>
      <c r="C23" s="17" t="s">
        <v>256</v>
      </c>
      <c r="D23" s="18">
        <v>1.2689079999999999</v>
      </c>
      <c r="E23" s="19">
        <v>1.47499</v>
      </c>
      <c r="F23" s="19">
        <v>0.28369977022521198</v>
      </c>
      <c r="G23" s="20">
        <f t="shared" si="0"/>
        <v>0.19234013127222013</v>
      </c>
      <c r="I23" t="s">
        <v>259</v>
      </c>
      <c r="J23" s="6">
        <v>4.2658769933041185E-2</v>
      </c>
      <c r="K23" s="65">
        <v>6.7447681372521134E-2</v>
      </c>
    </row>
    <row r="24" spans="1:11" x14ac:dyDescent="0.25">
      <c r="A24" s="15"/>
      <c r="B24" s="44">
        <v>18</v>
      </c>
      <c r="C24" s="17" t="s">
        <v>257</v>
      </c>
      <c r="D24" s="18">
        <v>0</v>
      </c>
      <c r="E24" s="19">
        <v>0.22810499999999995</v>
      </c>
      <c r="F24" s="19">
        <v>1.2421859981259331E-2</v>
      </c>
      <c r="G24" s="20">
        <f t="shared" si="0"/>
        <v>5.4456763250517674E-2</v>
      </c>
      <c r="I24" t="s">
        <v>257</v>
      </c>
      <c r="J24" s="6">
        <v>1.2421859981259331E-2</v>
      </c>
      <c r="K24" s="65">
        <v>5.4456763250517674E-2</v>
      </c>
    </row>
    <row r="25" spans="1:11" x14ac:dyDescent="0.25">
      <c r="A25" s="15"/>
      <c r="B25" s="44">
        <v>19</v>
      </c>
      <c r="C25" s="17" t="s">
        <v>258</v>
      </c>
      <c r="D25" s="18">
        <v>2.5000000000000001E-3</v>
      </c>
      <c r="E25" s="19">
        <v>0.22105999999999998</v>
      </c>
      <c r="F25" s="19">
        <v>1.1767060321290046E-2</v>
      </c>
      <c r="G25" s="20">
        <f t="shared" si="0"/>
        <v>5.3230165209852742E-2</v>
      </c>
      <c r="I25" t="s">
        <v>244</v>
      </c>
      <c r="J25" s="6">
        <v>1.7579699720954522E-2</v>
      </c>
      <c r="K25" s="65">
        <v>5.3817494109836474E-2</v>
      </c>
    </row>
    <row r="26" spans="1:11" x14ac:dyDescent="0.25">
      <c r="A26" s="15"/>
      <c r="B26" s="44">
        <v>20</v>
      </c>
      <c r="C26" s="17" t="s">
        <v>259</v>
      </c>
      <c r="D26" s="18">
        <v>0</v>
      </c>
      <c r="E26" s="19">
        <v>0.63247200000000003</v>
      </c>
      <c r="F26" s="19">
        <v>4.2658769933041185E-2</v>
      </c>
      <c r="G26" s="20">
        <f t="shared" si="0"/>
        <v>6.7447681372521134E-2</v>
      </c>
      <c r="I26" t="s">
        <v>258</v>
      </c>
      <c r="J26" s="6">
        <v>1.1767060321290046E-2</v>
      </c>
      <c r="K26" s="65">
        <v>5.3230165209852742E-2</v>
      </c>
    </row>
    <row r="27" spans="1:11" x14ac:dyDescent="0.25">
      <c r="A27" s="15"/>
      <c r="B27" s="44">
        <v>21</v>
      </c>
      <c r="C27" s="17" t="s">
        <v>260</v>
      </c>
      <c r="D27" s="18">
        <v>4.0000000000000001E-3</v>
      </c>
      <c r="E27" s="19">
        <v>0.53254800000000002</v>
      </c>
      <c r="F27" s="19">
        <v>0</v>
      </c>
      <c r="G27" s="20">
        <f t="shared" si="0"/>
        <v>0</v>
      </c>
      <c r="I27" t="s">
        <v>261</v>
      </c>
      <c r="J27" s="6">
        <v>1.0770999717351515E-2</v>
      </c>
      <c r="K27" s="65">
        <v>3.5981532254605056E-2</v>
      </c>
    </row>
    <row r="28" spans="1:11" x14ac:dyDescent="0.25">
      <c r="A28" s="15"/>
      <c r="B28" s="44">
        <v>22</v>
      </c>
      <c r="C28" s="17" t="s">
        <v>261</v>
      </c>
      <c r="D28" s="18">
        <v>0</v>
      </c>
      <c r="E28" s="19">
        <v>0.299348</v>
      </c>
      <c r="F28" s="19">
        <v>1.0770999717351515E-2</v>
      </c>
      <c r="G28" s="20">
        <f t="shared" si="0"/>
        <v>3.5981532254605056E-2</v>
      </c>
      <c r="I28" t="s">
        <v>249</v>
      </c>
      <c r="J28" s="6">
        <v>7.0978000294417143E-3</v>
      </c>
      <c r="K28" s="65">
        <v>2.3766520438650695E-2</v>
      </c>
    </row>
    <row r="29" spans="1:11" x14ac:dyDescent="0.25">
      <c r="A29" s="15"/>
      <c r="B29" s="44">
        <v>23</v>
      </c>
      <c r="C29" s="17" t="s">
        <v>262</v>
      </c>
      <c r="D29" s="18">
        <v>0.21735699999999997</v>
      </c>
      <c r="E29" s="19">
        <v>0.463833</v>
      </c>
      <c r="F29" s="19">
        <v>0.1077707369113341</v>
      </c>
      <c r="G29" s="20">
        <f t="shared" si="0"/>
        <v>0.23234814450747165</v>
      </c>
      <c r="I29" t="s">
        <v>263</v>
      </c>
      <c r="J29" s="6">
        <v>1.8359120338573121E-2</v>
      </c>
      <c r="K29" s="65">
        <v>2.0989144043842802E-2</v>
      </c>
    </row>
    <row r="30" spans="1:11" x14ac:dyDescent="0.25">
      <c r="A30" s="15"/>
      <c r="B30" s="44">
        <v>24</v>
      </c>
      <c r="C30" s="17" t="s">
        <v>263</v>
      </c>
      <c r="D30" s="18">
        <v>0.67137200000000008</v>
      </c>
      <c r="E30" s="19">
        <v>0.87469599999999992</v>
      </c>
      <c r="F30" s="19">
        <v>1.8359120338573121E-2</v>
      </c>
      <c r="G30" s="20">
        <f t="shared" si="0"/>
        <v>2.0989144043842802E-2</v>
      </c>
      <c r="I30" t="s">
        <v>255</v>
      </c>
      <c r="J30" s="6">
        <v>0</v>
      </c>
      <c r="K30" s="65">
        <v>0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4.7135000000000003E-2</v>
      </c>
      <c r="E31" s="25">
        <v>4.7135000000000003E-2</v>
      </c>
      <c r="F31" s="25">
        <v>7.5019801352027571E-3</v>
      </c>
      <c r="G31" s="26">
        <f t="shared" si="0"/>
        <v>0.15915943853193501</v>
      </c>
      <c r="I31" t="s">
        <v>260</v>
      </c>
      <c r="J31" s="6">
        <v>0</v>
      </c>
      <c r="K31" s="65">
        <v>0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6"/>
  <dimension ref="A1:G37"/>
  <sheetViews>
    <sheetView topLeftCell="A13" workbookViewId="0">
      <selection activeCell="A35" sqref="A35:G35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129</v>
      </c>
      <c r="B1" s="46" t="s">
        <v>228</v>
      </c>
      <c r="C1" s="40" t="s">
        <v>84</v>
      </c>
      <c r="D1" s="40"/>
      <c r="E1" s="40"/>
      <c r="F1" s="40"/>
      <c r="G1" s="40"/>
    </row>
    <row r="2" spans="1:7" ht="15.75" thickBot="1" x14ac:dyDescent="0.3">
      <c r="A2" s="2" t="s">
        <v>2477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48.876339000000002</v>
      </c>
      <c r="E6" s="13">
        <v>53.510719000000002</v>
      </c>
      <c r="F6" s="13">
        <v>19.490449408862073</v>
      </c>
      <c r="G6" s="14">
        <v>0.36423448933403552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41.771622999999998</v>
      </c>
      <c r="E7" s="31">
        <f ca="1">SUM(E8:OFFSET(E6,MATCH("GOBIERNOS REGIONALES",$A$8:$A$50,0),0))</f>
        <v>38.158245999999991</v>
      </c>
      <c r="F7" s="31">
        <f ca="1">SUM(F8:OFFSET(F6,MATCH("GOBIERNOS REGIONALES",$A$8:$A$50,0),0))</f>
        <v>15.966967752119867</v>
      </c>
      <c r="G7" s="32">
        <f ca="1">IFERROR(F7/E7,0)</f>
        <v>0.41844082016033629</v>
      </c>
    </row>
    <row r="8" spans="1:7" x14ac:dyDescent="0.25">
      <c r="A8" s="15"/>
      <c r="B8" s="16">
        <v>11</v>
      </c>
      <c r="C8" s="17" t="s">
        <v>106</v>
      </c>
      <c r="D8" s="18">
        <v>11.033753000000001</v>
      </c>
      <c r="E8" s="19">
        <v>1.2197089999999999</v>
      </c>
      <c r="F8" s="19">
        <v>0.1925884000552287</v>
      </c>
      <c r="G8" s="20">
        <f t="shared" ref="G8:G36" si="0">IFERROR(F8/E8,0)</f>
        <v>0.15789700662635819</v>
      </c>
    </row>
    <row r="9" spans="1:7" ht="25.5" x14ac:dyDescent="0.25">
      <c r="A9" s="15"/>
      <c r="B9" s="16">
        <v>137</v>
      </c>
      <c r="C9" s="17" t="s">
        <v>141</v>
      </c>
      <c r="D9" s="18">
        <v>30.737869999999997</v>
      </c>
      <c r="E9" s="19">
        <v>36.93853699999999</v>
      </c>
      <c r="F9" s="19">
        <v>15.774379352064638</v>
      </c>
      <c r="G9" s="20">
        <f t="shared" si="0"/>
        <v>0.4270439663613273</v>
      </c>
    </row>
    <row r="10" spans="1:7" x14ac:dyDescent="0.25">
      <c r="A10" s="27" t="s">
        <v>200</v>
      </c>
      <c r="B10" s="28"/>
      <c r="C10" s="29"/>
      <c r="D10" s="30">
        <f ca="1">SUM(D11:OFFSET(D9,(MATCH("GOBIERNOS LOCALES",$A$8:$A$50,0)-MATCH("GOBIERNOS REGIONALES",$A$8:$A$50,0)),0))</f>
        <v>7.0172659999999993</v>
      </c>
      <c r="E10" s="31">
        <f ca="1">SUM(E11:OFFSET(E9,(MATCH("GOBIERNOS LOCALES",$A$8:$A$50,0)-MATCH("GOBIERNOS REGIONALES",$A$8:$A$50,0)),0))</f>
        <v>15.251622999999997</v>
      </c>
      <c r="F10" s="31">
        <f ca="1">SUM(F11:OFFSET(F9,(MATCH("GOBIERNOS LOCALES",$A$8:$A$50,0)-MATCH("GOBIERNOS REGIONALES",$A$8:$A$50,0)),0))</f>
        <v>3.5173009568893576</v>
      </c>
      <c r="G10" s="32">
        <f t="shared" ca="1" si="0"/>
        <v>0.23061814187836654</v>
      </c>
    </row>
    <row r="11" spans="1:7" x14ac:dyDescent="0.25">
      <c r="A11" s="15"/>
      <c r="B11" s="16">
        <v>440</v>
      </c>
      <c r="C11" s="17" t="s">
        <v>201</v>
      </c>
      <c r="D11" s="18">
        <v>1.2999999999999999E-3</v>
      </c>
      <c r="E11" s="19">
        <v>0.20375700000000002</v>
      </c>
      <c r="F11" s="19">
        <v>1.3723669857427012E-2</v>
      </c>
      <c r="G11" s="20">
        <f t="shared" si="0"/>
        <v>6.7353120910825195E-2</v>
      </c>
    </row>
    <row r="12" spans="1:7" x14ac:dyDescent="0.25">
      <c r="A12" s="15"/>
      <c r="B12" s="16">
        <v>441</v>
      </c>
      <c r="C12" s="17" t="s">
        <v>202</v>
      </c>
      <c r="D12" s="18">
        <v>0.26268300000000006</v>
      </c>
      <c r="E12" s="19">
        <v>0.70131599999999994</v>
      </c>
      <c r="F12" s="19">
        <v>8.5125609170063399E-2</v>
      </c>
      <c r="G12" s="20">
        <f t="shared" si="0"/>
        <v>0.12137981904029482</v>
      </c>
    </row>
    <row r="13" spans="1:7" x14ac:dyDescent="0.25">
      <c r="A13" s="15"/>
      <c r="B13" s="16">
        <v>442</v>
      </c>
      <c r="C13" s="17" t="s">
        <v>203</v>
      </c>
      <c r="D13" s="18">
        <v>0.34768800000000011</v>
      </c>
      <c r="E13" s="19">
        <v>0.60872400000000004</v>
      </c>
      <c r="F13" s="19">
        <v>0.37388985132565722</v>
      </c>
      <c r="G13" s="20">
        <f t="shared" si="0"/>
        <v>0.61421900783550043</v>
      </c>
    </row>
    <row r="14" spans="1:7" x14ac:dyDescent="0.25">
      <c r="A14" s="15"/>
      <c r="B14" s="16">
        <v>443</v>
      </c>
      <c r="C14" s="17" t="s">
        <v>204</v>
      </c>
      <c r="D14" s="18">
        <v>0.35402600000000001</v>
      </c>
      <c r="E14" s="19">
        <v>1.116247</v>
      </c>
      <c r="F14" s="19">
        <v>0.41902413009665906</v>
      </c>
      <c r="G14" s="20">
        <f t="shared" si="0"/>
        <v>0.37538656775485985</v>
      </c>
    </row>
    <row r="15" spans="1:7" x14ac:dyDescent="0.25">
      <c r="A15" s="15"/>
      <c r="B15" s="16">
        <v>444</v>
      </c>
      <c r="C15" s="17" t="s">
        <v>205</v>
      </c>
      <c r="D15" s="18">
        <v>2E-3</v>
      </c>
      <c r="E15" s="19">
        <v>0.31320399999999998</v>
      </c>
      <c r="F15" s="19">
        <v>1.1908999877050519E-2</v>
      </c>
      <c r="G15" s="20">
        <f t="shared" si="0"/>
        <v>3.802314107434937E-2</v>
      </c>
    </row>
    <row r="16" spans="1:7" x14ac:dyDescent="0.25">
      <c r="A16" s="15"/>
      <c r="B16" s="16">
        <v>445</v>
      </c>
      <c r="C16" s="17" t="s">
        <v>206</v>
      </c>
      <c r="D16" s="18">
        <v>0.12796299999999999</v>
      </c>
      <c r="E16" s="19">
        <v>0.31950499999999998</v>
      </c>
      <c r="F16" s="19">
        <v>0.11311818765534554</v>
      </c>
      <c r="G16" s="20">
        <f t="shared" si="0"/>
        <v>0.354041995134178</v>
      </c>
    </row>
    <row r="17" spans="1:7" x14ac:dyDescent="0.25">
      <c r="A17" s="15"/>
      <c r="B17" s="16">
        <v>446</v>
      </c>
      <c r="C17" s="17" t="s">
        <v>207</v>
      </c>
      <c r="D17" s="18">
        <v>0.33987299999999998</v>
      </c>
      <c r="E17" s="19">
        <v>0.52438099999999999</v>
      </c>
      <c r="F17" s="19">
        <v>0.18422284013286117</v>
      </c>
      <c r="G17" s="20">
        <f t="shared" si="0"/>
        <v>0.35131486482702684</v>
      </c>
    </row>
    <row r="18" spans="1:7" x14ac:dyDescent="0.25">
      <c r="A18" s="15"/>
      <c r="B18" s="16">
        <v>447</v>
      </c>
      <c r="C18" s="17" t="s">
        <v>208</v>
      </c>
      <c r="D18" s="18">
        <v>3.27E-2</v>
      </c>
      <c r="E18" s="19">
        <v>0.292516</v>
      </c>
      <c r="F18" s="19">
        <v>6.8761078735406045E-2</v>
      </c>
      <c r="G18" s="20">
        <f t="shared" si="0"/>
        <v>0.23506775265423446</v>
      </c>
    </row>
    <row r="19" spans="1:7" x14ac:dyDescent="0.25">
      <c r="A19" s="15"/>
      <c r="B19" s="16">
        <v>448</v>
      </c>
      <c r="C19" s="17" t="s">
        <v>209</v>
      </c>
      <c r="D19" s="18">
        <v>0</v>
      </c>
      <c r="E19" s="19">
        <v>0.298647</v>
      </c>
      <c r="F19" s="19">
        <v>7.0978000294417143E-3</v>
      </c>
      <c r="G19" s="20">
        <f t="shared" si="0"/>
        <v>2.3766520438650695E-2</v>
      </c>
    </row>
    <row r="20" spans="1:7" x14ac:dyDescent="0.25">
      <c r="A20" s="15"/>
      <c r="B20" s="16">
        <v>449</v>
      </c>
      <c r="C20" s="17" t="s">
        <v>210</v>
      </c>
      <c r="D20" s="18">
        <v>0.43633000000000005</v>
      </c>
      <c r="E20" s="19">
        <v>0.62708599999999992</v>
      </c>
      <c r="F20" s="19">
        <v>0.17901917030394543</v>
      </c>
      <c r="G20" s="20">
        <f t="shared" si="0"/>
        <v>0.2854778615755183</v>
      </c>
    </row>
    <row r="21" spans="1:7" x14ac:dyDescent="0.25">
      <c r="A21" s="15"/>
      <c r="B21" s="16">
        <v>450</v>
      </c>
      <c r="C21" s="17" t="s">
        <v>211</v>
      </c>
      <c r="D21" s="18">
        <v>0.24338900000000005</v>
      </c>
      <c r="E21" s="19">
        <v>0.39540199999999992</v>
      </c>
      <c r="F21" s="19">
        <v>4.2124049614358228E-2</v>
      </c>
      <c r="G21" s="20">
        <f t="shared" si="0"/>
        <v>0.10653474088233807</v>
      </c>
    </row>
    <row r="22" spans="1:7" x14ac:dyDescent="0.25">
      <c r="A22" s="15"/>
      <c r="B22" s="16">
        <v>451</v>
      </c>
      <c r="C22" s="17" t="s">
        <v>212</v>
      </c>
      <c r="D22" s="18">
        <v>0.44681299999999996</v>
      </c>
      <c r="E22" s="19">
        <v>0.59882599999999997</v>
      </c>
      <c r="F22" s="19">
        <v>0.24469570558539999</v>
      </c>
      <c r="G22" s="20">
        <f t="shared" si="0"/>
        <v>0.40862572030172373</v>
      </c>
    </row>
    <row r="23" spans="1:7" x14ac:dyDescent="0.25">
      <c r="A23" s="15"/>
      <c r="B23" s="16">
        <v>452</v>
      </c>
      <c r="C23" s="17" t="s">
        <v>213</v>
      </c>
      <c r="D23" s="18">
        <v>0.53848799999999997</v>
      </c>
      <c r="E23" s="19">
        <v>0.69050099999999981</v>
      </c>
      <c r="F23" s="19">
        <v>0.25608804890680403</v>
      </c>
      <c r="G23" s="20">
        <f t="shared" si="0"/>
        <v>0.37087281395219429</v>
      </c>
    </row>
    <row r="24" spans="1:7" x14ac:dyDescent="0.25">
      <c r="A24" s="15"/>
      <c r="B24" s="16">
        <v>453</v>
      </c>
      <c r="C24" s="17" t="s">
        <v>214</v>
      </c>
      <c r="D24" s="18">
        <v>0</v>
      </c>
      <c r="E24" s="19">
        <v>0.24438800000000005</v>
      </c>
      <c r="F24" s="19">
        <v>0</v>
      </c>
      <c r="G24" s="20">
        <f t="shared" si="0"/>
        <v>0</v>
      </c>
    </row>
    <row r="25" spans="1:7" x14ac:dyDescent="0.25">
      <c r="A25" s="15"/>
      <c r="B25" s="16">
        <v>454</v>
      </c>
      <c r="C25" s="17" t="s">
        <v>215</v>
      </c>
      <c r="D25" s="18">
        <v>1.2689079999999999</v>
      </c>
      <c r="E25" s="19">
        <v>1.47499</v>
      </c>
      <c r="F25" s="19">
        <v>0.28369977022521198</v>
      </c>
      <c r="G25" s="20">
        <f t="shared" si="0"/>
        <v>0.19234013127222013</v>
      </c>
    </row>
    <row r="26" spans="1:7" x14ac:dyDescent="0.25">
      <c r="A26" s="15"/>
      <c r="B26" s="16">
        <v>455</v>
      </c>
      <c r="C26" s="17" t="s">
        <v>216</v>
      </c>
      <c r="D26" s="18">
        <v>0</v>
      </c>
      <c r="E26" s="19">
        <v>0.22810499999999995</v>
      </c>
      <c r="F26" s="19">
        <v>1.2421859981259331E-2</v>
      </c>
      <c r="G26" s="20">
        <f t="shared" si="0"/>
        <v>5.4456763250517674E-2</v>
      </c>
    </row>
    <row r="27" spans="1:7" x14ac:dyDescent="0.25">
      <c r="A27" s="15"/>
      <c r="B27" s="16">
        <v>456</v>
      </c>
      <c r="C27" s="17" t="s">
        <v>217</v>
      </c>
      <c r="D27" s="18">
        <v>2.5000000000000001E-3</v>
      </c>
      <c r="E27" s="19">
        <v>0.22105999999999998</v>
      </c>
      <c r="F27" s="19">
        <v>1.1767060321290046E-2</v>
      </c>
      <c r="G27" s="20">
        <f t="shared" si="0"/>
        <v>5.3230165209852742E-2</v>
      </c>
    </row>
    <row r="28" spans="1:7" x14ac:dyDescent="0.25">
      <c r="A28" s="15"/>
      <c r="B28" s="16">
        <v>457</v>
      </c>
      <c r="C28" s="17" t="s">
        <v>218</v>
      </c>
      <c r="D28" s="18">
        <v>0</v>
      </c>
      <c r="E28" s="19">
        <v>0.63247200000000003</v>
      </c>
      <c r="F28" s="19">
        <v>4.2658769933041185E-2</v>
      </c>
      <c r="G28" s="20">
        <f t="shared" si="0"/>
        <v>6.7447681372521134E-2</v>
      </c>
    </row>
    <row r="29" spans="1:7" x14ac:dyDescent="0.25">
      <c r="A29" s="15"/>
      <c r="B29" s="16">
        <v>458</v>
      </c>
      <c r="C29" s="17" t="s">
        <v>219</v>
      </c>
      <c r="D29" s="18">
        <v>4.0000000000000001E-3</v>
      </c>
      <c r="E29" s="19">
        <v>0.53254800000000013</v>
      </c>
      <c r="F29" s="19">
        <v>0</v>
      </c>
      <c r="G29" s="20">
        <f t="shared" si="0"/>
        <v>0</v>
      </c>
    </row>
    <row r="30" spans="1:7" x14ac:dyDescent="0.25">
      <c r="A30" s="15"/>
      <c r="B30" s="16">
        <v>459</v>
      </c>
      <c r="C30" s="17" t="s">
        <v>220</v>
      </c>
      <c r="D30" s="18">
        <v>0</v>
      </c>
      <c r="E30" s="19">
        <v>0.29934799999999995</v>
      </c>
      <c r="F30" s="19">
        <v>1.0770999717351515E-2</v>
      </c>
      <c r="G30" s="20">
        <f t="shared" si="0"/>
        <v>3.5981532254605063E-2</v>
      </c>
    </row>
    <row r="31" spans="1:7" x14ac:dyDescent="0.25">
      <c r="A31" s="15"/>
      <c r="B31" s="16">
        <v>460</v>
      </c>
      <c r="C31" s="17" t="s">
        <v>221</v>
      </c>
      <c r="D31" s="18">
        <v>0.21735699999999997</v>
      </c>
      <c r="E31" s="19">
        <v>0.463833</v>
      </c>
      <c r="F31" s="19">
        <v>0.1077707369113341</v>
      </c>
      <c r="G31" s="20">
        <f t="shared" si="0"/>
        <v>0.23234814450747165</v>
      </c>
    </row>
    <row r="32" spans="1:7" x14ac:dyDescent="0.25">
      <c r="A32" s="15"/>
      <c r="B32" s="16">
        <v>461</v>
      </c>
      <c r="C32" s="17" t="s">
        <v>222</v>
      </c>
      <c r="D32" s="18">
        <v>0.67137200000000008</v>
      </c>
      <c r="E32" s="19">
        <v>0.87469600000000003</v>
      </c>
      <c r="F32" s="19">
        <v>1.8359120338573121E-2</v>
      </c>
      <c r="G32" s="20">
        <f t="shared" si="0"/>
        <v>2.0989144043842799E-2</v>
      </c>
    </row>
    <row r="33" spans="1:7" x14ac:dyDescent="0.25">
      <c r="A33" s="15"/>
      <c r="B33" s="16">
        <v>462</v>
      </c>
      <c r="C33" s="17" t="s">
        <v>223</v>
      </c>
      <c r="D33" s="18">
        <v>4.7134999999999996E-2</v>
      </c>
      <c r="E33" s="19">
        <v>4.7134999999999996E-2</v>
      </c>
      <c r="F33" s="19">
        <v>7.5019801352027571E-3</v>
      </c>
      <c r="G33" s="20">
        <f t="shared" si="0"/>
        <v>0.15915943853193504</v>
      </c>
    </row>
    <row r="34" spans="1:7" x14ac:dyDescent="0.25">
      <c r="A34" s="15"/>
      <c r="B34" s="16">
        <v>463</v>
      </c>
      <c r="C34" s="17" t="s">
        <v>224</v>
      </c>
      <c r="D34" s="18">
        <v>0.66489600000000004</v>
      </c>
      <c r="E34" s="19">
        <v>1.7359359999999997</v>
      </c>
      <c r="F34" s="19">
        <v>0.36113396273867693</v>
      </c>
      <c r="G34" s="20">
        <f t="shared" si="0"/>
        <v>0.20803414569354919</v>
      </c>
    </row>
    <row r="35" spans="1:7" x14ac:dyDescent="0.25">
      <c r="A35" s="15"/>
      <c r="B35" s="16">
        <v>464</v>
      </c>
      <c r="C35" s="17" t="s">
        <v>225</v>
      </c>
      <c r="D35" s="18">
        <v>1.0078449999999999</v>
      </c>
      <c r="E35" s="19">
        <v>1.8070000000000002</v>
      </c>
      <c r="F35" s="19">
        <v>0.66241755529699731</v>
      </c>
      <c r="G35" s="20">
        <f t="shared" si="0"/>
        <v>0.36658414792307542</v>
      </c>
    </row>
    <row r="36" spans="1:7" ht="15.75" thickBot="1" x14ac:dyDescent="0.3">
      <c r="A36" s="33" t="s">
        <v>227</v>
      </c>
      <c r="B36" s="34"/>
      <c r="C36" s="35"/>
      <c r="D36" s="36">
        <v>8.745E-2</v>
      </c>
      <c r="E36" s="37">
        <v>0.10085</v>
      </c>
      <c r="F36" s="37">
        <v>6.1806998528481927E-3</v>
      </c>
      <c r="G36" s="38">
        <f t="shared" si="0"/>
        <v>6.1286066959327645E-2</v>
      </c>
    </row>
    <row r="37" spans="1:7" x14ac:dyDescent="0.25">
      <c r="D37" s="6"/>
      <c r="E37" s="6"/>
      <c r="F37" s="6"/>
      <c r="G37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7"/>
  <dimension ref="A1:L20"/>
  <sheetViews>
    <sheetView topLeftCell="A13" workbookViewId="0">
      <selection activeCell="C24" sqref="C24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129</v>
      </c>
      <c r="B1" s="40" t="s">
        <v>228</v>
      </c>
      <c r="C1" s="40" t="s">
        <v>84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2478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48.876339000000002</v>
      </c>
      <c r="G6" s="13">
        <v>53.510719000000002</v>
      </c>
      <c r="H6" s="13">
        <v>19.490449408862073</v>
      </c>
      <c r="I6" s="14">
        <v>0.36423448933403552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44.05185400000002</v>
      </c>
      <c r="G7" s="31">
        <f ca="1">SUM(G8:OFFSET(G6,MATCH("PROYECTOS",$A$8:$A$50,0),0))</f>
        <v>50.222464000000016</v>
      </c>
      <c r="H7" s="31">
        <f ca="1">SUM(H8:OFFSET(H6,MATCH("PROYECTOS",$A$8:$A$50,0),0))</f>
        <v>19.307106337371547</v>
      </c>
      <c r="I7" s="32">
        <f ca="1">IFERROR(H7/G7,0)</f>
        <v>0.38443168255089077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1.6717859999999996</v>
      </c>
      <c r="G8" s="19">
        <v>1.9644059999999997</v>
      </c>
      <c r="H8" s="19">
        <v>0.39444722976941193</v>
      </c>
      <c r="I8" s="20">
        <f t="shared" ref="I8:I13" si="0">IFERROR(H8/G8,0)</f>
        <v>0.20079720270117887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3000687</v>
      </c>
      <c r="C9" s="17" t="s">
        <v>2479</v>
      </c>
      <c r="D9" s="53">
        <v>375</v>
      </c>
      <c r="E9" s="17" t="s">
        <v>2483</v>
      </c>
      <c r="F9" s="18">
        <v>1.5375889999999994</v>
      </c>
      <c r="G9" s="19">
        <v>1.5620709999999993</v>
      </c>
      <c r="H9" s="19">
        <v>0.65354538255041916</v>
      </c>
      <c r="I9" s="20">
        <f t="shared" si="0"/>
        <v>0.41838391632033334</v>
      </c>
      <c r="J9" s="54"/>
      <c r="K9" s="19"/>
      <c r="L9" s="20" t="str">
        <f>IFERROR(K9/J9,".")</f>
        <v>.</v>
      </c>
    </row>
    <row r="10" spans="1:12" ht="38.25" x14ac:dyDescent="0.25">
      <c r="A10" s="15"/>
      <c r="B10" s="17">
        <v>3000688</v>
      </c>
      <c r="C10" s="17" t="s">
        <v>2480</v>
      </c>
      <c r="D10" s="53">
        <v>375</v>
      </c>
      <c r="E10" s="17" t="s">
        <v>2483</v>
      </c>
      <c r="F10" s="18">
        <v>35.510712000000019</v>
      </c>
      <c r="G10" s="19">
        <v>40.573912000000014</v>
      </c>
      <c r="H10" s="19">
        <v>16.677057654580008</v>
      </c>
      <c r="I10" s="20">
        <f t="shared" si="0"/>
        <v>0.41102907835409119</v>
      </c>
      <c r="J10" s="54"/>
      <c r="K10" s="19"/>
      <c r="L10" s="20" t="str">
        <f>IFERROR(K10/J10,".")</f>
        <v>.</v>
      </c>
    </row>
    <row r="11" spans="1:12" ht="25.5" x14ac:dyDescent="0.25">
      <c r="A11" s="15"/>
      <c r="B11" s="17">
        <v>3000689</v>
      </c>
      <c r="C11" s="17" t="s">
        <v>2481</v>
      </c>
      <c r="D11" s="53">
        <v>375</v>
      </c>
      <c r="E11" s="17" t="s">
        <v>2483</v>
      </c>
      <c r="F11" s="18">
        <v>4.4822670000000002</v>
      </c>
      <c r="G11" s="19">
        <v>5.2920290000000003</v>
      </c>
      <c r="H11" s="19">
        <v>1.2534671586811328</v>
      </c>
      <c r="I11" s="20">
        <f t="shared" si="0"/>
        <v>0.2368594651845507</v>
      </c>
      <c r="J11" s="54"/>
      <c r="K11" s="19"/>
      <c r="L11" s="20" t="str">
        <f>IFERROR(K11/J11,".")</f>
        <v>.</v>
      </c>
    </row>
    <row r="12" spans="1:12" ht="38.25" x14ac:dyDescent="0.25">
      <c r="A12" s="15"/>
      <c r="B12" s="17">
        <v>3000690</v>
      </c>
      <c r="C12" s="17" t="s">
        <v>2482</v>
      </c>
      <c r="D12" s="53">
        <v>375</v>
      </c>
      <c r="E12" s="17" t="s">
        <v>2483</v>
      </c>
      <c r="F12" s="18">
        <v>0.84949999999999981</v>
      </c>
      <c r="G12" s="19">
        <v>0.83004599999999995</v>
      </c>
      <c r="H12" s="19">
        <v>0.32858891179057537</v>
      </c>
      <c r="I12" s="20">
        <f t="shared" si="0"/>
        <v>0.39586831547959439</v>
      </c>
      <c r="J12" s="54"/>
      <c r="K12" s="19"/>
      <c r="L12" s="20" t="str">
        <f>IFERROR(K12/J12,".")</f>
        <v>.</v>
      </c>
    </row>
    <row r="13" spans="1:12" ht="15.75" thickBot="1" x14ac:dyDescent="0.3">
      <c r="A13" s="33" t="s">
        <v>302</v>
      </c>
      <c r="B13" s="35"/>
      <c r="C13" s="35"/>
      <c r="D13" s="51"/>
      <c r="E13" s="35"/>
      <c r="F13" s="36">
        <f ca="1">OFFSET(F13,-MATCH("PROYECTOS",$A$8:$A$50,0)-1,0)-(OFFSET(F13,-MATCH("PROYECTOS",$A$8:$A$50,0),0))</f>
        <v>4.8244849999999815</v>
      </c>
      <c r="G13" s="37">
        <f ca="1">OFFSET(G13,-MATCH("PROYECTOS",$A$8:$A$50,0)-1,0)-(OFFSET(G13,-MATCH("PROYECTOS",$A$8:$A$50,0),0))</f>
        <v>3.2882549999999853</v>
      </c>
      <c r="H13" s="37">
        <f ca="1">OFFSET(H13,-MATCH("PROYECTOS",$A$8:$A$50,0)-1,0)-(OFFSET(H13,-MATCH("PROYECTOS",$A$8:$A$50,0),0))</f>
        <v>0.1833430714905262</v>
      </c>
      <c r="I13" s="38">
        <f t="shared" ca="1" si="0"/>
        <v>5.5756950568166708E-2</v>
      </c>
      <c r="J13" s="52"/>
      <c r="K13" s="37"/>
      <c r="L13" s="38"/>
    </row>
    <row r="14" spans="1:12" ht="15.75" thickBot="1" x14ac:dyDescent="0.3"/>
    <row r="15" spans="1:12" ht="15.75" thickBot="1" x14ac:dyDescent="0.3">
      <c r="A15" s="108" t="s">
        <v>372</v>
      </c>
      <c r="B15" s="109"/>
      <c r="C15" s="109"/>
      <c r="D15" s="109"/>
      <c r="E15" s="109"/>
      <c r="F15" s="110"/>
    </row>
    <row r="16" spans="1:12" ht="15.75" thickBot="1" x14ac:dyDescent="0.3">
      <c r="A16" s="2" t="s">
        <v>2500</v>
      </c>
    </row>
    <row r="17" spans="1:6" ht="45" customHeight="1" x14ac:dyDescent="0.25">
      <c r="A17" s="100" t="s">
        <v>374</v>
      </c>
      <c r="B17" s="101"/>
      <c r="C17" s="101"/>
      <c r="D17" s="101"/>
      <c r="E17" s="101"/>
      <c r="F17" s="111" t="s">
        <v>375</v>
      </c>
    </row>
    <row r="18" spans="1:6" ht="15.75" thickBot="1" x14ac:dyDescent="0.3">
      <c r="A18" s="125"/>
      <c r="B18" s="126"/>
      <c r="C18" s="104"/>
      <c r="D18" s="104"/>
      <c r="E18" s="104"/>
      <c r="F18" s="112"/>
    </row>
    <row r="19" spans="1:6" x14ac:dyDescent="0.25">
      <c r="A19" s="15"/>
      <c r="B19" s="17">
        <v>3000001</v>
      </c>
      <c r="C19" s="148" t="s">
        <v>271</v>
      </c>
      <c r="D19" s="142"/>
      <c r="E19" s="149"/>
      <c r="F19" s="69">
        <v>0.20079720270117887</v>
      </c>
    </row>
    <row r="20" spans="1:6" ht="32.25" customHeight="1" thickBot="1" x14ac:dyDescent="0.3">
      <c r="A20" s="21"/>
      <c r="B20" s="23">
        <v>3000689</v>
      </c>
      <c r="C20" s="146" t="s">
        <v>2481</v>
      </c>
      <c r="D20" s="121">
        <v>375</v>
      </c>
      <c r="E20" s="147" t="s">
        <v>2483</v>
      </c>
      <c r="F20" s="70">
        <v>0.2368594651845507</v>
      </c>
    </row>
  </sheetData>
  <mergeCells count="17">
    <mergeCell ref="J3:L3"/>
    <mergeCell ref="I4:I5"/>
    <mergeCell ref="A15:F15"/>
    <mergeCell ref="A17:E18"/>
    <mergeCell ref="F17:F18"/>
    <mergeCell ref="L4:L5"/>
    <mergeCell ref="H4:H5"/>
    <mergeCell ref="A4:C5"/>
    <mergeCell ref="J4:J5"/>
    <mergeCell ref="F4:F5"/>
    <mergeCell ref="K4:K5"/>
    <mergeCell ref="G4:G5"/>
    <mergeCell ref="D4:E5"/>
    <mergeCell ref="C19:E19"/>
    <mergeCell ref="C20:E20"/>
    <mergeCell ref="A3:E3"/>
    <mergeCell ref="F3:I3"/>
  </mergeCells>
  <pageMargins left="0.7" right="0.7" top="0.75" bottom="0.75" header="0.3" footer="0.3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8"/>
  <dimension ref="A1:N22"/>
  <sheetViews>
    <sheetView workbookViewId="0">
      <selection activeCell="B8" sqref="B8:C2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129</v>
      </c>
      <c r="B1" s="40" t="s">
        <v>228</v>
      </c>
      <c r="C1" s="40" t="s">
        <v>84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2484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48.876339000000002</v>
      </c>
      <c r="I6" s="13">
        <v>53.510719000000002</v>
      </c>
      <c r="J6" s="13">
        <v>19.490449408862073</v>
      </c>
      <c r="K6" s="14">
        <v>0.36423448933403552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SUM(H8:H21)</f>
        <v>44.051853999999999</v>
      </c>
      <c r="I7" s="30">
        <f>SUM(I8:I21)</f>
        <v>50.222463999999995</v>
      </c>
      <c r="J7" s="30">
        <f>SUM(J8:J21)</f>
        <v>19.307106337371547</v>
      </c>
      <c r="K7" s="32">
        <f>IFERROR(J7/I7,0)</f>
        <v>0.38443168255089094</v>
      </c>
      <c r="L7" s="50"/>
      <c r="M7" s="31"/>
      <c r="N7" s="32"/>
    </row>
    <row r="8" spans="1:14" ht="25.5" x14ac:dyDescent="0.25">
      <c r="A8" s="15"/>
      <c r="B8" s="17">
        <v>5005144</v>
      </c>
      <c r="C8" s="79" t="s">
        <v>2485</v>
      </c>
      <c r="D8" s="17">
        <v>3000001</v>
      </c>
      <c r="E8" s="17" t="s">
        <v>271</v>
      </c>
      <c r="F8" s="53">
        <v>80</v>
      </c>
      <c r="G8" s="17" t="s">
        <v>319</v>
      </c>
      <c r="H8" s="18">
        <v>0.72945300000000002</v>
      </c>
      <c r="I8" s="19">
        <v>0.78745799999999999</v>
      </c>
      <c r="J8" s="19">
        <v>0.13311888268799521</v>
      </c>
      <c r="K8" s="20">
        <f t="shared" ref="K8:K22" si="0">IFERROR(J8/I8,0)</f>
        <v>0.16904886697194671</v>
      </c>
      <c r="L8" s="54">
        <v>7</v>
      </c>
      <c r="M8" s="19">
        <v>0</v>
      </c>
      <c r="N8" s="20">
        <f>IFERROR(M8/L8,".")</f>
        <v>0</v>
      </c>
    </row>
    <row r="9" spans="1:14" ht="25.5" x14ac:dyDescent="0.25">
      <c r="A9" s="15"/>
      <c r="B9" s="17">
        <v>5005145</v>
      </c>
      <c r="C9" s="79" t="s">
        <v>2486</v>
      </c>
      <c r="D9" s="17">
        <v>3000001</v>
      </c>
      <c r="E9" s="17" t="s">
        <v>271</v>
      </c>
      <c r="F9" s="53">
        <v>60</v>
      </c>
      <c r="G9" s="17" t="s">
        <v>318</v>
      </c>
      <c r="H9" s="18">
        <v>0.94233299999999975</v>
      </c>
      <c r="I9" s="19">
        <v>1.1769479999999992</v>
      </c>
      <c r="J9" s="19">
        <v>0.26132834708141672</v>
      </c>
      <c r="K9" s="20">
        <f t="shared" si="0"/>
        <v>0.22203899159641455</v>
      </c>
      <c r="L9" s="54">
        <v>34</v>
      </c>
      <c r="M9" s="19">
        <v>0</v>
      </c>
      <c r="N9" s="20">
        <f t="shared" ref="N9:N21" si="1">IFERROR(M9/L9,".")</f>
        <v>0</v>
      </c>
    </row>
    <row r="10" spans="1:14" ht="38.25" x14ac:dyDescent="0.25">
      <c r="A10" s="15"/>
      <c r="B10" s="17">
        <v>5005146</v>
      </c>
      <c r="C10" s="79" t="s">
        <v>2487</v>
      </c>
      <c r="D10" s="17">
        <v>3000687</v>
      </c>
      <c r="E10" s="17" t="s">
        <v>2479</v>
      </c>
      <c r="F10" s="53">
        <v>88</v>
      </c>
      <c r="G10" s="17" t="s">
        <v>466</v>
      </c>
      <c r="H10" s="18">
        <v>1.0314269999999999</v>
      </c>
      <c r="I10" s="19">
        <v>1.0451909999999998</v>
      </c>
      <c r="J10" s="19">
        <v>0.46071119099542557</v>
      </c>
      <c r="K10" s="20">
        <f t="shared" si="0"/>
        <v>0.44079138740711094</v>
      </c>
      <c r="L10" s="54">
        <v>295</v>
      </c>
      <c r="M10" s="19">
        <v>0</v>
      </c>
      <c r="N10" s="20">
        <f t="shared" si="1"/>
        <v>0</v>
      </c>
    </row>
    <row r="11" spans="1:14" ht="38.25" x14ac:dyDescent="0.25">
      <c r="A11" s="15"/>
      <c r="B11" s="17">
        <v>5005147</v>
      </c>
      <c r="C11" s="79" t="s">
        <v>2488</v>
      </c>
      <c r="D11" s="17">
        <v>3000687</v>
      </c>
      <c r="E11" s="17" t="s">
        <v>2479</v>
      </c>
      <c r="F11" s="53">
        <v>44</v>
      </c>
      <c r="G11" s="17" t="s">
        <v>1493</v>
      </c>
      <c r="H11" s="18">
        <v>0.26900200000000002</v>
      </c>
      <c r="I11" s="19">
        <v>0.26879900000000001</v>
      </c>
      <c r="J11" s="19">
        <v>9.4550892186816782E-2</v>
      </c>
      <c r="K11" s="20">
        <f t="shared" si="0"/>
        <v>0.35175313965757604</v>
      </c>
      <c r="L11" s="54">
        <v>121</v>
      </c>
      <c r="M11" s="19">
        <v>0</v>
      </c>
      <c r="N11" s="20">
        <f t="shared" si="1"/>
        <v>0</v>
      </c>
    </row>
    <row r="12" spans="1:14" ht="38.25" x14ac:dyDescent="0.25">
      <c r="A12" s="15"/>
      <c r="B12" s="17">
        <v>5005148</v>
      </c>
      <c r="C12" s="79" t="s">
        <v>2489</v>
      </c>
      <c r="D12" s="17">
        <v>3000687</v>
      </c>
      <c r="E12" s="17" t="s">
        <v>2479</v>
      </c>
      <c r="F12" s="53">
        <v>215</v>
      </c>
      <c r="G12" s="17" t="s">
        <v>293</v>
      </c>
      <c r="H12" s="18">
        <v>1.2450000000000001E-2</v>
      </c>
      <c r="I12" s="19">
        <v>2.5850000000000001E-2</v>
      </c>
      <c r="J12" s="19">
        <v>6.1806998528481927E-3</v>
      </c>
      <c r="K12" s="20">
        <f t="shared" si="0"/>
        <v>0.23909864034228984</v>
      </c>
      <c r="L12" s="54">
        <v>0</v>
      </c>
      <c r="M12" s="19">
        <v>0</v>
      </c>
      <c r="N12" s="20" t="str">
        <f t="shared" si="1"/>
        <v>.</v>
      </c>
    </row>
    <row r="13" spans="1:14" ht="51" x14ac:dyDescent="0.25">
      <c r="A13" s="15"/>
      <c r="B13" s="17">
        <v>5005149</v>
      </c>
      <c r="C13" s="79" t="s">
        <v>2490</v>
      </c>
      <c r="D13" s="17">
        <v>3000687</v>
      </c>
      <c r="E13" s="17" t="s">
        <v>2479</v>
      </c>
      <c r="F13" s="53">
        <v>236</v>
      </c>
      <c r="G13" s="17" t="s">
        <v>295</v>
      </c>
      <c r="H13" s="18">
        <v>0.22471000000000008</v>
      </c>
      <c r="I13" s="19">
        <v>0.22223100000000007</v>
      </c>
      <c r="J13" s="19">
        <v>9.210259951532862E-2</v>
      </c>
      <c r="K13" s="20">
        <f t="shared" si="0"/>
        <v>0.41444532722855315</v>
      </c>
      <c r="L13" s="54">
        <v>14</v>
      </c>
      <c r="M13" s="19">
        <v>0</v>
      </c>
      <c r="N13" s="20">
        <f t="shared" si="1"/>
        <v>0</v>
      </c>
    </row>
    <row r="14" spans="1:14" ht="38.25" x14ac:dyDescent="0.25">
      <c r="A14" s="15"/>
      <c r="B14" s="17">
        <v>5004449</v>
      </c>
      <c r="C14" s="79" t="s">
        <v>2491</v>
      </c>
      <c r="D14" s="17">
        <v>3000688</v>
      </c>
      <c r="E14" s="17" t="s">
        <v>2480</v>
      </c>
      <c r="F14" s="53">
        <v>88</v>
      </c>
      <c r="G14" s="17" t="s">
        <v>466</v>
      </c>
      <c r="H14" s="18">
        <v>8.5142100000000003</v>
      </c>
      <c r="I14" s="19">
        <v>0.97172099999999983</v>
      </c>
      <c r="J14" s="19">
        <v>0.62625283601209958</v>
      </c>
      <c r="K14" s="20">
        <f t="shared" si="0"/>
        <v>0.64447803022894401</v>
      </c>
      <c r="L14" s="54">
        <v>1258</v>
      </c>
      <c r="M14" s="19">
        <v>0</v>
      </c>
      <c r="N14" s="20">
        <f t="shared" si="1"/>
        <v>0</v>
      </c>
    </row>
    <row r="15" spans="1:14" ht="38.25" x14ac:dyDescent="0.25">
      <c r="A15" s="15"/>
      <c r="B15" s="17">
        <v>5005150</v>
      </c>
      <c r="C15" s="79" t="s">
        <v>2492</v>
      </c>
      <c r="D15" s="17">
        <v>3000688</v>
      </c>
      <c r="E15" s="17" t="s">
        <v>2480</v>
      </c>
      <c r="F15" s="53">
        <v>6</v>
      </c>
      <c r="G15" s="17" t="s">
        <v>399</v>
      </c>
      <c r="H15" s="18">
        <v>16.608387</v>
      </c>
      <c r="I15" s="19">
        <v>29.358846</v>
      </c>
      <c r="J15" s="19">
        <v>11.537561843648714</v>
      </c>
      <c r="K15" s="20">
        <f t="shared" si="0"/>
        <v>0.39298417395727048</v>
      </c>
      <c r="L15" s="54">
        <v>18918</v>
      </c>
      <c r="M15" s="19">
        <v>0</v>
      </c>
      <c r="N15" s="20">
        <f t="shared" si="1"/>
        <v>0</v>
      </c>
    </row>
    <row r="16" spans="1:14" ht="38.25" x14ac:dyDescent="0.25">
      <c r="A16" s="15"/>
      <c r="B16" s="17">
        <v>5005151</v>
      </c>
      <c r="C16" s="79" t="s">
        <v>2493</v>
      </c>
      <c r="D16" s="17">
        <v>3000688</v>
      </c>
      <c r="E16" s="17" t="s">
        <v>2480</v>
      </c>
      <c r="F16" s="53">
        <v>6</v>
      </c>
      <c r="G16" s="17" t="s">
        <v>399</v>
      </c>
      <c r="H16" s="18">
        <v>3.8440819999999993</v>
      </c>
      <c r="I16" s="19">
        <v>3.8842669999999999</v>
      </c>
      <c r="J16" s="19">
        <v>1.5807995451577881</v>
      </c>
      <c r="K16" s="20">
        <f t="shared" si="0"/>
        <v>0.40697499558032135</v>
      </c>
      <c r="L16" s="54">
        <v>1096</v>
      </c>
      <c r="M16" s="19">
        <v>0</v>
      </c>
      <c r="N16" s="20">
        <f t="shared" si="1"/>
        <v>0</v>
      </c>
    </row>
    <row r="17" spans="1:14" ht="38.25" x14ac:dyDescent="0.25">
      <c r="A17" s="15"/>
      <c r="B17" s="17">
        <v>5005152</v>
      </c>
      <c r="C17" s="79" t="s">
        <v>2494</v>
      </c>
      <c r="D17" s="17">
        <v>3000688</v>
      </c>
      <c r="E17" s="17" t="s">
        <v>2480</v>
      </c>
      <c r="F17" s="53">
        <v>6</v>
      </c>
      <c r="G17" s="17" t="s">
        <v>399</v>
      </c>
      <c r="H17" s="18">
        <v>6.5440329999999971</v>
      </c>
      <c r="I17" s="19">
        <v>6.3590779999999993</v>
      </c>
      <c r="J17" s="19">
        <v>2.9324434297614062</v>
      </c>
      <c r="K17" s="20">
        <f t="shared" si="0"/>
        <v>0.46114286218244321</v>
      </c>
      <c r="L17" s="54">
        <v>900</v>
      </c>
      <c r="M17" s="19">
        <v>0</v>
      </c>
      <c r="N17" s="20">
        <f t="shared" si="1"/>
        <v>0</v>
      </c>
    </row>
    <row r="18" spans="1:14" ht="25.5" x14ac:dyDescent="0.25">
      <c r="A18" s="15"/>
      <c r="B18" s="17">
        <v>5005153</v>
      </c>
      <c r="C18" s="79" t="s">
        <v>2495</v>
      </c>
      <c r="D18" s="17">
        <v>3000689</v>
      </c>
      <c r="E18" s="17" t="s">
        <v>2481</v>
      </c>
      <c r="F18" s="53">
        <v>18</v>
      </c>
      <c r="G18" s="17" t="s">
        <v>830</v>
      </c>
      <c r="H18" s="18">
        <v>3.784756999999999</v>
      </c>
      <c r="I18" s="19">
        <v>4.4504840000000012</v>
      </c>
      <c r="J18" s="19">
        <v>0.807377689596251</v>
      </c>
      <c r="K18" s="20">
        <f t="shared" si="0"/>
        <v>0.18141345741187942</v>
      </c>
      <c r="L18" s="54">
        <v>1994</v>
      </c>
      <c r="M18" s="19">
        <v>0</v>
      </c>
      <c r="N18" s="20">
        <f t="shared" si="1"/>
        <v>0</v>
      </c>
    </row>
    <row r="19" spans="1:14" ht="25.5" x14ac:dyDescent="0.25">
      <c r="A19" s="15"/>
      <c r="B19" s="17">
        <v>5005154</v>
      </c>
      <c r="C19" s="79" t="s">
        <v>2496</v>
      </c>
      <c r="D19" s="17">
        <v>3000689</v>
      </c>
      <c r="E19" s="17" t="s">
        <v>2481</v>
      </c>
      <c r="F19" s="53">
        <v>18</v>
      </c>
      <c r="G19" s="17" t="s">
        <v>830</v>
      </c>
      <c r="H19" s="18">
        <v>0.69751000000000007</v>
      </c>
      <c r="I19" s="19">
        <v>0.84154499999999988</v>
      </c>
      <c r="J19" s="19">
        <v>0.44608946908488178</v>
      </c>
      <c r="K19" s="20">
        <f t="shared" si="0"/>
        <v>0.53008391599365667</v>
      </c>
      <c r="L19" s="54">
        <v>220</v>
      </c>
      <c r="M19" s="19">
        <v>0</v>
      </c>
      <c r="N19" s="20">
        <f t="shared" si="1"/>
        <v>0</v>
      </c>
    </row>
    <row r="20" spans="1:14" ht="38.25" x14ac:dyDescent="0.25">
      <c r="A20" s="15"/>
      <c r="B20" s="17">
        <v>5005155</v>
      </c>
      <c r="C20" s="79" t="s">
        <v>2497</v>
      </c>
      <c r="D20" s="17">
        <v>3000690</v>
      </c>
      <c r="E20" s="17" t="s">
        <v>2482</v>
      </c>
      <c r="F20" s="53">
        <v>88</v>
      </c>
      <c r="G20" s="17" t="s">
        <v>466</v>
      </c>
      <c r="H20" s="18">
        <v>0.51738899999999999</v>
      </c>
      <c r="I20" s="19">
        <v>0.52311200000000002</v>
      </c>
      <c r="J20" s="19">
        <v>0.20712527248178958</v>
      </c>
      <c r="K20" s="20">
        <f t="shared" si="0"/>
        <v>0.39594823380421318</v>
      </c>
      <c r="L20" s="54">
        <v>103</v>
      </c>
      <c r="M20" s="19">
        <v>0</v>
      </c>
      <c r="N20" s="20">
        <f t="shared" si="1"/>
        <v>0</v>
      </c>
    </row>
    <row r="21" spans="1:14" ht="38.25" x14ac:dyDescent="0.25">
      <c r="A21" s="15"/>
      <c r="B21" s="17">
        <v>5005156</v>
      </c>
      <c r="C21" s="79" t="s">
        <v>2498</v>
      </c>
      <c r="D21" s="17">
        <v>3000690</v>
      </c>
      <c r="E21" s="17" t="s">
        <v>2482</v>
      </c>
      <c r="F21" s="53">
        <v>56</v>
      </c>
      <c r="G21" s="17" t="s">
        <v>296</v>
      </c>
      <c r="H21" s="18">
        <v>0.33211099999999999</v>
      </c>
      <c r="I21" s="19">
        <v>0.30693399999999998</v>
      </c>
      <c r="J21" s="19">
        <v>0.12146363930878579</v>
      </c>
      <c r="K21" s="20">
        <f t="shared" si="0"/>
        <v>0.39573210953750904</v>
      </c>
      <c r="L21" s="54">
        <v>52</v>
      </c>
      <c r="M21" s="19">
        <v>0</v>
      </c>
      <c r="N21" s="20">
        <f t="shared" si="1"/>
        <v>0</v>
      </c>
    </row>
    <row r="22" spans="1:14" ht="15.75" thickBot="1" x14ac:dyDescent="0.3">
      <c r="A22" s="33" t="s">
        <v>302</v>
      </c>
      <c r="B22" s="35"/>
      <c r="C22" s="35"/>
      <c r="D22" s="57"/>
      <c r="E22" s="35"/>
      <c r="F22" s="51"/>
      <c r="G22" s="35"/>
      <c r="H22" s="36">
        <f>H6-H7</f>
        <v>4.8244850000000028</v>
      </c>
      <c r="I22" s="36">
        <f>I6-I7</f>
        <v>3.2882550000000066</v>
      </c>
      <c r="J22" s="36">
        <f>J6-J7</f>
        <v>0.1833430714905262</v>
      </c>
      <c r="K22" s="38">
        <f t="shared" si="0"/>
        <v>5.5756950568166347E-2</v>
      </c>
      <c r="L22" s="52"/>
      <c r="M22" s="37"/>
      <c r="N22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9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130</v>
      </c>
      <c r="B1" s="41" t="s">
        <v>228</v>
      </c>
      <c r="C1" s="40" t="s">
        <v>85</v>
      </c>
      <c r="D1" s="40"/>
      <c r="E1" s="40"/>
      <c r="F1" s="40"/>
      <c r="G1" s="40"/>
    </row>
    <row r="2" spans="1:11" ht="15.75" thickBot="1" x14ac:dyDescent="0.3">
      <c r="A2" s="2" t="s">
        <v>2501</v>
      </c>
      <c r="I2" s="1" t="s">
        <v>2524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68.916943000000003</v>
      </c>
      <c r="E6" s="13">
        <f ca="1">SUM(E7:OFFSET(E7,50,0))</f>
        <v>98.664287999999999</v>
      </c>
      <c r="F6" s="13">
        <f ca="1">SUM(F7:OFFSET(F7,50,0))</f>
        <v>27.08803983641883</v>
      </c>
      <c r="G6" s="14">
        <f ca="1">IFERROR(F6/E6,0)</f>
        <v>0.27454756311036094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14.79908</v>
      </c>
      <c r="E7" s="19">
        <v>14.792629999999999</v>
      </c>
      <c r="F7" s="19">
        <v>0.10838835203321651</v>
      </c>
      <c r="G7" s="20">
        <f t="shared" ref="G7:G30" si="0">IFERROR(F7/E7,0)</f>
        <v>7.3271860401575998E-3</v>
      </c>
      <c r="I7" t="s">
        <v>264</v>
      </c>
      <c r="J7" s="6">
        <v>0.93586942565161735</v>
      </c>
      <c r="K7" s="65">
        <v>0.50919171710868094</v>
      </c>
    </row>
    <row r="8" spans="1:11" x14ac:dyDescent="0.25">
      <c r="A8" s="15"/>
      <c r="B8" s="44">
        <v>2</v>
      </c>
      <c r="C8" s="17" t="s">
        <v>241</v>
      </c>
      <c r="D8" s="18">
        <v>0.23558399999999999</v>
      </c>
      <c r="E8" s="19">
        <v>2.1311359999999997</v>
      </c>
      <c r="F8" s="19">
        <v>0.40939969594910508</v>
      </c>
      <c r="G8" s="20">
        <f t="shared" si="0"/>
        <v>0.19210397456995007</v>
      </c>
      <c r="I8" t="s">
        <v>249</v>
      </c>
      <c r="J8" s="6">
        <v>2.7382582282207295</v>
      </c>
      <c r="K8" s="65">
        <v>0.5062554419122467</v>
      </c>
    </row>
    <row r="9" spans="1:11" x14ac:dyDescent="0.25">
      <c r="A9" s="15"/>
      <c r="B9" s="44">
        <v>3</v>
      </c>
      <c r="C9" s="17" t="s">
        <v>242</v>
      </c>
      <c r="D9" s="18">
        <v>0.19310099999999999</v>
      </c>
      <c r="E9" s="19">
        <v>0.74684699999999982</v>
      </c>
      <c r="F9" s="19">
        <v>0.33726906307492754</v>
      </c>
      <c r="G9" s="20">
        <f t="shared" si="0"/>
        <v>0.45159057085979809</v>
      </c>
      <c r="I9" t="s">
        <v>244</v>
      </c>
      <c r="J9" s="6">
        <v>1.3885847754327187</v>
      </c>
      <c r="K9" s="65">
        <v>0.48428287627727923</v>
      </c>
    </row>
    <row r="10" spans="1:11" x14ac:dyDescent="0.25">
      <c r="A10" s="15"/>
      <c r="B10" s="44">
        <v>4</v>
      </c>
      <c r="C10" s="17" t="s">
        <v>243</v>
      </c>
      <c r="D10" s="18">
        <v>0.21954199999999999</v>
      </c>
      <c r="E10" s="19">
        <v>0.67567299999999997</v>
      </c>
      <c r="F10" s="19">
        <v>0.25640224848029902</v>
      </c>
      <c r="G10" s="20">
        <f t="shared" si="0"/>
        <v>0.37947683047909125</v>
      </c>
      <c r="I10" t="s">
        <v>242</v>
      </c>
      <c r="J10" s="6">
        <v>0.33726906307492754</v>
      </c>
      <c r="K10" s="65">
        <v>0.45159057085979809</v>
      </c>
    </row>
    <row r="11" spans="1:11" x14ac:dyDescent="0.25">
      <c r="A11" s="15"/>
      <c r="B11" s="44">
        <v>5</v>
      </c>
      <c r="C11" s="17" t="s">
        <v>244</v>
      </c>
      <c r="D11" s="18">
        <v>3.9762580000000001</v>
      </c>
      <c r="E11" s="19">
        <v>2.8673009999999994</v>
      </c>
      <c r="F11" s="19">
        <v>1.3885847754327187</v>
      </c>
      <c r="G11" s="20">
        <f t="shared" si="0"/>
        <v>0.48428287627727923</v>
      </c>
      <c r="I11" t="s">
        <v>262</v>
      </c>
      <c r="J11" s="6">
        <v>0.67924485011462821</v>
      </c>
      <c r="K11" s="65">
        <v>0.44963806930180183</v>
      </c>
    </row>
    <row r="12" spans="1:11" x14ac:dyDescent="0.25">
      <c r="A12" s="15"/>
      <c r="B12" s="44">
        <v>6</v>
      </c>
      <c r="C12" s="17" t="s">
        <v>245</v>
      </c>
      <c r="D12" s="18">
        <v>2.5174259999999999</v>
      </c>
      <c r="E12" s="19">
        <v>3.8797459999999999</v>
      </c>
      <c r="F12" s="19">
        <v>1.6079360285220901</v>
      </c>
      <c r="G12" s="20">
        <f t="shared" si="0"/>
        <v>0.41444363330024442</v>
      </c>
      <c r="I12" t="s">
        <v>247</v>
      </c>
      <c r="J12" s="6">
        <v>2.748945887607988</v>
      </c>
      <c r="K12" s="65">
        <v>0.42953561389222522</v>
      </c>
    </row>
    <row r="13" spans="1:11" x14ac:dyDescent="0.25">
      <c r="A13" s="15"/>
      <c r="B13" s="44">
        <v>8</v>
      </c>
      <c r="C13" s="17" t="s">
        <v>247</v>
      </c>
      <c r="D13" s="18">
        <v>3.8233410000000001</v>
      </c>
      <c r="E13" s="19">
        <v>6.3998090000000003</v>
      </c>
      <c r="F13" s="19">
        <v>2.748945887607988</v>
      </c>
      <c r="G13" s="20">
        <f t="shared" si="0"/>
        <v>0.42953561389222522</v>
      </c>
      <c r="I13" t="s">
        <v>259</v>
      </c>
      <c r="J13" s="6">
        <v>0.51801335121126613</v>
      </c>
      <c r="K13" s="65">
        <v>0.4174456780265372</v>
      </c>
    </row>
    <row r="14" spans="1:11" x14ac:dyDescent="0.25">
      <c r="A14" s="15"/>
      <c r="B14" s="44">
        <v>9</v>
      </c>
      <c r="C14" s="17" t="s">
        <v>248</v>
      </c>
      <c r="D14" s="18">
        <v>0.16622799999999999</v>
      </c>
      <c r="E14" s="19">
        <v>7.2761000000000006E-2</v>
      </c>
      <c r="F14" s="19">
        <v>1.9262000161688775E-2</v>
      </c>
      <c r="G14" s="20">
        <f t="shared" si="0"/>
        <v>0.26472973380916665</v>
      </c>
      <c r="I14" t="s">
        <v>245</v>
      </c>
      <c r="J14" s="6">
        <v>1.6079360285220901</v>
      </c>
      <c r="K14" s="65">
        <v>0.41444363330024442</v>
      </c>
    </row>
    <row r="15" spans="1:11" x14ac:dyDescent="0.25">
      <c r="A15" s="15"/>
      <c r="B15" s="44">
        <v>10</v>
      </c>
      <c r="C15" s="17" t="s">
        <v>249</v>
      </c>
      <c r="D15" s="18">
        <v>5.5737990000000002</v>
      </c>
      <c r="E15" s="19">
        <v>5.4088469999999989</v>
      </c>
      <c r="F15" s="19">
        <v>2.7382582282207295</v>
      </c>
      <c r="G15" s="20">
        <f t="shared" si="0"/>
        <v>0.5062554419122467</v>
      </c>
      <c r="I15" t="s">
        <v>251</v>
      </c>
      <c r="J15" s="6">
        <v>2.3632808432021193</v>
      </c>
      <c r="K15" s="65">
        <v>0.41271234228283293</v>
      </c>
    </row>
    <row r="16" spans="1:11" x14ac:dyDescent="0.25">
      <c r="A16" s="15"/>
      <c r="B16" s="44">
        <v>11</v>
      </c>
      <c r="C16" s="17" t="s">
        <v>250</v>
      </c>
      <c r="D16" s="18">
        <v>3.8900999999999998E-2</v>
      </c>
      <c r="E16" s="19">
        <v>0.79325500000000004</v>
      </c>
      <c r="F16" s="19">
        <v>0.31496366042847512</v>
      </c>
      <c r="G16" s="20">
        <f t="shared" si="0"/>
        <v>0.39705222208303143</v>
      </c>
      <c r="I16" t="s">
        <v>260</v>
      </c>
      <c r="J16" s="6">
        <v>0.45231391758534301</v>
      </c>
      <c r="K16" s="65">
        <v>0.41022335996000647</v>
      </c>
    </row>
    <row r="17" spans="1:11" x14ac:dyDescent="0.25">
      <c r="A17" s="15"/>
      <c r="B17" s="44">
        <v>12</v>
      </c>
      <c r="C17" s="17" t="s">
        <v>251</v>
      </c>
      <c r="D17" s="18">
        <v>1.0865760000000002</v>
      </c>
      <c r="E17" s="19">
        <v>5.7262180000000003</v>
      </c>
      <c r="F17" s="19">
        <v>2.3632808432021193</v>
      </c>
      <c r="G17" s="20">
        <f t="shared" si="0"/>
        <v>0.41271234228283293</v>
      </c>
      <c r="I17" t="s">
        <v>261</v>
      </c>
      <c r="J17" s="6">
        <v>0.35235286056558834</v>
      </c>
      <c r="K17" s="65">
        <v>0.40283538539216351</v>
      </c>
    </row>
    <row r="18" spans="1:11" x14ac:dyDescent="0.25">
      <c r="A18" s="15"/>
      <c r="B18" s="44">
        <v>13</v>
      </c>
      <c r="C18" s="17" t="s">
        <v>252</v>
      </c>
      <c r="D18" s="18">
        <v>0.82906400000000013</v>
      </c>
      <c r="E18" s="19">
        <v>0.75207100000000005</v>
      </c>
      <c r="F18" s="19">
        <v>0.2461153718213609</v>
      </c>
      <c r="G18" s="20">
        <f t="shared" si="0"/>
        <v>0.32725018225853791</v>
      </c>
      <c r="I18" t="s">
        <v>250</v>
      </c>
      <c r="J18" s="6">
        <v>0.31496366042847512</v>
      </c>
      <c r="K18" s="65">
        <v>0.39705222208303143</v>
      </c>
    </row>
    <row r="19" spans="1:11" x14ac:dyDescent="0.25">
      <c r="A19" s="15"/>
      <c r="B19" s="44">
        <v>14</v>
      </c>
      <c r="C19" s="17" t="s">
        <v>253</v>
      </c>
      <c r="D19" s="18">
        <v>0.66687200000000013</v>
      </c>
      <c r="E19" s="19">
        <v>1.3771600000000002</v>
      </c>
      <c r="F19" s="19">
        <v>0.49522202322623343</v>
      </c>
      <c r="G19" s="20">
        <f t="shared" si="0"/>
        <v>0.35959657790397148</v>
      </c>
      <c r="I19" t="s">
        <v>243</v>
      </c>
      <c r="J19" s="6">
        <v>0.25640224848029902</v>
      </c>
      <c r="K19" s="65">
        <v>0.37947683047909125</v>
      </c>
    </row>
    <row r="20" spans="1:11" x14ac:dyDescent="0.25">
      <c r="A20" s="15"/>
      <c r="B20" s="44">
        <v>15</v>
      </c>
      <c r="C20" s="17" t="s">
        <v>254</v>
      </c>
      <c r="D20" s="18">
        <v>28.16226</v>
      </c>
      <c r="E20" s="19">
        <v>42.246096999999992</v>
      </c>
      <c r="F20" s="19">
        <v>10.301606001617984</v>
      </c>
      <c r="G20" s="20">
        <f t="shared" si="0"/>
        <v>0.24384752043763913</v>
      </c>
      <c r="I20" t="s">
        <v>253</v>
      </c>
      <c r="J20" s="6">
        <v>0.49522202322623343</v>
      </c>
      <c r="K20" s="65">
        <v>0.35959657790397148</v>
      </c>
    </row>
    <row r="21" spans="1:11" x14ac:dyDescent="0.25">
      <c r="A21" s="15"/>
      <c r="B21" s="44">
        <v>16</v>
      </c>
      <c r="C21" s="17" t="s">
        <v>255</v>
      </c>
      <c r="D21" s="18">
        <v>0.49415400000000009</v>
      </c>
      <c r="E21" s="19">
        <v>1.6582630000000003</v>
      </c>
      <c r="F21" s="19">
        <v>8.8957841304363683E-2</v>
      </c>
      <c r="G21" s="20">
        <f t="shared" si="0"/>
        <v>5.3645194582743312E-2</v>
      </c>
      <c r="I21" t="s">
        <v>252</v>
      </c>
      <c r="J21" s="6">
        <v>0.2461153718213609</v>
      </c>
      <c r="K21" s="65">
        <v>0.32725018225853791</v>
      </c>
    </row>
    <row r="22" spans="1:11" x14ac:dyDescent="0.25">
      <c r="A22" s="15"/>
      <c r="B22" s="44">
        <v>17</v>
      </c>
      <c r="C22" s="17" t="s">
        <v>256</v>
      </c>
      <c r="D22" s="18">
        <v>2.0942679999999996</v>
      </c>
      <c r="E22" s="19">
        <v>2.432124</v>
      </c>
      <c r="F22" s="19">
        <v>0.71093040998857759</v>
      </c>
      <c r="G22" s="20">
        <f t="shared" si="0"/>
        <v>0.29230845548523743</v>
      </c>
      <c r="I22" t="s">
        <v>256</v>
      </c>
      <c r="J22" s="6">
        <v>0.71093040998857759</v>
      </c>
      <c r="K22" s="65">
        <v>0.29230845548523743</v>
      </c>
    </row>
    <row r="23" spans="1:11" x14ac:dyDescent="0.25">
      <c r="A23" s="15"/>
      <c r="B23" s="44">
        <v>18</v>
      </c>
      <c r="C23" s="17" t="s">
        <v>257</v>
      </c>
      <c r="D23" s="18">
        <v>3.8900999999999998E-2</v>
      </c>
      <c r="E23" s="19">
        <v>0</v>
      </c>
      <c r="F23" s="19">
        <v>0</v>
      </c>
      <c r="G23" s="20">
        <f t="shared" si="0"/>
        <v>0</v>
      </c>
      <c r="I23" t="s">
        <v>248</v>
      </c>
      <c r="J23" s="6">
        <v>1.9262000161688775E-2</v>
      </c>
      <c r="K23" s="65">
        <v>0.26472973380916665</v>
      </c>
    </row>
    <row r="24" spans="1:11" x14ac:dyDescent="0.25">
      <c r="A24" s="15"/>
      <c r="B24" s="44">
        <v>19</v>
      </c>
      <c r="C24" s="17" t="s">
        <v>258</v>
      </c>
      <c r="D24" s="18">
        <v>0.11339699999999998</v>
      </c>
      <c r="E24" s="19">
        <v>3.7553000000000003E-2</v>
      </c>
      <c r="F24" s="19">
        <v>8.2230000843992457E-3</v>
      </c>
      <c r="G24" s="20">
        <f t="shared" si="0"/>
        <v>0.21897052391018682</v>
      </c>
      <c r="I24" t="s">
        <v>254</v>
      </c>
      <c r="J24" s="6">
        <v>10.301606001617984</v>
      </c>
      <c r="K24" s="65">
        <v>0.24384752043763913</v>
      </c>
    </row>
    <row r="25" spans="1:11" x14ac:dyDescent="0.25">
      <c r="A25" s="15"/>
      <c r="B25" s="44">
        <v>20</v>
      </c>
      <c r="C25" s="17" t="s">
        <v>259</v>
      </c>
      <c r="D25" s="18">
        <v>0.29609499999999994</v>
      </c>
      <c r="E25" s="19">
        <v>1.2409119999999996</v>
      </c>
      <c r="F25" s="19">
        <v>0.51801335121126613</v>
      </c>
      <c r="G25" s="20">
        <f t="shared" si="0"/>
        <v>0.4174456780265372</v>
      </c>
      <c r="I25" t="s">
        <v>258</v>
      </c>
      <c r="J25" s="6">
        <v>8.2230000843992457E-3</v>
      </c>
      <c r="K25" s="65">
        <v>0.21897052391018682</v>
      </c>
    </row>
    <row r="26" spans="1:11" x14ac:dyDescent="0.25">
      <c r="A26" s="15"/>
      <c r="B26" s="44">
        <v>21</v>
      </c>
      <c r="C26" s="17" t="s">
        <v>260</v>
      </c>
      <c r="D26" s="18">
        <v>0.65353000000000028</v>
      </c>
      <c r="E26" s="19">
        <v>1.1026040000000001</v>
      </c>
      <c r="F26" s="19">
        <v>0.45231391758534301</v>
      </c>
      <c r="G26" s="20">
        <f t="shared" si="0"/>
        <v>0.41022335996000647</v>
      </c>
      <c r="I26" t="s">
        <v>241</v>
      </c>
      <c r="J26" s="6">
        <v>0.40939969594910508</v>
      </c>
      <c r="K26" s="65">
        <v>0.19210397456995007</v>
      </c>
    </row>
    <row r="27" spans="1:11" x14ac:dyDescent="0.25">
      <c r="A27" s="15"/>
      <c r="B27" s="44">
        <v>22</v>
      </c>
      <c r="C27" s="17" t="s">
        <v>261</v>
      </c>
      <c r="D27" s="18">
        <v>0.94852700000000012</v>
      </c>
      <c r="E27" s="19">
        <v>0.87468199999999996</v>
      </c>
      <c r="F27" s="19">
        <v>0.35235286056558834</v>
      </c>
      <c r="G27" s="20">
        <f t="shared" si="0"/>
        <v>0.40283538539216351</v>
      </c>
      <c r="I27" t="s">
        <v>263</v>
      </c>
      <c r="J27" s="6">
        <v>6.5000001341104507E-3</v>
      </c>
      <c r="K27" s="65">
        <v>6.5000001341104507E-2</v>
      </c>
    </row>
    <row r="28" spans="1:11" x14ac:dyDescent="0.25">
      <c r="A28" s="15"/>
      <c r="B28" s="44">
        <v>23</v>
      </c>
      <c r="C28" s="17" t="s">
        <v>262</v>
      </c>
      <c r="D28" s="18">
        <v>3.9978E-2</v>
      </c>
      <c r="E28" s="19">
        <v>1.5106479999999998</v>
      </c>
      <c r="F28" s="19">
        <v>0.67924485011462821</v>
      </c>
      <c r="G28" s="20">
        <f t="shared" si="0"/>
        <v>0.44963806930180183</v>
      </c>
      <c r="I28" t="s">
        <v>255</v>
      </c>
      <c r="J28" s="6">
        <v>8.8957841304363683E-2</v>
      </c>
      <c r="K28" s="65">
        <v>5.3645194582743312E-2</v>
      </c>
    </row>
    <row r="29" spans="1:11" x14ac:dyDescent="0.25">
      <c r="A29" s="15"/>
      <c r="B29" s="44">
        <v>24</v>
      </c>
      <c r="C29" s="17" t="s">
        <v>263</v>
      </c>
      <c r="D29" s="18">
        <v>0.20263</v>
      </c>
      <c r="E29" s="19">
        <v>0.1</v>
      </c>
      <c r="F29" s="19">
        <v>6.5000001341104507E-3</v>
      </c>
      <c r="G29" s="20">
        <f t="shared" si="0"/>
        <v>6.5000001341104507E-2</v>
      </c>
      <c r="I29" t="s">
        <v>240</v>
      </c>
      <c r="J29" s="6">
        <v>0.10838835203321651</v>
      </c>
      <c r="K29" s="65">
        <v>7.3271860401575998E-3</v>
      </c>
    </row>
    <row r="30" spans="1:11" ht="15.75" thickBot="1" x14ac:dyDescent="0.3">
      <c r="A30" s="21"/>
      <c r="B30" s="45">
        <v>25</v>
      </c>
      <c r="C30" s="23" t="s">
        <v>264</v>
      </c>
      <c r="D30" s="24">
        <v>1.7474310000000002</v>
      </c>
      <c r="E30" s="25">
        <v>1.8379510000000003</v>
      </c>
      <c r="F30" s="25">
        <v>0.93586942565161735</v>
      </c>
      <c r="G30" s="26">
        <f t="shared" si="0"/>
        <v>0.50919171710868094</v>
      </c>
      <c r="I30" t="s">
        <v>257</v>
      </c>
      <c r="J30" s="6">
        <v>0</v>
      </c>
      <c r="K30" s="65">
        <v>0</v>
      </c>
    </row>
    <row r="31" spans="1:11" x14ac:dyDescent="0.25">
      <c r="J31" s="6"/>
      <c r="K31" s="65"/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N17"/>
  <sheetViews>
    <sheetView workbookViewId="0">
      <selection activeCell="A2" sqref="A2:N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18</v>
      </c>
      <c r="B1" s="40" t="s">
        <v>228</v>
      </c>
      <c r="C1" s="40" t="s">
        <v>12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539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341.32211699999999</v>
      </c>
      <c r="I6" s="13">
        <v>351.23612199999997</v>
      </c>
      <c r="J6" s="13">
        <v>160.44662002681062</v>
      </c>
      <c r="K6" s="14">
        <v>0.45680557886016815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 ca="1">SUM(H8:OFFSET(H6,MATCH("PROYECTOS",$A$8:$A$50,0),0))</f>
        <v>340.32211699999993</v>
      </c>
      <c r="I7" s="31">
        <f ca="1">SUM(I8:OFFSET(I6,MATCH("PROYECTOS",$A$8:$A$50,0),0))</f>
        <v>348.27612699999986</v>
      </c>
      <c r="J7" s="31">
        <f ca="1">SUM(J8:OFFSET(J6,MATCH("PROYECTOS",$A$8:$A$50,0),0))</f>
        <v>160.15532128358964</v>
      </c>
      <c r="K7" s="32">
        <f ca="1">IFERROR(J7/I7,0)</f>
        <v>0.45985156279054895</v>
      </c>
      <c r="L7" s="50"/>
      <c r="M7" s="31"/>
      <c r="N7" s="32"/>
    </row>
    <row r="8" spans="1:14" ht="38.25" x14ac:dyDescent="0.25">
      <c r="A8" s="15"/>
      <c r="B8" s="17">
        <v>5004452</v>
      </c>
      <c r="C8" s="79" t="s">
        <v>540</v>
      </c>
      <c r="D8" s="17">
        <v>3000001</v>
      </c>
      <c r="E8" s="17" t="s">
        <v>271</v>
      </c>
      <c r="F8" s="53">
        <v>60</v>
      </c>
      <c r="G8" s="17" t="s">
        <v>318</v>
      </c>
      <c r="H8" s="18">
        <v>25.741965000000008</v>
      </c>
      <c r="I8" s="19">
        <v>27.028502999999997</v>
      </c>
      <c r="J8" s="19">
        <v>9.6481909094145522</v>
      </c>
      <c r="K8" s="20">
        <f t="shared" ref="K8:K17" si="0">IFERROR(J8/I8,0)</f>
        <v>0.3569635695108439</v>
      </c>
      <c r="L8" s="54">
        <v>275</v>
      </c>
      <c r="M8" s="19">
        <v>0</v>
      </c>
      <c r="N8" s="20">
        <f>IFERROR(M8/L8,".")</f>
        <v>0</v>
      </c>
    </row>
    <row r="9" spans="1:14" ht="25.5" x14ac:dyDescent="0.25">
      <c r="A9" s="15"/>
      <c r="B9" s="17">
        <v>5004453</v>
      </c>
      <c r="C9" s="79" t="s">
        <v>541</v>
      </c>
      <c r="D9" s="17">
        <v>3000001</v>
      </c>
      <c r="E9" s="17" t="s">
        <v>271</v>
      </c>
      <c r="F9" s="53">
        <v>80</v>
      </c>
      <c r="G9" s="17" t="s">
        <v>319</v>
      </c>
      <c r="H9" s="18">
        <v>4.7930209999999986</v>
      </c>
      <c r="I9" s="19">
        <v>4.9428259999999984</v>
      </c>
      <c r="J9" s="19">
        <v>1.5158590060259485</v>
      </c>
      <c r="K9" s="20">
        <f t="shared" si="0"/>
        <v>0.30667860977221312</v>
      </c>
      <c r="L9" s="54">
        <v>25</v>
      </c>
      <c r="M9" s="19">
        <v>0</v>
      </c>
      <c r="N9" s="20">
        <f t="shared" ref="N9:N16" si="1">IFERROR(M9/L9,".")</f>
        <v>0</v>
      </c>
    </row>
    <row r="10" spans="1:14" ht="51" x14ac:dyDescent="0.25">
      <c r="A10" s="15"/>
      <c r="B10" s="17">
        <v>5000113</v>
      </c>
      <c r="C10" s="79" t="s">
        <v>542</v>
      </c>
      <c r="D10" s="17">
        <v>3000015</v>
      </c>
      <c r="E10" s="17" t="s">
        <v>526</v>
      </c>
      <c r="F10" s="53">
        <v>438</v>
      </c>
      <c r="G10" s="17" t="s">
        <v>538</v>
      </c>
      <c r="H10" s="18">
        <v>27.209561000000004</v>
      </c>
      <c r="I10" s="19">
        <v>30.464123000000001</v>
      </c>
      <c r="J10" s="19">
        <v>14.450387213507106</v>
      </c>
      <c r="K10" s="20">
        <f t="shared" si="0"/>
        <v>0.47434115249295394</v>
      </c>
      <c r="L10" s="54">
        <v>156637</v>
      </c>
      <c r="M10" s="19">
        <v>0</v>
      </c>
      <c r="N10" s="20">
        <f t="shared" si="1"/>
        <v>0</v>
      </c>
    </row>
    <row r="11" spans="1:14" ht="25.5" x14ac:dyDescent="0.25">
      <c r="A11" s="15"/>
      <c r="B11" s="17">
        <v>5000114</v>
      </c>
      <c r="C11" s="79" t="s">
        <v>543</v>
      </c>
      <c r="D11" s="17">
        <v>3000016</v>
      </c>
      <c r="E11" s="17" t="s">
        <v>527</v>
      </c>
      <c r="F11" s="53">
        <v>394</v>
      </c>
      <c r="G11" s="17" t="s">
        <v>462</v>
      </c>
      <c r="H11" s="18">
        <v>83.916714999999996</v>
      </c>
      <c r="I11" s="19">
        <v>65.247421000000031</v>
      </c>
      <c r="J11" s="19">
        <v>33.732460425968036</v>
      </c>
      <c r="K11" s="20">
        <f t="shared" si="0"/>
        <v>0.51699300767716194</v>
      </c>
      <c r="L11" s="54">
        <v>41733</v>
      </c>
      <c r="M11" s="19">
        <v>0</v>
      </c>
      <c r="N11" s="20">
        <f t="shared" si="1"/>
        <v>0</v>
      </c>
    </row>
    <row r="12" spans="1:14" ht="25.5" x14ac:dyDescent="0.25">
      <c r="A12" s="15"/>
      <c r="B12" s="17">
        <v>5000115</v>
      </c>
      <c r="C12" s="79" t="s">
        <v>544</v>
      </c>
      <c r="D12" s="17">
        <v>3000017</v>
      </c>
      <c r="E12" s="17" t="s">
        <v>528</v>
      </c>
      <c r="F12" s="53">
        <v>394</v>
      </c>
      <c r="G12" s="17" t="s">
        <v>462</v>
      </c>
      <c r="H12" s="18">
        <v>31.237422999999975</v>
      </c>
      <c r="I12" s="19">
        <v>39.306669999999976</v>
      </c>
      <c r="J12" s="19">
        <v>19.782559010951985</v>
      </c>
      <c r="K12" s="20">
        <f t="shared" si="0"/>
        <v>0.50328758480308811</v>
      </c>
      <c r="L12" s="54">
        <v>23640</v>
      </c>
      <c r="M12" s="19">
        <v>0</v>
      </c>
      <c r="N12" s="20">
        <f t="shared" si="1"/>
        <v>0</v>
      </c>
    </row>
    <row r="13" spans="1:14" ht="38.25" x14ac:dyDescent="0.25">
      <c r="A13" s="15"/>
      <c r="B13" s="17">
        <v>5000104</v>
      </c>
      <c r="C13" s="79" t="s">
        <v>545</v>
      </c>
      <c r="D13" s="17">
        <v>3000680</v>
      </c>
      <c r="E13" s="17" t="s">
        <v>529</v>
      </c>
      <c r="F13" s="53">
        <v>394</v>
      </c>
      <c r="G13" s="17" t="s">
        <v>462</v>
      </c>
      <c r="H13" s="18">
        <v>35.573594999999983</v>
      </c>
      <c r="I13" s="19">
        <v>39.501892999999981</v>
      </c>
      <c r="J13" s="19">
        <v>18.296157264431148</v>
      </c>
      <c r="K13" s="20">
        <f t="shared" si="0"/>
        <v>0.46317165773374852</v>
      </c>
      <c r="L13" s="54">
        <v>468394.5</v>
      </c>
      <c r="M13" s="19">
        <v>0</v>
      </c>
      <c r="N13" s="20">
        <f t="shared" si="1"/>
        <v>0</v>
      </c>
    </row>
    <row r="14" spans="1:14" ht="38.25" x14ac:dyDescent="0.25">
      <c r="A14" s="15"/>
      <c r="B14" s="17">
        <v>5000105</v>
      </c>
      <c r="C14" s="79" t="s">
        <v>546</v>
      </c>
      <c r="D14" s="17">
        <v>3000681</v>
      </c>
      <c r="E14" s="17" t="s">
        <v>530</v>
      </c>
      <c r="F14" s="53">
        <v>394</v>
      </c>
      <c r="G14" s="17" t="s">
        <v>462</v>
      </c>
      <c r="H14" s="18">
        <v>23.214016000000001</v>
      </c>
      <c r="I14" s="19">
        <v>25.517018999999998</v>
      </c>
      <c r="J14" s="19">
        <v>12.635024118541295</v>
      </c>
      <c r="K14" s="20">
        <f t="shared" si="0"/>
        <v>0.49516066584977253</v>
      </c>
      <c r="L14" s="54">
        <v>120276</v>
      </c>
      <c r="M14" s="19">
        <v>0</v>
      </c>
      <c r="N14" s="20">
        <f t="shared" si="1"/>
        <v>0</v>
      </c>
    </row>
    <row r="15" spans="1:14" ht="76.5" x14ac:dyDescent="0.25">
      <c r="A15" s="15"/>
      <c r="B15" s="17">
        <v>5000098</v>
      </c>
      <c r="C15" s="79" t="s">
        <v>547</v>
      </c>
      <c r="D15" s="17">
        <v>3043987</v>
      </c>
      <c r="E15" s="17" t="s">
        <v>532</v>
      </c>
      <c r="F15" s="53">
        <v>259</v>
      </c>
      <c r="G15" s="17" t="s">
        <v>292</v>
      </c>
      <c r="H15" s="18">
        <v>18.213917000000006</v>
      </c>
      <c r="I15" s="19">
        <v>19.244133000000001</v>
      </c>
      <c r="J15" s="19">
        <v>8.8675386835470817</v>
      </c>
      <c r="K15" s="20">
        <f t="shared" si="0"/>
        <v>0.46079179994999414</v>
      </c>
      <c r="L15" s="54">
        <v>255385</v>
      </c>
      <c r="M15" s="19">
        <v>0</v>
      </c>
      <c r="N15" s="20">
        <f t="shared" si="1"/>
        <v>0</v>
      </c>
    </row>
    <row r="16" spans="1:14" x14ac:dyDescent="0.25">
      <c r="A16" s="15"/>
      <c r="B16" s="17">
        <v>9000000</v>
      </c>
      <c r="C16" s="79" t="s">
        <v>317</v>
      </c>
      <c r="D16" s="17">
        <v>9000000</v>
      </c>
      <c r="E16" s="17" t="s">
        <v>308</v>
      </c>
      <c r="F16" s="53"/>
      <c r="G16" s="17" t="s">
        <v>289</v>
      </c>
      <c r="H16" s="18">
        <v>90.421903999999927</v>
      </c>
      <c r="I16" s="19">
        <v>97.0235389999999</v>
      </c>
      <c r="J16" s="19">
        <v>41.227144651202494</v>
      </c>
      <c r="K16" s="20">
        <f t="shared" si="0"/>
        <v>0.42491899466996907</v>
      </c>
      <c r="L16" s="54"/>
      <c r="M16" s="19"/>
      <c r="N16" s="20" t="str">
        <f t="shared" si="1"/>
        <v>.</v>
      </c>
    </row>
    <row r="17" spans="1:14" ht="15.75" thickBot="1" x14ac:dyDescent="0.3">
      <c r="A17" s="33" t="s">
        <v>302</v>
      </c>
      <c r="B17" s="35"/>
      <c r="C17" s="35"/>
      <c r="D17" s="57"/>
      <c r="E17" s="35"/>
      <c r="F17" s="51"/>
      <c r="G17" s="35"/>
      <c r="H17" s="36">
        <f ca="1">OFFSET(H17,-MATCH("PROYECTOS",$A$8:$A$50,0)-1,0)-(OFFSET(H17,-MATCH("PROYECTOS",$A$8:$A$50,0),0))</f>
        <v>1.0000000000000568</v>
      </c>
      <c r="I17" s="37">
        <f ca="1">OFFSET(I17,-MATCH("PROYECTOS",$A$8:$A$50,0)-1,0)-(OFFSET(I17,-MATCH("PROYECTOS",$A$8:$A$50,0),0))</f>
        <v>2.9599950000001058</v>
      </c>
      <c r="J17" s="37">
        <f ca="1">OFFSET(J17,-MATCH("PROYECTOS",$A$8:$A$50,0)-1,0)-(OFFSET(J17,-MATCH("PROYECTOS",$A$8:$A$50,0),0))</f>
        <v>0.29129874322097749</v>
      </c>
      <c r="K17" s="38">
        <f t="shared" ca="1" si="0"/>
        <v>9.8411903810975046E-2</v>
      </c>
      <c r="L17" s="52"/>
      <c r="M17" s="37"/>
      <c r="N17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0"/>
  <dimension ref="A1:G26"/>
  <sheetViews>
    <sheetView workbookViewId="0">
      <selection activeCell="A24" sqref="A24:G24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130</v>
      </c>
      <c r="B1" s="46" t="s">
        <v>228</v>
      </c>
      <c r="C1" s="40" t="s">
        <v>85</v>
      </c>
      <c r="D1" s="40"/>
      <c r="E1" s="40"/>
      <c r="F1" s="40"/>
      <c r="G1" s="40"/>
    </row>
    <row r="2" spans="1:7" ht="15.75" thickBot="1" x14ac:dyDescent="0.3">
      <c r="A2" s="2" t="s">
        <v>2502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68.916943000000003</v>
      </c>
      <c r="E6" s="13">
        <v>98.664287999999999</v>
      </c>
      <c r="F6" s="13">
        <v>27.08803983641883</v>
      </c>
      <c r="G6" s="14">
        <v>0.27454756311036094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58.821649999999998</v>
      </c>
      <c r="E7" s="31">
        <f ca="1">SUM(E8:OFFSET(E6,MATCH("GOBIERNOS REGIONALES",$A$8:$A$50,0),0))</f>
        <v>85.581878999999986</v>
      </c>
      <c r="F7" s="31">
        <f ca="1">SUM(F8:OFFSET(F6,MATCH("GOBIERNOS REGIONALES",$A$8:$A$50,0),0))</f>
        <v>21.766405610175752</v>
      </c>
      <c r="G7" s="32">
        <f ca="1">IFERROR(F7/E7,0)</f>
        <v>0.25433428039335004</v>
      </c>
    </row>
    <row r="8" spans="1:7" x14ac:dyDescent="0.25">
      <c r="A8" s="15"/>
      <c r="B8" s="16">
        <v>13</v>
      </c>
      <c r="C8" s="17" t="s">
        <v>109</v>
      </c>
      <c r="D8" s="18">
        <v>6.8611830000000005</v>
      </c>
      <c r="E8" s="19">
        <v>8.4127430000000007</v>
      </c>
      <c r="F8" s="19">
        <v>3.48915681931976</v>
      </c>
      <c r="G8" s="20">
        <f t="shared" ref="G8:G25" si="0">IFERROR(F8/E8,0)</f>
        <v>0.41474663130916511</v>
      </c>
    </row>
    <row r="9" spans="1:7" ht="25.5" x14ac:dyDescent="0.25">
      <c r="A9" s="15"/>
      <c r="B9" s="16">
        <v>163</v>
      </c>
      <c r="C9" s="17" t="s">
        <v>143</v>
      </c>
      <c r="D9" s="18">
        <v>6.6216539999999968</v>
      </c>
      <c r="E9" s="19">
        <v>10.258981999999998</v>
      </c>
      <c r="F9" s="19">
        <v>2.6233275967342706</v>
      </c>
      <c r="G9" s="20">
        <f t="shared" si="0"/>
        <v>0.25571032259675192</v>
      </c>
    </row>
    <row r="10" spans="1:7" ht="25.5" x14ac:dyDescent="0.25">
      <c r="A10" s="15"/>
      <c r="B10" s="16">
        <v>165</v>
      </c>
      <c r="C10" s="17" t="s">
        <v>145</v>
      </c>
      <c r="D10" s="18">
        <v>45.338813000000002</v>
      </c>
      <c r="E10" s="19">
        <v>66.910153999999991</v>
      </c>
      <c r="F10" s="19">
        <v>15.653921194121722</v>
      </c>
      <c r="G10" s="20">
        <f t="shared" si="0"/>
        <v>0.23395434412124838</v>
      </c>
    </row>
    <row r="11" spans="1:7" x14ac:dyDescent="0.25">
      <c r="A11" s="27" t="s">
        <v>200</v>
      </c>
      <c r="B11" s="28"/>
      <c r="C11" s="29"/>
      <c r="D11" s="30">
        <f ca="1">SUM(D12:OFFSET(D10,(MATCH("GOBIERNOS LOCALES",$A$8:$A$50,0)-MATCH("GOBIERNOS REGIONALES",$A$8:$A$50,0)),0))</f>
        <v>10.095292999999996</v>
      </c>
      <c r="E11" s="31">
        <f ca="1">SUM(E12:OFFSET(E10,(MATCH("GOBIERNOS LOCALES",$A$8:$A$50,0)-MATCH("GOBIERNOS REGIONALES",$A$8:$A$50,0)),0))</f>
        <v>12.288839999999999</v>
      </c>
      <c r="F11" s="31">
        <f ca="1">SUM(F12:OFFSET(F10,(MATCH("GOBIERNOS LOCALES",$A$8:$A$50,0)-MATCH("GOBIERNOS REGIONALES",$A$8:$A$50,0)),0))</f>
        <v>4.8778393691727615</v>
      </c>
      <c r="G11" s="32">
        <f t="shared" ca="1" si="0"/>
        <v>0.39693245002561367</v>
      </c>
    </row>
    <row r="12" spans="1:7" x14ac:dyDescent="0.25">
      <c r="A12" s="15"/>
      <c r="B12" s="16">
        <v>440</v>
      </c>
      <c r="C12" s="17" t="s">
        <v>201</v>
      </c>
      <c r="D12" s="18">
        <v>0.1</v>
      </c>
      <c r="E12" s="19">
        <v>0.21986999999999998</v>
      </c>
      <c r="F12" s="19">
        <v>8.8127351831644773E-2</v>
      </c>
      <c r="G12" s="20">
        <f t="shared" si="0"/>
        <v>0.40081571761333873</v>
      </c>
    </row>
    <row r="13" spans="1:7" x14ac:dyDescent="0.25">
      <c r="A13" s="15"/>
      <c r="B13" s="16">
        <v>442</v>
      </c>
      <c r="C13" s="17" t="s">
        <v>203</v>
      </c>
      <c r="D13" s="18">
        <v>6.3695999999999989E-2</v>
      </c>
      <c r="E13" s="19">
        <v>8.6124000000000006E-2</v>
      </c>
      <c r="F13" s="19">
        <v>5.275879061082378E-2</v>
      </c>
      <c r="G13" s="20">
        <f t="shared" si="0"/>
        <v>0.61259103862830078</v>
      </c>
    </row>
    <row r="14" spans="1:7" x14ac:dyDescent="0.25">
      <c r="A14" s="15"/>
      <c r="B14" s="16">
        <v>444</v>
      </c>
      <c r="C14" s="17" t="s">
        <v>205</v>
      </c>
      <c r="D14" s="18">
        <v>2.9483199999999998</v>
      </c>
      <c r="E14" s="19">
        <v>2.372153</v>
      </c>
      <c r="F14" s="19">
        <v>1.208519357912337</v>
      </c>
      <c r="G14" s="20">
        <f t="shared" si="0"/>
        <v>0.50946096559215914</v>
      </c>
    </row>
    <row r="15" spans="1:7" x14ac:dyDescent="0.25">
      <c r="A15" s="15"/>
      <c r="B15" s="16">
        <v>446</v>
      </c>
      <c r="C15" s="17" t="s">
        <v>207</v>
      </c>
      <c r="D15" s="18">
        <v>2.6262840000000001</v>
      </c>
      <c r="E15" s="19">
        <v>4.6863229999999998</v>
      </c>
      <c r="F15" s="19">
        <v>2.1257034531445242</v>
      </c>
      <c r="G15" s="20">
        <f t="shared" si="0"/>
        <v>0.45359729859519377</v>
      </c>
    </row>
    <row r="16" spans="1:7" x14ac:dyDescent="0.25">
      <c r="A16" s="15"/>
      <c r="B16" s="16">
        <v>448</v>
      </c>
      <c r="C16" s="17" t="s">
        <v>209</v>
      </c>
      <c r="D16" s="18">
        <v>1.2149999999999992</v>
      </c>
      <c r="E16" s="19">
        <v>1.2534000000000001</v>
      </c>
      <c r="F16" s="19">
        <v>0.37608088313390908</v>
      </c>
      <c r="G16" s="20">
        <f t="shared" si="0"/>
        <v>0.30004857438480059</v>
      </c>
    </row>
    <row r="17" spans="1:7" x14ac:dyDescent="0.25">
      <c r="A17" s="15"/>
      <c r="B17" s="16">
        <v>450</v>
      </c>
      <c r="C17" s="17" t="s">
        <v>211</v>
      </c>
      <c r="D17" s="18">
        <v>6.0000000000000005E-2</v>
      </c>
      <c r="E17" s="19">
        <v>6.0000000000000005E-2</v>
      </c>
      <c r="F17" s="19">
        <v>1.5111949607671704E-2</v>
      </c>
      <c r="G17" s="20">
        <f t="shared" si="0"/>
        <v>0.2518658267945284</v>
      </c>
    </row>
    <row r="18" spans="1:7" x14ac:dyDescent="0.25">
      <c r="A18" s="15"/>
      <c r="B18" s="16">
        <v>451</v>
      </c>
      <c r="C18" s="17" t="s">
        <v>212</v>
      </c>
      <c r="D18" s="18">
        <v>0.6792450000000001</v>
      </c>
      <c r="E18" s="19">
        <v>0.6792450000000001</v>
      </c>
      <c r="F18" s="19">
        <v>0.22578937159050838</v>
      </c>
      <c r="G18" s="20">
        <f t="shared" si="0"/>
        <v>0.33241226890224934</v>
      </c>
    </row>
    <row r="19" spans="1:7" x14ac:dyDescent="0.25">
      <c r="A19" s="15"/>
      <c r="B19" s="16">
        <v>453</v>
      </c>
      <c r="C19" s="17" t="s">
        <v>214</v>
      </c>
      <c r="D19" s="18">
        <v>0.1</v>
      </c>
      <c r="E19" s="19">
        <v>0.1</v>
      </c>
      <c r="F19" s="19">
        <v>9.8000001162290573E-3</v>
      </c>
      <c r="G19" s="20">
        <f t="shared" si="0"/>
        <v>9.8000001162290573E-2</v>
      </c>
    </row>
    <row r="20" spans="1:7" x14ac:dyDescent="0.25">
      <c r="A20" s="15"/>
      <c r="B20" s="16">
        <v>454</v>
      </c>
      <c r="C20" s="17" t="s">
        <v>215</v>
      </c>
      <c r="D20" s="18">
        <v>1.9031469999999999</v>
      </c>
      <c r="E20" s="19">
        <v>2.432124</v>
      </c>
      <c r="F20" s="19">
        <v>0.71093040998857759</v>
      </c>
      <c r="G20" s="20">
        <f t="shared" si="0"/>
        <v>0.29230845548523743</v>
      </c>
    </row>
    <row r="21" spans="1:7" x14ac:dyDescent="0.25">
      <c r="A21" s="15"/>
      <c r="B21" s="16">
        <v>458</v>
      </c>
      <c r="C21" s="17" t="s">
        <v>219</v>
      </c>
      <c r="D21" s="18">
        <v>9.9601000000000037E-2</v>
      </c>
      <c r="E21" s="19">
        <v>9.9601000000000023E-2</v>
      </c>
      <c r="F21" s="19">
        <v>2.8005300933727995E-2</v>
      </c>
      <c r="G21" s="20">
        <f t="shared" si="0"/>
        <v>0.28117489717701616</v>
      </c>
    </row>
    <row r="22" spans="1:7" x14ac:dyDescent="0.25">
      <c r="A22" s="15"/>
      <c r="B22" s="16">
        <v>459</v>
      </c>
      <c r="C22" s="17" t="s">
        <v>220</v>
      </c>
      <c r="D22" s="18">
        <v>0.1</v>
      </c>
      <c r="E22" s="19">
        <v>0.1</v>
      </c>
      <c r="F22" s="19">
        <v>3.0512500168697443E-2</v>
      </c>
      <c r="G22" s="20">
        <f t="shared" si="0"/>
        <v>0.30512500168697443</v>
      </c>
    </row>
    <row r="23" spans="1:7" x14ac:dyDescent="0.25">
      <c r="A23" s="15"/>
      <c r="B23" s="16">
        <v>461</v>
      </c>
      <c r="C23" s="17" t="s">
        <v>222</v>
      </c>
      <c r="D23" s="18">
        <v>0.1</v>
      </c>
      <c r="E23" s="19">
        <v>0.1</v>
      </c>
      <c r="F23" s="19">
        <v>6.5000001341104507E-3</v>
      </c>
      <c r="G23" s="20">
        <f t="shared" si="0"/>
        <v>6.5000001341104507E-2</v>
      </c>
    </row>
    <row r="24" spans="1:7" x14ac:dyDescent="0.25">
      <c r="A24" s="15"/>
      <c r="B24" s="16">
        <v>462</v>
      </c>
      <c r="C24" s="17" t="s">
        <v>223</v>
      </c>
      <c r="D24" s="18">
        <v>0.1</v>
      </c>
      <c r="E24" s="19">
        <v>9.9999999999999992E-2</v>
      </c>
      <c r="F24" s="19">
        <v>0</v>
      </c>
      <c r="G24" s="20">
        <f t="shared" si="0"/>
        <v>0</v>
      </c>
    </row>
    <row r="25" spans="1:7" ht="15.75" thickBot="1" x14ac:dyDescent="0.3">
      <c r="A25" s="33" t="s">
        <v>227</v>
      </c>
      <c r="B25" s="34"/>
      <c r="C25" s="35"/>
      <c r="D25" s="36">
        <v>0</v>
      </c>
      <c r="E25" s="37">
        <v>0.79356899999999997</v>
      </c>
      <c r="F25" s="37">
        <v>0.44379485707031563</v>
      </c>
      <c r="G25" s="38">
        <f t="shared" si="0"/>
        <v>0.55923915509592192</v>
      </c>
    </row>
    <row r="26" spans="1:7" x14ac:dyDescent="0.25">
      <c r="D26" s="6"/>
      <c r="E26" s="6"/>
      <c r="F26" s="6"/>
      <c r="G26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1"/>
  <dimension ref="A1:L24"/>
  <sheetViews>
    <sheetView topLeftCell="A19" workbookViewId="0">
      <selection activeCell="C26" sqref="C2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130</v>
      </c>
      <c r="B1" s="40" t="s">
        <v>228</v>
      </c>
      <c r="C1" s="40" t="s">
        <v>85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2503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68.916943000000003</v>
      </c>
      <c r="G6" s="13">
        <v>98.664287999999999</v>
      </c>
      <c r="H6" s="13">
        <v>27.08803983641883</v>
      </c>
      <c r="I6" s="14">
        <v>0.27454756311036094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43.746563999999992</v>
      </c>
      <c r="G7" s="31">
        <f ca="1">SUM(G8:OFFSET(G6,MATCH("PROYECTOS",$A$8:$A$50,0),0))</f>
        <v>68.022971999999996</v>
      </c>
      <c r="H7" s="31">
        <f ca="1">SUM(H8:OFFSET(H6,MATCH("PROYECTOS",$A$8:$A$50,0),0))</f>
        <v>20.212943959102631</v>
      </c>
      <c r="I7" s="32">
        <f ca="1">IFERROR(H7/G7,0)</f>
        <v>0.29714879201547723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33.190683</v>
      </c>
      <c r="G8" s="19">
        <v>39.603954999999999</v>
      </c>
      <c r="H8" s="19">
        <v>17.076060755909566</v>
      </c>
      <c r="I8" s="20">
        <f t="shared" ref="I8:I14" si="0">IFERROR(H8/G8,0)</f>
        <v>0.43117059283370984</v>
      </c>
      <c r="J8" s="54"/>
      <c r="K8" s="19"/>
      <c r="L8" s="20" t="str">
        <f t="shared" ref="L8:L13" si="1">IFERROR(K8/J8,".")</f>
        <v>.</v>
      </c>
    </row>
    <row r="9" spans="1:12" ht="51" x14ac:dyDescent="0.25">
      <c r="A9" s="15"/>
      <c r="B9" s="17">
        <v>3000383</v>
      </c>
      <c r="C9" s="17" t="s">
        <v>2504</v>
      </c>
      <c r="D9" s="53">
        <v>86</v>
      </c>
      <c r="E9" s="17" t="s">
        <v>464</v>
      </c>
      <c r="F9" s="18">
        <v>1.9325620000000003</v>
      </c>
      <c r="G9" s="19">
        <v>9.1860809999999962</v>
      </c>
      <c r="H9" s="19">
        <v>0.42466830605917494</v>
      </c>
      <c r="I9" s="20">
        <f t="shared" si="0"/>
        <v>4.6229540764900191E-2</v>
      </c>
      <c r="J9" s="54"/>
      <c r="K9" s="19"/>
      <c r="L9" s="20" t="str">
        <f t="shared" si="1"/>
        <v>.</v>
      </c>
    </row>
    <row r="10" spans="1:12" ht="38.25" x14ac:dyDescent="0.25">
      <c r="A10" s="15"/>
      <c r="B10" s="17">
        <v>3000384</v>
      </c>
      <c r="C10" s="17" t="s">
        <v>2505</v>
      </c>
      <c r="D10" s="53">
        <v>59</v>
      </c>
      <c r="E10" s="17" t="s">
        <v>665</v>
      </c>
      <c r="F10" s="18">
        <v>4.2678309999999984</v>
      </c>
      <c r="G10" s="19">
        <v>5.3222600000000018</v>
      </c>
      <c r="H10" s="19">
        <v>1.1727734306059574</v>
      </c>
      <c r="I10" s="20">
        <f t="shared" si="0"/>
        <v>0.22035252516899909</v>
      </c>
      <c r="J10" s="54"/>
      <c r="K10" s="19"/>
      <c r="L10" s="20" t="str">
        <f t="shared" si="1"/>
        <v>.</v>
      </c>
    </row>
    <row r="11" spans="1:12" ht="63.75" x14ac:dyDescent="0.25">
      <c r="A11" s="15"/>
      <c r="B11" s="17">
        <v>3000695</v>
      </c>
      <c r="C11" s="17" t="s">
        <v>2506</v>
      </c>
      <c r="D11" s="53">
        <v>86</v>
      </c>
      <c r="E11" s="17" t="s">
        <v>464</v>
      </c>
      <c r="F11" s="18">
        <v>1.9641699999999993</v>
      </c>
      <c r="G11" s="19">
        <v>10.973597999999999</v>
      </c>
      <c r="H11" s="19">
        <v>0.72768718512816122</v>
      </c>
      <c r="I11" s="20">
        <f t="shared" si="0"/>
        <v>6.6312542625323184E-2</v>
      </c>
      <c r="J11" s="54"/>
      <c r="K11" s="19"/>
      <c r="L11" s="20" t="str">
        <f t="shared" si="1"/>
        <v>.</v>
      </c>
    </row>
    <row r="12" spans="1:12" ht="51" x14ac:dyDescent="0.25">
      <c r="A12" s="15"/>
      <c r="B12" s="17">
        <v>3000696</v>
      </c>
      <c r="C12" s="17" t="s">
        <v>2507</v>
      </c>
      <c r="D12" s="53">
        <v>86</v>
      </c>
      <c r="E12" s="17" t="s">
        <v>464</v>
      </c>
      <c r="F12" s="18">
        <v>0.34950000000000009</v>
      </c>
      <c r="G12" s="19">
        <v>0.85146999999999984</v>
      </c>
      <c r="H12" s="19">
        <v>9.4308772242584382E-2</v>
      </c>
      <c r="I12" s="20">
        <f t="shared" si="0"/>
        <v>0.11075994720023535</v>
      </c>
      <c r="J12" s="54"/>
      <c r="K12" s="19"/>
      <c r="L12" s="20" t="str">
        <f t="shared" si="1"/>
        <v>.</v>
      </c>
    </row>
    <row r="13" spans="1:12" ht="63.75" x14ac:dyDescent="0.25">
      <c r="A13" s="15"/>
      <c r="B13" s="17">
        <v>3000697</v>
      </c>
      <c r="C13" s="17" t="s">
        <v>2508</v>
      </c>
      <c r="D13" s="53">
        <v>86</v>
      </c>
      <c r="E13" s="17" t="s">
        <v>464</v>
      </c>
      <c r="F13" s="18">
        <v>2.0418180000000001</v>
      </c>
      <c r="G13" s="19">
        <v>2.0856079999999997</v>
      </c>
      <c r="H13" s="19">
        <v>0.71744550915718719</v>
      </c>
      <c r="I13" s="20">
        <f t="shared" si="0"/>
        <v>0.34399825334252043</v>
      </c>
      <c r="J13" s="54"/>
      <c r="K13" s="19"/>
      <c r="L13" s="20" t="str">
        <f t="shared" si="1"/>
        <v>.</v>
      </c>
    </row>
    <row r="14" spans="1:12" ht="15.75" thickBot="1" x14ac:dyDescent="0.3">
      <c r="A14" s="33" t="s">
        <v>302</v>
      </c>
      <c r="B14" s="35"/>
      <c r="C14" s="35"/>
      <c r="D14" s="51"/>
      <c r="E14" s="35"/>
      <c r="F14" s="36">
        <f ca="1">OFFSET(F14,-MATCH("PROYECTOS",$A$8:$A$50,0)-1,0)-(OFFSET(F14,-MATCH("PROYECTOS",$A$8:$A$50,0),0))</f>
        <v>25.170379000000011</v>
      </c>
      <c r="G14" s="37">
        <f ca="1">OFFSET(G14,-MATCH("PROYECTOS",$A$8:$A$50,0)-1,0)-(OFFSET(G14,-MATCH("PROYECTOS",$A$8:$A$50,0),0))</f>
        <v>30.641316000000003</v>
      </c>
      <c r="H14" s="37">
        <f ca="1">OFFSET(H14,-MATCH("PROYECTOS",$A$8:$A$50,0)-1,0)-(OFFSET(H14,-MATCH("PROYECTOS",$A$8:$A$50,0),0))</f>
        <v>6.8750958773161983</v>
      </c>
      <c r="I14" s="38">
        <f t="shared" ca="1" si="0"/>
        <v>0.22437338779170574</v>
      </c>
      <c r="J14" s="52"/>
      <c r="K14" s="37"/>
      <c r="L14" s="38"/>
    </row>
    <row r="15" spans="1:12" ht="15.75" thickBot="1" x14ac:dyDescent="0.3"/>
    <row r="16" spans="1:12" ht="15.75" thickBot="1" x14ac:dyDescent="0.3">
      <c r="A16" s="108" t="s">
        <v>372</v>
      </c>
      <c r="B16" s="109"/>
      <c r="C16" s="109"/>
      <c r="D16" s="109"/>
      <c r="E16" s="109"/>
      <c r="F16" s="110"/>
    </row>
    <row r="17" spans="1:6" ht="15.75" thickBot="1" x14ac:dyDescent="0.3">
      <c r="A17" s="2" t="s">
        <v>2525</v>
      </c>
    </row>
    <row r="18" spans="1:6" ht="45" customHeight="1" x14ac:dyDescent="0.25">
      <c r="A18" s="100" t="s">
        <v>374</v>
      </c>
      <c r="B18" s="101"/>
      <c r="C18" s="101"/>
      <c r="D18" s="101"/>
      <c r="E18" s="101"/>
      <c r="F18" s="111" t="s">
        <v>375</v>
      </c>
    </row>
    <row r="19" spans="1:6" ht="15.75" thickBot="1" x14ac:dyDescent="0.3">
      <c r="A19" s="125"/>
      <c r="B19" s="126"/>
      <c r="C19" s="104"/>
      <c r="D19" s="104"/>
      <c r="E19" s="104"/>
      <c r="F19" s="112"/>
    </row>
    <row r="20" spans="1:6" ht="39" customHeight="1" x14ac:dyDescent="0.25">
      <c r="A20" s="15"/>
      <c r="B20" s="17">
        <v>3000383</v>
      </c>
      <c r="C20" s="148" t="s">
        <v>2504</v>
      </c>
      <c r="D20" s="142"/>
      <c r="E20" s="149"/>
      <c r="F20" s="69">
        <v>4.6229540764900191E-2</v>
      </c>
    </row>
    <row r="21" spans="1:6" ht="39" customHeight="1" x14ac:dyDescent="0.25">
      <c r="A21" s="15"/>
      <c r="B21" s="17">
        <v>3000384</v>
      </c>
      <c r="C21" s="144" t="s">
        <v>2505</v>
      </c>
      <c r="D21" s="119">
        <v>59</v>
      </c>
      <c r="E21" s="145" t="s">
        <v>665</v>
      </c>
      <c r="F21" s="69">
        <v>0.22035252516899909</v>
      </c>
    </row>
    <row r="22" spans="1:6" ht="39" customHeight="1" x14ac:dyDescent="0.25">
      <c r="A22" s="15"/>
      <c r="B22" s="17">
        <v>3000695</v>
      </c>
      <c r="C22" s="144" t="s">
        <v>2506</v>
      </c>
      <c r="D22" s="119">
        <v>86</v>
      </c>
      <c r="E22" s="145" t="s">
        <v>464</v>
      </c>
      <c r="F22" s="69">
        <v>6.6312542625323184E-2</v>
      </c>
    </row>
    <row r="23" spans="1:6" ht="39" customHeight="1" x14ac:dyDescent="0.25">
      <c r="A23" s="15"/>
      <c r="B23" s="17">
        <v>3000696</v>
      </c>
      <c r="C23" s="144" t="s">
        <v>2507</v>
      </c>
      <c r="D23" s="119">
        <v>86</v>
      </c>
      <c r="E23" s="145" t="s">
        <v>464</v>
      </c>
      <c r="F23" s="69">
        <v>0.11075994720023535</v>
      </c>
    </row>
    <row r="24" spans="1:6" ht="39" customHeight="1" thickBot="1" x14ac:dyDescent="0.3">
      <c r="A24" s="21"/>
      <c r="B24" s="23">
        <v>3000697</v>
      </c>
      <c r="C24" s="146" t="s">
        <v>2508</v>
      </c>
      <c r="D24" s="121">
        <v>86</v>
      </c>
      <c r="E24" s="147" t="s">
        <v>464</v>
      </c>
      <c r="F24" s="70">
        <v>0.34399825334252043</v>
      </c>
    </row>
  </sheetData>
  <mergeCells count="20">
    <mergeCell ref="A18:E19"/>
    <mergeCell ref="F18:F19"/>
    <mergeCell ref="L4:L5"/>
    <mergeCell ref="H4:H5"/>
    <mergeCell ref="A4:C5"/>
    <mergeCell ref="J4:J5"/>
    <mergeCell ref="F4:F5"/>
    <mergeCell ref="K4:K5"/>
    <mergeCell ref="G4:G5"/>
    <mergeCell ref="D4:E5"/>
    <mergeCell ref="A3:E3"/>
    <mergeCell ref="F3:I3"/>
    <mergeCell ref="J3:L3"/>
    <mergeCell ref="I4:I5"/>
    <mergeCell ref="A16:F16"/>
    <mergeCell ref="C20:E20"/>
    <mergeCell ref="C21:E21"/>
    <mergeCell ref="C22:E22"/>
    <mergeCell ref="C23:E23"/>
    <mergeCell ref="C24:E24"/>
  </mergeCells>
  <pageMargins left="0.7" right="0.7" top="0.75" bottom="0.75" header="0.3" footer="0.3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2"/>
  <dimension ref="A1:N23"/>
  <sheetViews>
    <sheetView workbookViewId="0">
      <selection activeCell="C10" sqref="C1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130</v>
      </c>
      <c r="B1" s="40" t="s">
        <v>228</v>
      </c>
      <c r="C1" s="40" t="s">
        <v>85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2509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68.916943000000003</v>
      </c>
      <c r="I6" s="13">
        <v>98.664287999999999</v>
      </c>
      <c r="J6" s="13">
        <v>27.08803983641883</v>
      </c>
      <c r="K6" s="14">
        <v>0.27454756311036094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SUM(H8:H22)</f>
        <v>43.746563999999992</v>
      </c>
      <c r="I7" s="30">
        <f>SUM(I8:I22)</f>
        <v>68.02297200000001</v>
      </c>
      <c r="J7" s="30">
        <f>SUM(J8:J22)</f>
        <v>20.212943959102631</v>
      </c>
      <c r="K7" s="32">
        <f>IFERROR(J7/I7,0)</f>
        <v>0.29714879201547717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33.190683</v>
      </c>
      <c r="I8" s="19">
        <v>39.603954999999999</v>
      </c>
      <c r="J8" s="19">
        <v>17.076060755909566</v>
      </c>
      <c r="K8" s="20">
        <f t="shared" ref="K8:K23" si="0">IFERROR(J8/I8,0)</f>
        <v>0.43117059283370984</v>
      </c>
      <c r="L8" s="54">
        <v>121</v>
      </c>
      <c r="M8" s="19">
        <v>0</v>
      </c>
      <c r="N8" s="20">
        <f>IFERROR(M8/L8,".")</f>
        <v>0</v>
      </c>
    </row>
    <row r="9" spans="1:14" ht="51" x14ac:dyDescent="0.25">
      <c r="A9" s="15"/>
      <c r="B9" s="17">
        <v>5004417</v>
      </c>
      <c r="C9" s="79" t="s">
        <v>2510</v>
      </c>
      <c r="D9" s="17">
        <v>3000383</v>
      </c>
      <c r="E9" s="17" t="s">
        <v>2504</v>
      </c>
      <c r="F9" s="53">
        <v>66</v>
      </c>
      <c r="G9" s="17" t="s">
        <v>692</v>
      </c>
      <c r="H9" s="18">
        <v>1.0800900000000002</v>
      </c>
      <c r="I9" s="19">
        <v>2.0829610000000001</v>
      </c>
      <c r="J9" s="19">
        <v>0.29478050457328209</v>
      </c>
      <c r="K9" s="20">
        <f t="shared" si="0"/>
        <v>0.14151993463789389</v>
      </c>
      <c r="L9" s="54">
        <v>3</v>
      </c>
      <c r="M9" s="19">
        <v>0</v>
      </c>
      <c r="N9" s="20">
        <f t="shared" ref="N9:N22" si="1">IFERROR(M9/L9,".")</f>
        <v>0</v>
      </c>
    </row>
    <row r="10" spans="1:14" ht="51" x14ac:dyDescent="0.25">
      <c r="A10" s="15"/>
      <c r="B10" s="17">
        <v>5005174</v>
      </c>
      <c r="C10" s="79" t="s">
        <v>2511</v>
      </c>
      <c r="D10" s="17">
        <v>3000383</v>
      </c>
      <c r="E10" s="17" t="s">
        <v>2504</v>
      </c>
      <c r="F10" s="53">
        <v>222</v>
      </c>
      <c r="G10" s="17" t="s">
        <v>290</v>
      </c>
      <c r="H10" s="18">
        <v>0.8524719999999999</v>
      </c>
      <c r="I10" s="19">
        <v>7.1031199999999988</v>
      </c>
      <c r="J10" s="19">
        <v>0.12988780148589285</v>
      </c>
      <c r="K10" s="20">
        <f t="shared" si="0"/>
        <v>1.8286021000052496E-2</v>
      </c>
      <c r="L10" s="54">
        <v>14</v>
      </c>
      <c r="M10" s="19">
        <v>0</v>
      </c>
      <c r="N10" s="20">
        <f t="shared" si="1"/>
        <v>0</v>
      </c>
    </row>
    <row r="11" spans="1:14" ht="38.25" x14ac:dyDescent="0.25">
      <c r="A11" s="15"/>
      <c r="B11" s="17">
        <v>5004420</v>
      </c>
      <c r="C11" s="79" t="s">
        <v>2512</v>
      </c>
      <c r="D11" s="17">
        <v>3000384</v>
      </c>
      <c r="E11" s="17" t="s">
        <v>2505</v>
      </c>
      <c r="F11" s="53">
        <v>59</v>
      </c>
      <c r="G11" s="17" t="s">
        <v>665</v>
      </c>
      <c r="H11" s="18">
        <v>2.7557259999999997</v>
      </c>
      <c r="I11" s="19">
        <v>3.6118409999999996</v>
      </c>
      <c r="J11" s="19">
        <v>0.91966575937112793</v>
      </c>
      <c r="K11" s="20">
        <f t="shared" si="0"/>
        <v>0.25462520619571238</v>
      </c>
      <c r="L11" s="54">
        <v>0</v>
      </c>
      <c r="M11" s="19">
        <v>0</v>
      </c>
      <c r="N11" s="20" t="str">
        <f t="shared" si="1"/>
        <v>.</v>
      </c>
    </row>
    <row r="12" spans="1:14" ht="63.75" x14ac:dyDescent="0.25">
      <c r="A12" s="15"/>
      <c r="B12" s="17">
        <v>5004422</v>
      </c>
      <c r="C12" s="79" t="s">
        <v>2513</v>
      </c>
      <c r="D12" s="17">
        <v>3000384</v>
      </c>
      <c r="E12" s="17" t="s">
        <v>2505</v>
      </c>
      <c r="F12" s="53">
        <v>117</v>
      </c>
      <c r="G12" s="17" t="s">
        <v>808</v>
      </c>
      <c r="H12" s="18">
        <v>0.5811010000000002</v>
      </c>
      <c r="I12" s="19">
        <v>0.8228390000000001</v>
      </c>
      <c r="J12" s="19">
        <v>0.16703917275663116</v>
      </c>
      <c r="K12" s="20">
        <f t="shared" si="0"/>
        <v>0.20300347061409479</v>
      </c>
      <c r="L12" s="54">
        <v>0</v>
      </c>
      <c r="M12" s="19">
        <v>0</v>
      </c>
      <c r="N12" s="20" t="str">
        <f t="shared" si="1"/>
        <v>.</v>
      </c>
    </row>
    <row r="13" spans="1:14" ht="38.25" x14ac:dyDescent="0.25">
      <c r="A13" s="15"/>
      <c r="B13" s="17">
        <v>5005175</v>
      </c>
      <c r="C13" s="79" t="s">
        <v>2514</v>
      </c>
      <c r="D13" s="17">
        <v>3000384</v>
      </c>
      <c r="E13" s="17" t="s">
        <v>2505</v>
      </c>
      <c r="F13" s="53">
        <v>36</v>
      </c>
      <c r="G13" s="17" t="s">
        <v>645</v>
      </c>
      <c r="H13" s="18">
        <v>0.75650000000000017</v>
      </c>
      <c r="I13" s="19">
        <v>0.57957599999999998</v>
      </c>
      <c r="J13" s="19">
        <v>5.9330001004127553E-3</v>
      </c>
      <c r="K13" s="20">
        <f t="shared" si="0"/>
        <v>1.0236793967336046E-2</v>
      </c>
      <c r="L13" s="54">
        <v>0</v>
      </c>
      <c r="M13" s="19">
        <v>0</v>
      </c>
      <c r="N13" s="20" t="str">
        <f t="shared" si="1"/>
        <v>.</v>
      </c>
    </row>
    <row r="14" spans="1:14" ht="51" x14ac:dyDescent="0.25">
      <c r="A14" s="15"/>
      <c r="B14" s="17">
        <v>5005176</v>
      </c>
      <c r="C14" s="79" t="s">
        <v>2515</v>
      </c>
      <c r="D14" s="17">
        <v>3000384</v>
      </c>
      <c r="E14" s="17" t="s">
        <v>2505</v>
      </c>
      <c r="F14" s="53">
        <v>132</v>
      </c>
      <c r="G14" s="17" t="s">
        <v>2323</v>
      </c>
      <c r="H14" s="18">
        <v>5.5000000000000007E-2</v>
      </c>
      <c r="I14" s="19">
        <v>0.1885</v>
      </c>
      <c r="J14" s="19">
        <v>3.7053608808491845E-2</v>
      </c>
      <c r="K14" s="20">
        <f t="shared" si="0"/>
        <v>0.19657086901056681</v>
      </c>
      <c r="L14" s="54">
        <v>0</v>
      </c>
      <c r="M14" s="19">
        <v>0</v>
      </c>
      <c r="N14" s="20" t="str">
        <f t="shared" si="1"/>
        <v>.</v>
      </c>
    </row>
    <row r="15" spans="1:14" ht="51" x14ac:dyDescent="0.25">
      <c r="A15" s="15"/>
      <c r="B15" s="17">
        <v>5005177</v>
      </c>
      <c r="C15" s="79" t="s">
        <v>2516</v>
      </c>
      <c r="D15" s="17">
        <v>3000384</v>
      </c>
      <c r="E15" s="17" t="s">
        <v>2505</v>
      </c>
      <c r="F15" s="53">
        <v>132</v>
      </c>
      <c r="G15" s="17" t="s">
        <v>2323</v>
      </c>
      <c r="H15" s="18">
        <v>0.11950400000000003</v>
      </c>
      <c r="I15" s="19">
        <v>0.119504</v>
      </c>
      <c r="J15" s="19">
        <v>4.3081889569293708E-2</v>
      </c>
      <c r="K15" s="20">
        <f t="shared" si="0"/>
        <v>0.36050583720455975</v>
      </c>
      <c r="L15" s="54">
        <v>0</v>
      </c>
      <c r="M15" s="19">
        <v>0</v>
      </c>
      <c r="N15" s="20" t="str">
        <f t="shared" si="1"/>
        <v>.</v>
      </c>
    </row>
    <row r="16" spans="1:14" ht="63.75" x14ac:dyDescent="0.25">
      <c r="A16" s="15"/>
      <c r="B16" s="17">
        <v>5005178</v>
      </c>
      <c r="C16" s="79" t="s">
        <v>2517</v>
      </c>
      <c r="D16" s="17">
        <v>3000695</v>
      </c>
      <c r="E16" s="17" t="s">
        <v>2506</v>
      </c>
      <c r="F16" s="53">
        <v>117</v>
      </c>
      <c r="G16" s="17" t="s">
        <v>808</v>
      </c>
      <c r="H16" s="18">
        <v>0.23717000000000002</v>
      </c>
      <c r="I16" s="19">
        <v>0.23283700000000002</v>
      </c>
      <c r="J16" s="19">
        <v>8.1570580870902631E-2</v>
      </c>
      <c r="K16" s="20">
        <f t="shared" si="0"/>
        <v>0.35033341294941367</v>
      </c>
      <c r="L16" s="54">
        <v>4</v>
      </c>
      <c r="M16" s="19">
        <v>0</v>
      </c>
      <c r="N16" s="20">
        <f t="shared" si="1"/>
        <v>0</v>
      </c>
    </row>
    <row r="17" spans="1:14" ht="63.75" x14ac:dyDescent="0.25">
      <c r="A17" s="15"/>
      <c r="B17" s="17">
        <v>5005179</v>
      </c>
      <c r="C17" s="79" t="s">
        <v>2518</v>
      </c>
      <c r="D17" s="17">
        <v>3000695</v>
      </c>
      <c r="E17" s="17" t="s">
        <v>2506</v>
      </c>
      <c r="F17" s="53">
        <v>36</v>
      </c>
      <c r="G17" s="17" t="s">
        <v>645</v>
      </c>
      <c r="H17" s="18">
        <v>0.97700000000000031</v>
      </c>
      <c r="I17" s="19">
        <v>9.9845609999999994</v>
      </c>
      <c r="J17" s="19">
        <v>0.34411703342630062</v>
      </c>
      <c r="K17" s="20">
        <f t="shared" si="0"/>
        <v>3.4464913722926892E-2</v>
      </c>
      <c r="L17" s="54">
        <v>0</v>
      </c>
      <c r="M17" s="19">
        <v>0</v>
      </c>
      <c r="N17" s="20" t="str">
        <f t="shared" si="1"/>
        <v>.</v>
      </c>
    </row>
    <row r="18" spans="1:14" ht="63.75" x14ac:dyDescent="0.25">
      <c r="A18" s="15"/>
      <c r="B18" s="17">
        <v>5005180</v>
      </c>
      <c r="C18" s="79" t="s">
        <v>2519</v>
      </c>
      <c r="D18" s="17">
        <v>3000695</v>
      </c>
      <c r="E18" s="17" t="s">
        <v>2506</v>
      </c>
      <c r="F18" s="53">
        <v>222</v>
      </c>
      <c r="G18" s="17" t="s">
        <v>290</v>
      </c>
      <c r="H18" s="18">
        <v>0.74999999999999989</v>
      </c>
      <c r="I18" s="19">
        <v>0.75620000000000009</v>
      </c>
      <c r="J18" s="19">
        <v>0.30199957083095796</v>
      </c>
      <c r="K18" s="20">
        <f t="shared" si="0"/>
        <v>0.3993646797553001</v>
      </c>
      <c r="L18" s="54">
        <v>34</v>
      </c>
      <c r="M18" s="19">
        <v>0</v>
      </c>
      <c r="N18" s="20">
        <f t="shared" si="1"/>
        <v>0</v>
      </c>
    </row>
    <row r="19" spans="1:14" ht="51" x14ac:dyDescent="0.25">
      <c r="A19" s="15"/>
      <c r="B19" s="17">
        <v>5005181</v>
      </c>
      <c r="C19" s="79" t="s">
        <v>2520</v>
      </c>
      <c r="D19" s="17">
        <v>3000696</v>
      </c>
      <c r="E19" s="17" t="s">
        <v>2507</v>
      </c>
      <c r="F19" s="53">
        <v>36</v>
      </c>
      <c r="G19" s="17" t="s">
        <v>645</v>
      </c>
      <c r="H19" s="18">
        <v>0.14000000000000001</v>
      </c>
      <c r="I19" s="19">
        <v>0.10342</v>
      </c>
      <c r="J19" s="19">
        <v>7.0455282035254641E-2</v>
      </c>
      <c r="K19" s="20">
        <f t="shared" si="0"/>
        <v>0.6812539357498999</v>
      </c>
      <c r="L19" s="54">
        <v>1</v>
      </c>
      <c r="M19" s="19">
        <v>0</v>
      </c>
      <c r="N19" s="20">
        <f t="shared" si="1"/>
        <v>0</v>
      </c>
    </row>
    <row r="20" spans="1:14" ht="51" x14ac:dyDescent="0.25">
      <c r="A20" s="15"/>
      <c r="B20" s="17">
        <v>5005182</v>
      </c>
      <c r="C20" s="79" t="s">
        <v>2521</v>
      </c>
      <c r="D20" s="17">
        <v>3000696</v>
      </c>
      <c r="E20" s="17" t="s">
        <v>2507</v>
      </c>
      <c r="F20" s="53">
        <v>46</v>
      </c>
      <c r="G20" s="17" t="s">
        <v>856</v>
      </c>
      <c r="H20" s="18">
        <v>0.20950000000000005</v>
      </c>
      <c r="I20" s="19">
        <v>0.74804999999999988</v>
      </c>
      <c r="J20" s="19">
        <v>2.3853490207329742E-2</v>
      </c>
      <c r="K20" s="20">
        <f t="shared" si="0"/>
        <v>3.1887561269072585E-2</v>
      </c>
      <c r="L20" s="54">
        <v>1</v>
      </c>
      <c r="M20" s="19">
        <v>0</v>
      </c>
      <c r="N20" s="20">
        <f t="shared" si="1"/>
        <v>0</v>
      </c>
    </row>
    <row r="21" spans="1:14" ht="63.75" x14ac:dyDescent="0.25">
      <c r="A21" s="15"/>
      <c r="B21" s="17">
        <v>5004413</v>
      </c>
      <c r="C21" s="79" t="s">
        <v>2522</v>
      </c>
      <c r="D21" s="17">
        <v>3000697</v>
      </c>
      <c r="E21" s="17" t="s">
        <v>2508</v>
      </c>
      <c r="F21" s="53">
        <v>86</v>
      </c>
      <c r="G21" s="17" t="s">
        <v>464</v>
      </c>
      <c r="H21" s="18">
        <v>1.1243750000000001</v>
      </c>
      <c r="I21" s="19">
        <v>1.7094059999999998</v>
      </c>
      <c r="J21" s="19">
        <v>0.65756493810295069</v>
      </c>
      <c r="K21" s="20">
        <f t="shared" si="0"/>
        <v>0.38467452325717283</v>
      </c>
      <c r="L21" s="54">
        <v>0</v>
      </c>
      <c r="M21" s="19">
        <v>0</v>
      </c>
      <c r="N21" s="20" t="str">
        <f t="shared" si="1"/>
        <v>.</v>
      </c>
    </row>
    <row r="22" spans="1:14" ht="63.75" x14ac:dyDescent="0.25">
      <c r="A22" s="15"/>
      <c r="B22" s="17">
        <v>5004414</v>
      </c>
      <c r="C22" s="79" t="s">
        <v>2523</v>
      </c>
      <c r="D22" s="17">
        <v>3000697</v>
      </c>
      <c r="E22" s="17" t="s">
        <v>2508</v>
      </c>
      <c r="F22" s="53">
        <v>86</v>
      </c>
      <c r="G22" s="17" t="s">
        <v>464</v>
      </c>
      <c r="H22" s="18">
        <v>0.91744299999999979</v>
      </c>
      <c r="I22" s="19">
        <v>0.37620199999999998</v>
      </c>
      <c r="J22" s="19">
        <v>5.9880571054236498E-2</v>
      </c>
      <c r="K22" s="20">
        <f t="shared" si="0"/>
        <v>0.15917132565546302</v>
      </c>
      <c r="L22" s="54">
        <v>100</v>
      </c>
      <c r="M22" s="19">
        <v>0</v>
      </c>
      <c r="N22" s="20">
        <f t="shared" si="1"/>
        <v>0</v>
      </c>
    </row>
    <row r="23" spans="1:14" ht="15.75" thickBot="1" x14ac:dyDescent="0.3">
      <c r="A23" s="33" t="s">
        <v>302</v>
      </c>
      <c r="B23" s="35"/>
      <c r="C23" s="35"/>
      <c r="D23" s="57"/>
      <c r="E23" s="35"/>
      <c r="F23" s="51"/>
      <c r="G23" s="35"/>
      <c r="H23" s="36">
        <f>H6-H7</f>
        <v>25.170379000000011</v>
      </c>
      <c r="I23" s="36">
        <f>I6-I7</f>
        <v>30.641315999999989</v>
      </c>
      <c r="J23" s="36">
        <f>J6-J7</f>
        <v>6.8750958773161983</v>
      </c>
      <c r="K23" s="38">
        <f t="shared" si="0"/>
        <v>0.22437338779170585</v>
      </c>
      <c r="L23" s="52"/>
      <c r="M23" s="37"/>
      <c r="N23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3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131</v>
      </c>
      <c r="B1" s="41" t="s">
        <v>228</v>
      </c>
      <c r="C1" s="40" t="s">
        <v>86</v>
      </c>
      <c r="D1" s="40"/>
      <c r="E1" s="40"/>
      <c r="F1" s="40"/>
      <c r="G1" s="40"/>
    </row>
    <row r="2" spans="1:11" ht="15.75" thickBot="1" x14ac:dyDescent="0.3">
      <c r="A2" s="2" t="s">
        <v>2526</v>
      </c>
      <c r="I2" s="1" t="s">
        <v>2559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68.085463000000004</v>
      </c>
      <c r="E6" s="13">
        <f ca="1">SUM(E7:OFFSET(E7,50,0))</f>
        <v>78.661038000000005</v>
      </c>
      <c r="F6" s="13">
        <f ca="1">SUM(F7:OFFSET(F7,50,0))</f>
        <v>24.535264224096483</v>
      </c>
      <c r="G6" s="14">
        <f ca="1">IFERROR(F6/E6,0)</f>
        <v>0.31191126951689196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0.51255299999999993</v>
      </c>
      <c r="E7" s="19">
        <v>1.0704310000000004</v>
      </c>
      <c r="F7" s="19">
        <v>0.2524283104139613</v>
      </c>
      <c r="G7" s="20">
        <f t="shared" ref="G7:G31" si="0">IFERROR(F7/E7,0)</f>
        <v>0.23581931989447355</v>
      </c>
      <c r="I7" t="s">
        <v>242</v>
      </c>
      <c r="J7" s="6">
        <v>1.5735859558226366</v>
      </c>
      <c r="K7" s="65">
        <v>0.65627388411284049</v>
      </c>
    </row>
    <row r="8" spans="1:11" x14ac:dyDescent="0.25">
      <c r="A8" s="15"/>
      <c r="B8" s="44">
        <v>2</v>
      </c>
      <c r="C8" s="17" t="s">
        <v>241</v>
      </c>
      <c r="D8" s="18">
        <v>2.2901180000000001</v>
      </c>
      <c r="E8" s="19">
        <v>0.99520199999999992</v>
      </c>
      <c r="F8" s="19">
        <v>0.22957353998572216</v>
      </c>
      <c r="G8" s="20">
        <f t="shared" si="0"/>
        <v>0.23068034427756595</v>
      </c>
      <c r="I8" t="s">
        <v>247</v>
      </c>
      <c r="J8" s="6">
        <v>0.60680960266108741</v>
      </c>
      <c r="K8" s="65">
        <v>0.43912365003895987</v>
      </c>
    </row>
    <row r="9" spans="1:11" x14ac:dyDescent="0.25">
      <c r="A9" s="15"/>
      <c r="B9" s="44">
        <v>3</v>
      </c>
      <c r="C9" s="17" t="s">
        <v>242</v>
      </c>
      <c r="D9" s="18">
        <v>1.383354</v>
      </c>
      <c r="E9" s="19">
        <v>2.3977580000000005</v>
      </c>
      <c r="F9" s="19">
        <v>1.5735859558226366</v>
      </c>
      <c r="G9" s="20">
        <f t="shared" si="0"/>
        <v>0.65627388411284049</v>
      </c>
      <c r="I9" t="s">
        <v>254</v>
      </c>
      <c r="J9" s="6">
        <v>15.174098849051536</v>
      </c>
      <c r="K9" s="65">
        <v>0.40998515803553742</v>
      </c>
    </row>
    <row r="10" spans="1:11" x14ac:dyDescent="0.25">
      <c r="A10" s="15"/>
      <c r="B10" s="44">
        <v>4</v>
      </c>
      <c r="C10" s="17" t="s">
        <v>243</v>
      </c>
      <c r="D10" s="18">
        <v>1.0565279999999999</v>
      </c>
      <c r="E10" s="19">
        <v>4.6546200000000004</v>
      </c>
      <c r="F10" s="19">
        <v>0.1510708338682889</v>
      </c>
      <c r="G10" s="20">
        <f t="shared" si="0"/>
        <v>3.2456104659089012E-2</v>
      </c>
      <c r="I10" t="s">
        <v>246</v>
      </c>
      <c r="J10" s="6">
        <v>1.2639859707051073</v>
      </c>
      <c r="K10" s="65">
        <v>0.36482472508827246</v>
      </c>
    </row>
    <row r="11" spans="1:11" x14ac:dyDescent="0.25">
      <c r="A11" s="15"/>
      <c r="B11" s="44">
        <v>5</v>
      </c>
      <c r="C11" s="17" t="s">
        <v>244</v>
      </c>
      <c r="D11" s="18">
        <v>0.7190669999999999</v>
      </c>
      <c r="E11" s="19">
        <v>0.74037799999999998</v>
      </c>
      <c r="F11" s="19">
        <v>2.3756130307447165E-2</v>
      </c>
      <c r="G11" s="20">
        <f t="shared" si="0"/>
        <v>3.2086488668554666E-2</v>
      </c>
      <c r="I11" t="s">
        <v>264</v>
      </c>
      <c r="J11" s="6">
        <v>0.30021711488370784</v>
      </c>
      <c r="K11" s="65">
        <v>0.34786808519351559</v>
      </c>
    </row>
    <row r="12" spans="1:11" x14ac:dyDescent="0.25">
      <c r="A12" s="15"/>
      <c r="B12" s="44">
        <v>6</v>
      </c>
      <c r="C12" s="17" t="s">
        <v>245</v>
      </c>
      <c r="D12" s="18">
        <v>1.1791860000000001</v>
      </c>
      <c r="E12" s="19">
        <v>1.5163159999999998</v>
      </c>
      <c r="F12" s="19">
        <v>0.41642147370657767</v>
      </c>
      <c r="G12" s="20">
        <f t="shared" si="0"/>
        <v>0.27462710523833933</v>
      </c>
      <c r="I12" t="s">
        <v>258</v>
      </c>
      <c r="J12" s="6">
        <v>0.20714306928675796</v>
      </c>
      <c r="K12" s="65">
        <v>0.3373176677757751</v>
      </c>
    </row>
    <row r="13" spans="1:11" x14ac:dyDescent="0.25">
      <c r="A13" s="15"/>
      <c r="B13" s="44">
        <v>7</v>
      </c>
      <c r="C13" s="17" t="s">
        <v>246</v>
      </c>
      <c r="D13" s="18">
        <v>2.3435210000000004</v>
      </c>
      <c r="E13" s="19">
        <v>3.4646390000000005</v>
      </c>
      <c r="F13" s="19">
        <v>1.2639859707051073</v>
      </c>
      <c r="G13" s="20">
        <f t="shared" si="0"/>
        <v>0.36482472508827246</v>
      </c>
      <c r="I13" t="s">
        <v>248</v>
      </c>
      <c r="J13" s="6">
        <v>0.80842258357006358</v>
      </c>
      <c r="K13" s="65">
        <v>0.31117531743886601</v>
      </c>
    </row>
    <row r="14" spans="1:11" x14ac:dyDescent="0.25">
      <c r="A14" s="15"/>
      <c r="B14" s="44">
        <v>8</v>
      </c>
      <c r="C14" s="17" t="s">
        <v>247</v>
      </c>
      <c r="D14" s="18">
        <v>1.8606890000000003</v>
      </c>
      <c r="E14" s="19">
        <v>1.3818650000000003</v>
      </c>
      <c r="F14" s="19">
        <v>0.60680960266108741</v>
      </c>
      <c r="G14" s="20">
        <f t="shared" si="0"/>
        <v>0.43912365003895987</v>
      </c>
      <c r="I14" t="s">
        <v>250</v>
      </c>
      <c r="J14" s="6">
        <v>0.2783782702172175</v>
      </c>
      <c r="K14" s="65">
        <v>0.29336048346843385</v>
      </c>
    </row>
    <row r="15" spans="1:11" x14ac:dyDescent="0.25">
      <c r="A15" s="15"/>
      <c r="B15" s="44">
        <v>9</v>
      </c>
      <c r="C15" s="17" t="s">
        <v>248</v>
      </c>
      <c r="D15" s="18">
        <v>1.142323</v>
      </c>
      <c r="E15" s="19">
        <v>2.5979650000000003</v>
      </c>
      <c r="F15" s="19">
        <v>0.80842258357006358</v>
      </c>
      <c r="G15" s="20">
        <f t="shared" si="0"/>
        <v>0.31117531743886601</v>
      </c>
      <c r="I15" t="s">
        <v>261</v>
      </c>
      <c r="J15" s="6">
        <v>0.43120830056432169</v>
      </c>
      <c r="K15" s="65">
        <v>0.2789239258461651</v>
      </c>
    </row>
    <row r="16" spans="1:11" x14ac:dyDescent="0.25">
      <c r="A16" s="15"/>
      <c r="B16" s="44">
        <v>10</v>
      </c>
      <c r="C16" s="17" t="s">
        <v>249</v>
      </c>
      <c r="D16" s="18">
        <v>0.76014500000000007</v>
      </c>
      <c r="E16" s="19">
        <v>0.79831700000000005</v>
      </c>
      <c r="F16" s="19">
        <v>0.13553414648777107</v>
      </c>
      <c r="G16" s="20">
        <f t="shared" si="0"/>
        <v>0.16977484694397221</v>
      </c>
      <c r="I16" t="s">
        <v>245</v>
      </c>
      <c r="J16" s="6">
        <v>0.41642147370657767</v>
      </c>
      <c r="K16" s="65">
        <v>0.27462710523833933</v>
      </c>
    </row>
    <row r="17" spans="1:11" x14ac:dyDescent="0.25">
      <c r="A17" s="15"/>
      <c r="B17" s="44">
        <v>11</v>
      </c>
      <c r="C17" s="17" t="s">
        <v>250</v>
      </c>
      <c r="D17" s="18">
        <v>0.93363800000000008</v>
      </c>
      <c r="E17" s="19">
        <v>0.94892900000000013</v>
      </c>
      <c r="F17" s="19">
        <v>0.2783782702172175</v>
      </c>
      <c r="G17" s="20">
        <f t="shared" si="0"/>
        <v>0.29336048346843385</v>
      </c>
      <c r="I17" t="s">
        <v>256</v>
      </c>
      <c r="J17" s="6">
        <v>0.2375299140549032</v>
      </c>
      <c r="K17" s="65">
        <v>0.25684268615495259</v>
      </c>
    </row>
    <row r="18" spans="1:11" x14ac:dyDescent="0.25">
      <c r="A18" s="15"/>
      <c r="B18" s="44">
        <v>12</v>
      </c>
      <c r="C18" s="17" t="s">
        <v>251</v>
      </c>
      <c r="D18" s="18">
        <v>0.93410699999999969</v>
      </c>
      <c r="E18" s="19">
        <v>1.338506999999999</v>
      </c>
      <c r="F18" s="19">
        <v>0.30520065683958819</v>
      </c>
      <c r="G18" s="20">
        <f t="shared" si="0"/>
        <v>0.22801573457560431</v>
      </c>
      <c r="I18" t="s">
        <v>240</v>
      </c>
      <c r="J18" s="6">
        <v>0.2524283104139613</v>
      </c>
      <c r="K18" s="65">
        <v>0.23581931989447355</v>
      </c>
    </row>
    <row r="19" spans="1:11" x14ac:dyDescent="0.25">
      <c r="A19" s="15"/>
      <c r="B19" s="44">
        <v>13</v>
      </c>
      <c r="C19" s="17" t="s">
        <v>252</v>
      </c>
      <c r="D19" s="18">
        <v>1.8762499999999998</v>
      </c>
      <c r="E19" s="19">
        <v>5.0700979999999989</v>
      </c>
      <c r="F19" s="19">
        <v>0.58717121455447341</v>
      </c>
      <c r="G19" s="20">
        <f t="shared" si="0"/>
        <v>0.11581062428270095</v>
      </c>
      <c r="I19" t="s">
        <v>241</v>
      </c>
      <c r="J19" s="6">
        <v>0.22957353998572216</v>
      </c>
      <c r="K19" s="65">
        <v>0.23068034427756595</v>
      </c>
    </row>
    <row r="20" spans="1:11" x14ac:dyDescent="0.25">
      <c r="A20" s="15"/>
      <c r="B20" s="44">
        <v>14</v>
      </c>
      <c r="C20" s="17" t="s">
        <v>253</v>
      </c>
      <c r="D20" s="18">
        <v>1.2721990000000001</v>
      </c>
      <c r="E20" s="19">
        <v>2.3858509999999997</v>
      </c>
      <c r="F20" s="19">
        <v>0.32595080259852693</v>
      </c>
      <c r="G20" s="20">
        <f t="shared" si="0"/>
        <v>0.13661825595920574</v>
      </c>
      <c r="I20" t="s">
        <v>251</v>
      </c>
      <c r="J20" s="6">
        <v>0.30520065683958819</v>
      </c>
      <c r="K20" s="65">
        <v>0.22801573457560431</v>
      </c>
    </row>
    <row r="21" spans="1:11" x14ac:dyDescent="0.25">
      <c r="A21" s="15"/>
      <c r="B21" s="44">
        <v>15</v>
      </c>
      <c r="C21" s="17" t="s">
        <v>254</v>
      </c>
      <c r="D21" s="18">
        <v>42.699376000000022</v>
      </c>
      <c r="E21" s="19">
        <v>37.011337000000005</v>
      </c>
      <c r="F21" s="19">
        <v>15.174098849051536</v>
      </c>
      <c r="G21" s="20">
        <f t="shared" si="0"/>
        <v>0.40998515803553742</v>
      </c>
      <c r="I21" t="s">
        <v>262</v>
      </c>
      <c r="J21" s="6">
        <v>0.30104312332696281</v>
      </c>
      <c r="K21" s="65">
        <v>0.21330803526586548</v>
      </c>
    </row>
    <row r="22" spans="1:11" x14ac:dyDescent="0.25">
      <c r="A22" s="15"/>
      <c r="B22" s="44">
        <v>16</v>
      </c>
      <c r="C22" s="17" t="s">
        <v>255</v>
      </c>
      <c r="D22" s="18">
        <v>0.57048199999999993</v>
      </c>
      <c r="E22" s="19">
        <v>1.9755340000000001</v>
      </c>
      <c r="F22" s="19">
        <v>0.35158157258410938</v>
      </c>
      <c r="G22" s="20">
        <f t="shared" si="0"/>
        <v>0.17796786721165486</v>
      </c>
      <c r="I22" t="s">
        <v>255</v>
      </c>
      <c r="J22" s="6">
        <v>0.35158157258410938</v>
      </c>
      <c r="K22" s="65">
        <v>0.17796786721165486</v>
      </c>
    </row>
    <row r="23" spans="1:11" x14ac:dyDescent="0.25">
      <c r="A23" s="15"/>
      <c r="B23" s="44">
        <v>17</v>
      </c>
      <c r="C23" s="17" t="s">
        <v>256</v>
      </c>
      <c r="D23" s="18">
        <v>0.40285500000000002</v>
      </c>
      <c r="E23" s="19">
        <v>0.92480699999999993</v>
      </c>
      <c r="F23" s="19">
        <v>0.2375299140549032</v>
      </c>
      <c r="G23" s="20">
        <f t="shared" si="0"/>
        <v>0.25684268615495259</v>
      </c>
      <c r="I23" t="s">
        <v>249</v>
      </c>
      <c r="J23" s="6">
        <v>0.13553414648777107</v>
      </c>
      <c r="K23" s="65">
        <v>0.16977484694397221</v>
      </c>
    </row>
    <row r="24" spans="1:11" x14ac:dyDescent="0.25">
      <c r="A24" s="15"/>
      <c r="B24" s="44">
        <v>18</v>
      </c>
      <c r="C24" s="17" t="s">
        <v>257</v>
      </c>
      <c r="D24" s="18">
        <v>0.55068099999999987</v>
      </c>
      <c r="E24" s="19">
        <v>1.9106859999999999</v>
      </c>
      <c r="F24" s="19">
        <v>0.31147892066655913</v>
      </c>
      <c r="G24" s="20">
        <f t="shared" si="0"/>
        <v>0.16301941850547874</v>
      </c>
      <c r="I24" t="s">
        <v>257</v>
      </c>
      <c r="J24" s="6">
        <v>0.31147892066655913</v>
      </c>
      <c r="K24" s="65">
        <v>0.16301941850547874</v>
      </c>
    </row>
    <row r="25" spans="1:11" x14ac:dyDescent="0.25">
      <c r="A25" s="15"/>
      <c r="B25" s="44">
        <v>19</v>
      </c>
      <c r="C25" s="17" t="s">
        <v>258</v>
      </c>
      <c r="D25" s="18">
        <v>0.61227500000000001</v>
      </c>
      <c r="E25" s="19">
        <v>0.614089</v>
      </c>
      <c r="F25" s="19">
        <v>0.20714306928675796</v>
      </c>
      <c r="G25" s="20">
        <f t="shared" si="0"/>
        <v>0.3373176677757751</v>
      </c>
      <c r="I25" t="s">
        <v>253</v>
      </c>
      <c r="J25" s="6">
        <v>0.32595080259852693</v>
      </c>
      <c r="K25" s="65">
        <v>0.13661825595920574</v>
      </c>
    </row>
    <row r="26" spans="1:11" x14ac:dyDescent="0.25">
      <c r="A26" s="15"/>
      <c r="B26" s="44">
        <v>20</v>
      </c>
      <c r="C26" s="17" t="s">
        <v>259</v>
      </c>
      <c r="D26" s="18">
        <v>1.1449290000000001</v>
      </c>
      <c r="E26" s="19">
        <v>1.1706259999999999</v>
      </c>
      <c r="F26" s="19">
        <v>0.11984066833974794</v>
      </c>
      <c r="G26" s="20">
        <f t="shared" si="0"/>
        <v>0.10237314764899118</v>
      </c>
      <c r="I26" t="s">
        <v>252</v>
      </c>
      <c r="J26" s="6">
        <v>0.58717121455447341</v>
      </c>
      <c r="K26" s="65">
        <v>0.11581062428270095</v>
      </c>
    </row>
    <row r="27" spans="1:11" x14ac:dyDescent="0.25">
      <c r="A27" s="15"/>
      <c r="B27" s="44">
        <v>21</v>
      </c>
      <c r="C27" s="17" t="s">
        <v>260</v>
      </c>
      <c r="D27" s="18">
        <v>0.447853</v>
      </c>
      <c r="E27" s="19">
        <v>0.96106500000000006</v>
      </c>
      <c r="F27" s="19">
        <v>6.1763000441715121E-2</v>
      </c>
      <c r="G27" s="20">
        <f t="shared" si="0"/>
        <v>6.4265164626445784E-2</v>
      </c>
      <c r="I27" t="s">
        <v>259</v>
      </c>
      <c r="J27" s="6">
        <v>0.11984066833974794</v>
      </c>
      <c r="K27" s="65">
        <v>0.10237314764899118</v>
      </c>
    </row>
    <row r="28" spans="1:11" x14ac:dyDescent="0.25">
      <c r="A28" s="15"/>
      <c r="B28" s="44">
        <v>22</v>
      </c>
      <c r="C28" s="17" t="s">
        <v>261</v>
      </c>
      <c r="D28" s="18">
        <v>1.1095390000000001</v>
      </c>
      <c r="E28" s="19">
        <v>1.545971</v>
      </c>
      <c r="F28" s="19">
        <v>0.43120830056432169</v>
      </c>
      <c r="G28" s="20">
        <f t="shared" si="0"/>
        <v>0.2789239258461651</v>
      </c>
      <c r="I28" t="s">
        <v>263</v>
      </c>
      <c r="J28" s="6">
        <v>8.1070199157693423E-2</v>
      </c>
      <c r="K28" s="65">
        <v>8.8920062253425844E-2</v>
      </c>
    </row>
    <row r="29" spans="1:11" x14ac:dyDescent="0.25">
      <c r="A29" s="15"/>
      <c r="B29" s="44">
        <v>23</v>
      </c>
      <c r="C29" s="17" t="s">
        <v>262</v>
      </c>
      <c r="D29" s="18">
        <v>1.0124070000000001</v>
      </c>
      <c r="E29" s="19">
        <v>1.4113070000000001</v>
      </c>
      <c r="F29" s="19">
        <v>0.30104312332696281</v>
      </c>
      <c r="G29" s="20">
        <f t="shared" si="0"/>
        <v>0.21330803526586548</v>
      </c>
      <c r="I29" t="s">
        <v>260</v>
      </c>
      <c r="J29" s="6">
        <v>6.1763000441715121E-2</v>
      </c>
      <c r="K29" s="65">
        <v>6.4265164626445784E-2</v>
      </c>
    </row>
    <row r="30" spans="1:11" x14ac:dyDescent="0.25">
      <c r="A30" s="15"/>
      <c r="B30" s="44">
        <v>24</v>
      </c>
      <c r="C30" s="17" t="s">
        <v>263</v>
      </c>
      <c r="D30" s="18">
        <v>0.91172000000000009</v>
      </c>
      <c r="E30" s="19">
        <v>0.91172000000000009</v>
      </c>
      <c r="F30" s="19">
        <v>8.1070199157693423E-2</v>
      </c>
      <c r="G30" s="20">
        <f t="shared" si="0"/>
        <v>8.8920062253425844E-2</v>
      </c>
      <c r="I30" t="s">
        <v>243</v>
      </c>
      <c r="J30" s="6">
        <v>0.1510708338682889</v>
      </c>
      <c r="K30" s="65">
        <v>3.2456104659089012E-2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0.35966800000000004</v>
      </c>
      <c r="E31" s="25">
        <v>0.86302000000000001</v>
      </c>
      <c r="F31" s="25">
        <v>0.30021711488370784</v>
      </c>
      <c r="G31" s="26">
        <f t="shared" si="0"/>
        <v>0.34786808519351559</v>
      </c>
      <c r="I31" t="s">
        <v>244</v>
      </c>
      <c r="J31" s="6">
        <v>2.3756130307447165E-2</v>
      </c>
      <c r="K31" s="65">
        <v>3.2086488668554666E-2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4"/>
  <dimension ref="A1:G40"/>
  <sheetViews>
    <sheetView topLeftCell="A13" workbookViewId="0">
      <selection activeCell="A38" sqref="A38:G3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131</v>
      </c>
      <c r="B1" s="46" t="s">
        <v>228</v>
      </c>
      <c r="C1" s="40" t="s">
        <v>86</v>
      </c>
      <c r="D1" s="40"/>
      <c r="E1" s="40"/>
      <c r="F1" s="40"/>
      <c r="G1" s="40"/>
    </row>
    <row r="2" spans="1:7" ht="15.75" thickBot="1" x14ac:dyDescent="0.3">
      <c r="A2" s="2" t="s">
        <v>2527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68.085463000000004</v>
      </c>
      <c r="E6" s="13">
        <v>78.661038000000005</v>
      </c>
      <c r="F6" s="13">
        <v>24.535264224096483</v>
      </c>
      <c r="G6" s="14">
        <v>0.31191126951689196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50.395800999999999</v>
      </c>
      <c r="E7" s="31">
        <f ca="1">SUM(E8:OFFSET(E6,MATCH("GOBIERNOS REGIONALES",$A$8:$A$50,0),0))</f>
        <v>42.241250999999991</v>
      </c>
      <c r="F7" s="31">
        <f ca="1">SUM(F8:OFFSET(F6,MATCH("GOBIERNOS REGIONALES",$A$8:$A$50,0),0))</f>
        <v>14.791738644848039</v>
      </c>
      <c r="G7" s="32">
        <f ca="1">IFERROR(F7/E7,0)</f>
        <v>0.35017283566833857</v>
      </c>
    </row>
    <row r="8" spans="1:7" x14ac:dyDescent="0.25">
      <c r="A8" s="15"/>
      <c r="B8" s="16">
        <v>11</v>
      </c>
      <c r="C8" s="17" t="s">
        <v>106</v>
      </c>
      <c r="D8" s="18">
        <v>26.037333</v>
      </c>
      <c r="E8" s="19">
        <v>2.1452009999999997</v>
      </c>
      <c r="F8" s="19">
        <v>7.810000074096024E-2</v>
      </c>
      <c r="G8" s="20">
        <f t="shared" ref="G8:G39" si="0">IFERROR(F8/E8,0)</f>
        <v>3.6406845205162713E-2</v>
      </c>
    </row>
    <row r="9" spans="1:7" x14ac:dyDescent="0.25">
      <c r="A9" s="15"/>
      <c r="B9" s="16">
        <v>131</v>
      </c>
      <c r="C9" s="17" t="s">
        <v>138</v>
      </c>
      <c r="D9" s="18">
        <v>0.15</v>
      </c>
      <c r="E9" s="19">
        <v>0.15</v>
      </c>
      <c r="F9" s="19">
        <v>1.1200000299140811E-3</v>
      </c>
      <c r="G9" s="20">
        <f t="shared" si="0"/>
        <v>7.466666866093874E-3</v>
      </c>
    </row>
    <row r="10" spans="1:7" x14ac:dyDescent="0.25">
      <c r="A10" s="15"/>
      <c r="B10" s="16">
        <v>135</v>
      </c>
      <c r="C10" s="17" t="s">
        <v>139</v>
      </c>
      <c r="D10" s="18">
        <v>9.3865860000000012</v>
      </c>
      <c r="E10" s="19">
        <v>9.3865860000000012</v>
      </c>
      <c r="F10" s="19">
        <v>3.6089491248130798</v>
      </c>
      <c r="G10" s="20">
        <f t="shared" si="0"/>
        <v>0.38447941826912141</v>
      </c>
    </row>
    <row r="11" spans="1:7" ht="25.5" x14ac:dyDescent="0.25">
      <c r="A11" s="15"/>
      <c r="B11" s="16">
        <v>136</v>
      </c>
      <c r="C11" s="17" t="s">
        <v>140</v>
      </c>
      <c r="D11" s="18">
        <v>0.12</v>
      </c>
      <c r="E11" s="19">
        <v>0.54500000000000004</v>
      </c>
      <c r="F11" s="19">
        <v>5.8450339980481658E-2</v>
      </c>
      <c r="G11" s="20">
        <f t="shared" si="0"/>
        <v>0.10724833023941588</v>
      </c>
    </row>
    <row r="12" spans="1:7" ht="25.5" x14ac:dyDescent="0.25">
      <c r="A12" s="15"/>
      <c r="B12" s="16">
        <v>137</v>
      </c>
      <c r="C12" s="17" t="s">
        <v>141</v>
      </c>
      <c r="D12" s="18">
        <v>14.701881999999996</v>
      </c>
      <c r="E12" s="19">
        <v>30.01446399999999</v>
      </c>
      <c r="F12" s="19">
        <v>11.045119179283603</v>
      </c>
      <c r="G12" s="20">
        <f t="shared" si="0"/>
        <v>0.36799321751285002</v>
      </c>
    </row>
    <row r="13" spans="1:7" x14ac:dyDescent="0.25">
      <c r="A13" s="27" t="s">
        <v>200</v>
      </c>
      <c r="B13" s="28"/>
      <c r="C13" s="29"/>
      <c r="D13" s="30">
        <f ca="1">SUM(D14:OFFSET(D12,(MATCH("GOBIERNOS LOCALES",$A$8:$A$50,0)-MATCH("GOBIERNOS REGIONALES",$A$8:$A$50,0)),0))</f>
        <v>17.689661999999998</v>
      </c>
      <c r="E13" s="31">
        <f ca="1">SUM(E14:OFFSET(E12,(MATCH("GOBIERNOS LOCALES",$A$8:$A$50,0)-MATCH("GOBIERNOS REGIONALES",$A$8:$A$50,0)),0))</f>
        <v>36.419787000000007</v>
      </c>
      <c r="F13" s="31">
        <f ca="1">SUM(F14:OFFSET(F12,(MATCH("GOBIERNOS LOCALES",$A$8:$A$50,0)-MATCH("GOBIERNOS REGIONALES",$A$8:$A$50,0)),0))</f>
        <v>9.7435255792484448</v>
      </c>
      <c r="G13" s="32">
        <f t="shared" ca="1" si="0"/>
        <v>0.26753384305208711</v>
      </c>
    </row>
    <row r="14" spans="1:7" x14ac:dyDescent="0.25">
      <c r="A14" s="15"/>
      <c r="B14" s="16">
        <v>440</v>
      </c>
      <c r="C14" s="17" t="s">
        <v>201</v>
      </c>
      <c r="D14" s="18">
        <v>0.42815100000000006</v>
      </c>
      <c r="E14" s="19">
        <v>0.98602900000000004</v>
      </c>
      <c r="F14" s="19">
        <v>0.2524283104139613</v>
      </c>
      <c r="G14" s="20">
        <f t="shared" si="0"/>
        <v>0.25600495564933817</v>
      </c>
    </row>
    <row r="15" spans="1:7" x14ac:dyDescent="0.25">
      <c r="A15" s="15"/>
      <c r="B15" s="16">
        <v>441</v>
      </c>
      <c r="C15" s="17" t="s">
        <v>202</v>
      </c>
      <c r="D15" s="18">
        <v>0.5584119999999998</v>
      </c>
      <c r="E15" s="19">
        <v>0.58816999999999986</v>
      </c>
      <c r="F15" s="19">
        <v>0.22957353998572216</v>
      </c>
      <c r="G15" s="20">
        <f t="shared" si="0"/>
        <v>0.3903183433118354</v>
      </c>
    </row>
    <row r="16" spans="1:7" x14ac:dyDescent="0.25">
      <c r="A16" s="15"/>
      <c r="B16" s="16">
        <v>442</v>
      </c>
      <c r="C16" s="17" t="s">
        <v>203</v>
      </c>
      <c r="D16" s="18">
        <v>1.087145</v>
      </c>
      <c r="E16" s="19">
        <v>2.1015489999999994</v>
      </c>
      <c r="F16" s="19">
        <v>1.5735859558226366</v>
      </c>
      <c r="G16" s="20">
        <f t="shared" si="0"/>
        <v>0.74877433541765481</v>
      </c>
    </row>
    <row r="17" spans="1:7" x14ac:dyDescent="0.25">
      <c r="A17" s="15"/>
      <c r="B17" s="16">
        <v>443</v>
      </c>
      <c r="C17" s="17" t="s">
        <v>204</v>
      </c>
      <c r="D17" s="18">
        <v>0.79067200000000004</v>
      </c>
      <c r="E17" s="19">
        <v>4.3887640000000001</v>
      </c>
      <c r="F17" s="19">
        <v>0.1510708338682889</v>
      </c>
      <c r="G17" s="20">
        <f t="shared" si="0"/>
        <v>3.4422182160692372E-2</v>
      </c>
    </row>
    <row r="18" spans="1:7" x14ac:dyDescent="0.25">
      <c r="A18" s="15"/>
      <c r="B18" s="16">
        <v>444</v>
      </c>
      <c r="C18" s="17" t="s">
        <v>205</v>
      </c>
      <c r="D18" s="18">
        <v>0</v>
      </c>
      <c r="E18" s="19">
        <v>2.1311E-2</v>
      </c>
      <c r="F18" s="19">
        <v>1.0106130212079734E-2</v>
      </c>
      <c r="G18" s="20">
        <f t="shared" si="0"/>
        <v>0.47422130411898705</v>
      </c>
    </row>
    <row r="19" spans="1:7" x14ac:dyDescent="0.25">
      <c r="A19" s="15"/>
      <c r="B19" s="16">
        <v>445</v>
      </c>
      <c r="C19" s="17" t="s">
        <v>206</v>
      </c>
      <c r="D19" s="18">
        <v>0.7695240000000001</v>
      </c>
      <c r="E19" s="19">
        <v>1.106654</v>
      </c>
      <c r="F19" s="19">
        <v>0.40992147357246722</v>
      </c>
      <c r="G19" s="20">
        <f t="shared" si="0"/>
        <v>0.3704152097877631</v>
      </c>
    </row>
    <row r="20" spans="1:7" x14ac:dyDescent="0.25">
      <c r="A20" s="15"/>
      <c r="B20" s="16">
        <v>446</v>
      </c>
      <c r="C20" s="17" t="s">
        <v>207</v>
      </c>
      <c r="D20" s="18">
        <v>0.8266949999999994</v>
      </c>
      <c r="E20" s="19">
        <v>1.1478709999999999</v>
      </c>
      <c r="F20" s="19">
        <v>0.42355959544147481</v>
      </c>
      <c r="G20" s="20">
        <f t="shared" si="0"/>
        <v>0.36899581524533231</v>
      </c>
    </row>
    <row r="21" spans="1:7" x14ac:dyDescent="0.25">
      <c r="A21" s="15"/>
      <c r="B21" s="16">
        <v>447</v>
      </c>
      <c r="C21" s="17" t="s">
        <v>208</v>
      </c>
      <c r="D21" s="18">
        <v>0.69876800000000006</v>
      </c>
      <c r="E21" s="19">
        <v>2.1544099999999986</v>
      </c>
      <c r="F21" s="19">
        <v>0.80842258357006358</v>
      </c>
      <c r="G21" s="20">
        <f t="shared" si="0"/>
        <v>0.37524082397039749</v>
      </c>
    </row>
    <row r="22" spans="1:7" x14ac:dyDescent="0.25">
      <c r="A22" s="15"/>
      <c r="B22" s="16">
        <v>448</v>
      </c>
      <c r="C22" s="17" t="s">
        <v>209</v>
      </c>
      <c r="D22" s="18">
        <v>0.39005800000000007</v>
      </c>
      <c r="E22" s="19">
        <v>0.42823000000000006</v>
      </c>
      <c r="F22" s="19">
        <v>0.13553414648777107</v>
      </c>
      <c r="G22" s="20">
        <f t="shared" si="0"/>
        <v>0.31649848559832577</v>
      </c>
    </row>
    <row r="23" spans="1:7" x14ac:dyDescent="0.25">
      <c r="A23" s="15"/>
      <c r="B23" s="16">
        <v>449</v>
      </c>
      <c r="C23" s="17" t="s">
        <v>210</v>
      </c>
      <c r="D23" s="18">
        <v>0.79318000000000033</v>
      </c>
      <c r="E23" s="19">
        <v>0.80847100000000027</v>
      </c>
      <c r="F23" s="19">
        <v>0.27122827025596052</v>
      </c>
      <c r="G23" s="20">
        <f t="shared" si="0"/>
        <v>0.33548299228538864</v>
      </c>
    </row>
    <row r="24" spans="1:7" x14ac:dyDescent="0.25">
      <c r="A24" s="15"/>
      <c r="B24" s="16">
        <v>450</v>
      </c>
      <c r="C24" s="17" t="s">
        <v>211</v>
      </c>
      <c r="D24" s="18">
        <v>0.56897499999999979</v>
      </c>
      <c r="E24" s="19">
        <v>0.97337499999999966</v>
      </c>
      <c r="F24" s="19">
        <v>0.29870065670547774</v>
      </c>
      <c r="G24" s="20">
        <f t="shared" si="0"/>
        <v>0.30687109973594745</v>
      </c>
    </row>
    <row r="25" spans="1:7" x14ac:dyDescent="0.25">
      <c r="A25" s="15"/>
      <c r="B25" s="16">
        <v>451</v>
      </c>
      <c r="C25" s="17" t="s">
        <v>212</v>
      </c>
      <c r="D25" s="18">
        <v>0.93907299999999994</v>
      </c>
      <c r="E25" s="19">
        <v>4.1329210000000005</v>
      </c>
      <c r="F25" s="19">
        <v>0.58067121442036296</v>
      </c>
      <c r="G25" s="20">
        <f t="shared" si="0"/>
        <v>0.1404989871377563</v>
      </c>
    </row>
    <row r="26" spans="1:7" x14ac:dyDescent="0.25">
      <c r="A26" s="15"/>
      <c r="B26" s="16">
        <v>452</v>
      </c>
      <c r="C26" s="17" t="s">
        <v>213</v>
      </c>
      <c r="D26" s="18">
        <v>1.1185160000000003</v>
      </c>
      <c r="E26" s="19">
        <v>2.2321679999999997</v>
      </c>
      <c r="F26" s="19">
        <v>0.32595080259852693</v>
      </c>
      <c r="G26" s="20">
        <f t="shared" si="0"/>
        <v>0.14602431474625879</v>
      </c>
    </row>
    <row r="27" spans="1:7" x14ac:dyDescent="0.25">
      <c r="A27" s="15"/>
      <c r="B27" s="16">
        <v>453</v>
      </c>
      <c r="C27" s="17" t="s">
        <v>214</v>
      </c>
      <c r="D27" s="18">
        <v>0.52922800000000003</v>
      </c>
      <c r="E27" s="19">
        <v>1.9342799999999998</v>
      </c>
      <c r="F27" s="19">
        <v>0.35158157258410938</v>
      </c>
      <c r="G27" s="20">
        <f t="shared" si="0"/>
        <v>0.18176353608790322</v>
      </c>
    </row>
    <row r="28" spans="1:7" x14ac:dyDescent="0.25">
      <c r="A28" s="15"/>
      <c r="B28" s="16">
        <v>454</v>
      </c>
      <c r="C28" s="17" t="s">
        <v>215</v>
      </c>
      <c r="D28" s="18">
        <v>0.38772000000000006</v>
      </c>
      <c r="E28" s="19">
        <v>0.90967200000000004</v>
      </c>
      <c r="F28" s="19">
        <v>0.2375299140549032</v>
      </c>
      <c r="G28" s="20">
        <f t="shared" si="0"/>
        <v>0.26111600011312119</v>
      </c>
    </row>
    <row r="29" spans="1:7" x14ac:dyDescent="0.25">
      <c r="A29" s="15"/>
      <c r="B29" s="16">
        <v>455</v>
      </c>
      <c r="C29" s="17" t="s">
        <v>216</v>
      </c>
      <c r="D29" s="18">
        <v>0.52195999999999998</v>
      </c>
      <c r="E29" s="19">
        <v>1.8819650000000003</v>
      </c>
      <c r="F29" s="19">
        <v>0.31147892066655913</v>
      </c>
      <c r="G29" s="20">
        <f t="shared" si="0"/>
        <v>0.16550728662146166</v>
      </c>
    </row>
    <row r="30" spans="1:7" x14ac:dyDescent="0.25">
      <c r="A30" s="15"/>
      <c r="B30" s="16">
        <v>456</v>
      </c>
      <c r="C30" s="17" t="s">
        <v>217</v>
      </c>
      <c r="D30" s="18">
        <v>0.56703599999999998</v>
      </c>
      <c r="E30" s="19">
        <v>0.56884999999999997</v>
      </c>
      <c r="F30" s="19">
        <v>0.20714306928675796</v>
      </c>
      <c r="G30" s="20">
        <f t="shared" si="0"/>
        <v>0.36414356910742368</v>
      </c>
    </row>
    <row r="31" spans="1:7" x14ac:dyDescent="0.25">
      <c r="A31" s="15"/>
      <c r="B31" s="16">
        <v>457</v>
      </c>
      <c r="C31" s="17" t="s">
        <v>218</v>
      </c>
      <c r="D31" s="18">
        <v>0.24299500000000004</v>
      </c>
      <c r="E31" s="19">
        <v>0.26869199999999999</v>
      </c>
      <c r="F31" s="19">
        <v>0.10034066793741658</v>
      </c>
      <c r="G31" s="20">
        <f t="shared" si="0"/>
        <v>0.37344121870921571</v>
      </c>
    </row>
    <row r="32" spans="1:7" x14ac:dyDescent="0.25">
      <c r="A32" s="15"/>
      <c r="B32" s="16">
        <v>458</v>
      </c>
      <c r="C32" s="17" t="s">
        <v>219</v>
      </c>
      <c r="D32" s="18">
        <v>0.17235700000000001</v>
      </c>
      <c r="E32" s="19">
        <v>0.68556900000000009</v>
      </c>
      <c r="F32" s="19">
        <v>6.1763000441715121E-2</v>
      </c>
      <c r="G32" s="20">
        <f t="shared" si="0"/>
        <v>9.0090130157161594E-2</v>
      </c>
    </row>
    <row r="33" spans="1:7" x14ac:dyDescent="0.25">
      <c r="A33" s="15"/>
      <c r="B33" s="16">
        <v>459</v>
      </c>
      <c r="C33" s="17" t="s">
        <v>220</v>
      </c>
      <c r="D33" s="18">
        <v>0.82593799999999995</v>
      </c>
      <c r="E33" s="19">
        <v>1.2623699999999995</v>
      </c>
      <c r="F33" s="19">
        <v>0.43120830056432169</v>
      </c>
      <c r="G33" s="20">
        <f t="shared" si="0"/>
        <v>0.34158630240287857</v>
      </c>
    </row>
    <row r="34" spans="1:7" x14ac:dyDescent="0.25">
      <c r="A34" s="15"/>
      <c r="B34" s="16">
        <v>460</v>
      </c>
      <c r="C34" s="17" t="s">
        <v>221</v>
      </c>
      <c r="D34" s="18">
        <v>0.84727700000000006</v>
      </c>
      <c r="E34" s="19">
        <v>1.2461770000000003</v>
      </c>
      <c r="F34" s="19">
        <v>0.30104312332696281</v>
      </c>
      <c r="G34" s="20">
        <f t="shared" si="0"/>
        <v>0.24157332652340938</v>
      </c>
    </row>
    <row r="35" spans="1:7" x14ac:dyDescent="0.25">
      <c r="A35" s="15"/>
      <c r="B35" s="16">
        <v>461</v>
      </c>
      <c r="C35" s="17" t="s">
        <v>222</v>
      </c>
      <c r="D35" s="18">
        <v>0.87385700000000011</v>
      </c>
      <c r="E35" s="19">
        <v>0.87385700000000011</v>
      </c>
      <c r="F35" s="19">
        <v>8.1070199157693423E-2</v>
      </c>
      <c r="G35" s="20">
        <f t="shared" si="0"/>
        <v>9.2772844021039386E-2</v>
      </c>
    </row>
    <row r="36" spans="1:7" x14ac:dyDescent="0.25">
      <c r="A36" s="15"/>
      <c r="B36" s="16">
        <v>462</v>
      </c>
      <c r="C36" s="17" t="s">
        <v>223</v>
      </c>
      <c r="D36" s="18">
        <v>0.32058000000000003</v>
      </c>
      <c r="E36" s="19">
        <v>0.823932</v>
      </c>
      <c r="F36" s="19">
        <v>0.30021711488370784</v>
      </c>
      <c r="G36" s="20">
        <f t="shared" si="0"/>
        <v>0.36437122830974866</v>
      </c>
    </row>
    <row r="37" spans="1:7" x14ac:dyDescent="0.25">
      <c r="A37" s="15"/>
      <c r="B37" s="16">
        <v>463</v>
      </c>
      <c r="C37" s="17" t="s">
        <v>224</v>
      </c>
      <c r="D37" s="18">
        <v>1.2560239999999998</v>
      </c>
      <c r="E37" s="19">
        <v>1.597861</v>
      </c>
      <c r="F37" s="19">
        <v>0.62541021228439675</v>
      </c>
      <c r="G37" s="20">
        <f t="shared" si="0"/>
        <v>0.39140464175819845</v>
      </c>
    </row>
    <row r="38" spans="1:7" ht="15.75" thickBot="1" x14ac:dyDescent="0.3">
      <c r="A38" s="21"/>
      <c r="B38" s="22">
        <v>464</v>
      </c>
      <c r="C38" s="23" t="s">
        <v>225</v>
      </c>
      <c r="D38" s="24">
        <v>2.1755209999999998</v>
      </c>
      <c r="E38" s="25">
        <v>3.2966390000000003</v>
      </c>
      <c r="F38" s="25">
        <v>1.2639859707051073</v>
      </c>
      <c r="G38" s="26">
        <f t="shared" si="0"/>
        <v>0.38341655568144017</v>
      </c>
    </row>
    <row r="39" spans="1:7" x14ac:dyDescent="0.25">
      <c r="A39" t="s">
        <v>227</v>
      </c>
      <c r="D39" s="6"/>
      <c r="E39" s="6"/>
      <c r="F39" s="6"/>
      <c r="G39" s="5">
        <f t="shared" si="0"/>
        <v>0</v>
      </c>
    </row>
    <row r="40" spans="1:7" x14ac:dyDescent="0.25">
      <c r="D40" s="6"/>
      <c r="E40" s="6"/>
      <c r="F40" s="6"/>
      <c r="G40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5"/>
  <dimension ref="A1:L30"/>
  <sheetViews>
    <sheetView topLeftCell="A24" workbookViewId="0">
      <selection activeCell="A25" sqref="A25:XFD3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131</v>
      </c>
      <c r="B1" s="40" t="s">
        <v>228</v>
      </c>
      <c r="C1" s="40" t="s">
        <v>86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2528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68.085463000000004</v>
      </c>
      <c r="G6" s="13">
        <v>78.661038000000005</v>
      </c>
      <c r="H6" s="13">
        <v>24.535264224096483</v>
      </c>
      <c r="I6" s="14">
        <v>0.31191126951689196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68.085463000000018</v>
      </c>
      <c r="G7" s="31">
        <f ca="1">SUM(G8:OFFSET(G6,MATCH("PROYECTOS",$A$8:$A$50,0),0))</f>
        <v>78.661038000000019</v>
      </c>
      <c r="H7" s="31">
        <f ca="1">SUM(H8:OFFSET(H6,MATCH("PROYECTOS",$A$8:$A$50,0),0))</f>
        <v>24.535264224096483</v>
      </c>
      <c r="I7" s="32">
        <f ca="1">IFERROR(H7/G7,0)</f>
        <v>0.31191126951689191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4.4375469999999995</v>
      </c>
      <c r="G8" s="19">
        <v>6.7702189999999973</v>
      </c>
      <c r="H8" s="19">
        <v>0.98675341615307843</v>
      </c>
      <c r="I8" s="20">
        <f t="shared" ref="I8:I19" si="0">IFERROR(H8/G8,0)</f>
        <v>0.14574911330831083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3000698</v>
      </c>
      <c r="C9" s="17" t="s">
        <v>2529</v>
      </c>
      <c r="D9" s="53">
        <v>438</v>
      </c>
      <c r="E9" s="17" t="s">
        <v>538</v>
      </c>
      <c r="F9" s="18">
        <v>21.745165000000018</v>
      </c>
      <c r="G9" s="19">
        <v>20.063189000000001</v>
      </c>
      <c r="H9" s="19">
        <v>8.3925479261833793</v>
      </c>
      <c r="I9" s="20">
        <f t="shared" si="0"/>
        <v>0.41830578011219349</v>
      </c>
      <c r="J9" s="54"/>
      <c r="K9" s="19"/>
      <c r="L9" s="20" t="str">
        <f t="shared" ref="L9:L18" si="1">IFERROR(K9/J9,".")</f>
        <v>.</v>
      </c>
    </row>
    <row r="10" spans="1:12" ht="38.25" x14ac:dyDescent="0.25">
      <c r="A10" s="15"/>
      <c r="B10" s="17">
        <v>3000699</v>
      </c>
      <c r="C10" s="17" t="s">
        <v>2530</v>
      </c>
      <c r="D10" s="53">
        <v>394</v>
      </c>
      <c r="E10" s="17" t="s">
        <v>462</v>
      </c>
      <c r="F10" s="18">
        <v>7.2277620000000002</v>
      </c>
      <c r="G10" s="19">
        <v>4.712745</v>
      </c>
      <c r="H10" s="19">
        <v>1.9778502805006291</v>
      </c>
      <c r="I10" s="20">
        <f t="shared" si="0"/>
        <v>0.41968115832718067</v>
      </c>
      <c r="J10" s="54"/>
      <c r="K10" s="19"/>
      <c r="L10" s="20" t="str">
        <f t="shared" si="1"/>
        <v>.</v>
      </c>
    </row>
    <row r="11" spans="1:12" ht="25.5" x14ac:dyDescent="0.25">
      <c r="A11" s="15"/>
      <c r="B11" s="17">
        <v>3000700</v>
      </c>
      <c r="C11" s="17" t="s">
        <v>2531</v>
      </c>
      <c r="D11" s="53">
        <v>394</v>
      </c>
      <c r="E11" s="17" t="s">
        <v>462</v>
      </c>
      <c r="F11" s="18">
        <v>10.483404999999999</v>
      </c>
      <c r="G11" s="19">
        <v>16.256228000000004</v>
      </c>
      <c r="H11" s="19">
        <v>4.5038925805547478</v>
      </c>
      <c r="I11" s="20">
        <f t="shared" si="0"/>
        <v>0.27705643526620977</v>
      </c>
      <c r="J11" s="54"/>
      <c r="K11" s="19"/>
      <c r="L11" s="20" t="str">
        <f t="shared" si="1"/>
        <v>.</v>
      </c>
    </row>
    <row r="12" spans="1:12" ht="51" x14ac:dyDescent="0.25">
      <c r="A12" s="15"/>
      <c r="B12" s="17">
        <v>3000701</v>
      </c>
      <c r="C12" s="17" t="s">
        <v>2532</v>
      </c>
      <c r="D12" s="53">
        <v>394</v>
      </c>
      <c r="E12" s="17" t="s">
        <v>462</v>
      </c>
      <c r="F12" s="18">
        <v>7.2361619999999931</v>
      </c>
      <c r="G12" s="19">
        <v>9.5871549999999921</v>
      </c>
      <c r="H12" s="19">
        <v>2.2813554821368598</v>
      </c>
      <c r="I12" s="20">
        <f t="shared" si="0"/>
        <v>0.23795959094610045</v>
      </c>
      <c r="J12" s="54"/>
      <c r="K12" s="19"/>
      <c r="L12" s="20" t="str">
        <f t="shared" si="1"/>
        <v>.</v>
      </c>
    </row>
    <row r="13" spans="1:12" ht="25.5" x14ac:dyDescent="0.25">
      <c r="A13" s="15"/>
      <c r="B13" s="17">
        <v>3000702</v>
      </c>
      <c r="C13" s="17" t="s">
        <v>2533</v>
      </c>
      <c r="D13" s="53">
        <v>394</v>
      </c>
      <c r="E13" s="17" t="s">
        <v>462</v>
      </c>
      <c r="F13" s="18">
        <v>12.704320000000001</v>
      </c>
      <c r="G13" s="19">
        <v>18.859720000000006</v>
      </c>
      <c r="H13" s="19">
        <v>5.2683964200967779</v>
      </c>
      <c r="I13" s="20">
        <f t="shared" si="0"/>
        <v>0.27934648128905287</v>
      </c>
      <c r="J13" s="54"/>
      <c r="K13" s="19"/>
      <c r="L13" s="20" t="str">
        <f t="shared" si="1"/>
        <v>.</v>
      </c>
    </row>
    <row r="14" spans="1:12" ht="25.5" x14ac:dyDescent="0.25">
      <c r="A14" s="15"/>
      <c r="B14" s="17">
        <v>3000703</v>
      </c>
      <c r="C14" s="17" t="s">
        <v>2534</v>
      </c>
      <c r="D14" s="53">
        <v>394</v>
      </c>
      <c r="E14" s="17" t="s">
        <v>462</v>
      </c>
      <c r="F14" s="18">
        <v>3.0457289999999997</v>
      </c>
      <c r="G14" s="19">
        <v>1.0132080000000001</v>
      </c>
      <c r="H14" s="19">
        <v>0.52757929431027151</v>
      </c>
      <c r="I14" s="20">
        <f t="shared" si="0"/>
        <v>0.52070186408937891</v>
      </c>
      <c r="J14" s="54"/>
      <c r="K14" s="19"/>
      <c r="L14" s="20" t="str">
        <f t="shared" si="1"/>
        <v>.</v>
      </c>
    </row>
    <row r="15" spans="1:12" ht="38.25" x14ac:dyDescent="0.25">
      <c r="A15" s="15"/>
      <c r="B15" s="17">
        <v>3000704</v>
      </c>
      <c r="C15" s="17" t="s">
        <v>2535</v>
      </c>
      <c r="D15" s="53">
        <v>19</v>
      </c>
      <c r="E15" s="17" t="s">
        <v>294</v>
      </c>
      <c r="F15" s="18">
        <v>0.35974400000000006</v>
      </c>
      <c r="G15" s="19">
        <v>0.35974400000000006</v>
      </c>
      <c r="H15" s="19">
        <v>0.20311762195342453</v>
      </c>
      <c r="I15" s="20">
        <f t="shared" si="0"/>
        <v>0.56461712204630099</v>
      </c>
      <c r="J15" s="54"/>
      <c r="K15" s="19"/>
      <c r="L15" s="20" t="str">
        <f t="shared" si="1"/>
        <v>.</v>
      </c>
    </row>
    <row r="16" spans="1:12" ht="38.25" x14ac:dyDescent="0.25">
      <c r="A16" s="15"/>
      <c r="B16" s="17">
        <v>3000705</v>
      </c>
      <c r="C16" s="17" t="s">
        <v>2536</v>
      </c>
      <c r="D16" s="53">
        <v>87</v>
      </c>
      <c r="E16" s="17" t="s">
        <v>461</v>
      </c>
      <c r="F16" s="18">
        <v>0.65674399999999999</v>
      </c>
      <c r="G16" s="19">
        <v>0.81754199999999977</v>
      </c>
      <c r="H16" s="19">
        <v>0.31473283154107534</v>
      </c>
      <c r="I16" s="20">
        <f t="shared" si="0"/>
        <v>0.38497451083990231</v>
      </c>
      <c r="J16" s="54"/>
      <c r="K16" s="19"/>
      <c r="L16" s="20" t="str">
        <f t="shared" si="1"/>
        <v>.</v>
      </c>
    </row>
    <row r="17" spans="1:12" ht="51" x14ac:dyDescent="0.25">
      <c r="A17" s="15"/>
      <c r="B17" s="17">
        <v>3000706</v>
      </c>
      <c r="C17" s="17" t="s">
        <v>2537</v>
      </c>
      <c r="D17" s="53">
        <v>56</v>
      </c>
      <c r="E17" s="17" t="s">
        <v>296</v>
      </c>
      <c r="F17" s="18">
        <v>0.148313</v>
      </c>
      <c r="G17" s="19">
        <v>0.14652700000000002</v>
      </c>
      <c r="H17" s="19">
        <v>5.2649310589913512E-2</v>
      </c>
      <c r="I17" s="20">
        <f t="shared" si="0"/>
        <v>0.35931473782929768</v>
      </c>
      <c r="J17" s="54"/>
      <c r="K17" s="19"/>
      <c r="L17" s="20" t="str">
        <f t="shared" si="1"/>
        <v>.</v>
      </c>
    </row>
    <row r="18" spans="1:12" ht="63.75" x14ac:dyDescent="0.25">
      <c r="A18" s="15"/>
      <c r="B18" s="17">
        <v>3000707</v>
      </c>
      <c r="C18" s="17" t="s">
        <v>2538</v>
      </c>
      <c r="D18" s="53">
        <v>19</v>
      </c>
      <c r="E18" s="17" t="s">
        <v>294</v>
      </c>
      <c r="F18" s="18">
        <v>4.0572000000000004E-2</v>
      </c>
      <c r="G18" s="19">
        <v>7.4761000000000022E-2</v>
      </c>
      <c r="H18" s="19">
        <v>2.6389060076326132E-2</v>
      </c>
      <c r="I18" s="20">
        <f t="shared" si="0"/>
        <v>0.35297896063891765</v>
      </c>
      <c r="J18" s="54"/>
      <c r="K18" s="19"/>
      <c r="L18" s="20" t="str">
        <f t="shared" si="1"/>
        <v>.</v>
      </c>
    </row>
    <row r="19" spans="1:12" ht="15.75" thickBot="1" x14ac:dyDescent="0.3">
      <c r="A19" s="33" t="s">
        <v>302</v>
      </c>
      <c r="B19" s="35"/>
      <c r="C19" s="35"/>
      <c r="D19" s="51"/>
      <c r="E19" s="35"/>
      <c r="F19" s="36">
        <f ca="1">OFFSET(F19,-MATCH("PROYECTOS",$A$8:$A$50,0)-1,0)-(OFFSET(F19,-MATCH("PROYECTOS",$A$8:$A$50,0),0))</f>
        <v>0</v>
      </c>
      <c r="G19" s="37">
        <f ca="1">OFFSET(G19,-MATCH("PROYECTOS",$A$8:$A$50,0)-1,0)-(OFFSET(G19,-MATCH("PROYECTOS",$A$8:$A$50,0),0))</f>
        <v>0</v>
      </c>
      <c r="H19" s="37">
        <f ca="1">OFFSET(H19,-MATCH("PROYECTOS",$A$8:$A$50,0)-1,0)-(OFFSET(H19,-MATCH("PROYECTOS",$A$8:$A$50,0),0))</f>
        <v>0</v>
      </c>
      <c r="I19" s="38">
        <f t="shared" ca="1" si="0"/>
        <v>0</v>
      </c>
      <c r="J19" s="52"/>
      <c r="K19" s="37"/>
      <c r="L19" s="38"/>
    </row>
    <row r="20" spans="1:12" ht="15.75" thickBot="1" x14ac:dyDescent="0.3"/>
    <row r="21" spans="1:12" ht="15.75" thickBot="1" x14ac:dyDescent="0.3">
      <c r="A21" s="108" t="s">
        <v>372</v>
      </c>
      <c r="B21" s="109"/>
      <c r="C21" s="109"/>
      <c r="D21" s="109"/>
      <c r="E21" s="109"/>
      <c r="F21" s="110"/>
    </row>
    <row r="22" spans="1:12" ht="15.75" thickBot="1" x14ac:dyDescent="0.3">
      <c r="A22" s="2" t="s">
        <v>2560</v>
      </c>
    </row>
    <row r="23" spans="1:12" ht="45" customHeight="1" x14ac:dyDescent="0.25">
      <c r="A23" s="100" t="s">
        <v>374</v>
      </c>
      <c r="B23" s="101"/>
      <c r="C23" s="101"/>
      <c r="D23" s="101"/>
      <c r="E23" s="101"/>
      <c r="F23" s="111" t="s">
        <v>375</v>
      </c>
    </row>
    <row r="24" spans="1:12" ht="15.75" thickBot="1" x14ac:dyDescent="0.3">
      <c r="A24" s="125"/>
      <c r="B24" s="126"/>
      <c r="C24" s="104"/>
      <c r="D24" s="104"/>
      <c r="E24" s="104"/>
      <c r="F24" s="112"/>
    </row>
    <row r="25" spans="1:12" ht="27.75" customHeight="1" x14ac:dyDescent="0.25">
      <c r="A25" s="15"/>
      <c r="B25" s="17">
        <v>3000001</v>
      </c>
      <c r="C25" s="148" t="s">
        <v>271</v>
      </c>
      <c r="D25" s="142"/>
      <c r="E25" s="149"/>
      <c r="F25" s="69">
        <v>0.14574911330831083</v>
      </c>
    </row>
    <row r="26" spans="1:12" ht="27.75" customHeight="1" x14ac:dyDescent="0.25">
      <c r="A26" s="15"/>
      <c r="B26" s="17">
        <v>3000700</v>
      </c>
      <c r="C26" s="144" t="s">
        <v>2531</v>
      </c>
      <c r="D26" s="119">
        <v>394</v>
      </c>
      <c r="E26" s="145" t="s">
        <v>462</v>
      </c>
      <c r="F26" s="69">
        <v>0.27705643526620977</v>
      </c>
    </row>
    <row r="27" spans="1:12" ht="27.75" customHeight="1" x14ac:dyDescent="0.25">
      <c r="A27" s="15"/>
      <c r="B27" s="17">
        <v>3000701</v>
      </c>
      <c r="C27" s="144" t="s">
        <v>2532</v>
      </c>
      <c r="D27" s="119">
        <v>394</v>
      </c>
      <c r="E27" s="145" t="s">
        <v>462</v>
      </c>
      <c r="F27" s="69">
        <v>0.23795959094610045</v>
      </c>
    </row>
    <row r="28" spans="1:12" ht="27.75" customHeight="1" x14ac:dyDescent="0.25">
      <c r="A28" s="15"/>
      <c r="B28" s="17">
        <v>3000702</v>
      </c>
      <c r="C28" s="144" t="s">
        <v>2533</v>
      </c>
      <c r="D28" s="119">
        <v>394</v>
      </c>
      <c r="E28" s="145" t="s">
        <v>462</v>
      </c>
      <c r="F28" s="69">
        <v>0.27934648128905287</v>
      </c>
    </row>
    <row r="29" spans="1:12" ht="27.75" customHeight="1" x14ac:dyDescent="0.25">
      <c r="A29" s="15"/>
      <c r="B29" s="17">
        <v>3000706</v>
      </c>
      <c r="C29" s="144" t="s">
        <v>2537</v>
      </c>
      <c r="D29" s="119">
        <v>56</v>
      </c>
      <c r="E29" s="145" t="s">
        <v>296</v>
      </c>
      <c r="F29" s="69">
        <v>0.35931473782929768</v>
      </c>
    </row>
    <row r="30" spans="1:12" ht="27.75" customHeight="1" thickBot="1" x14ac:dyDescent="0.3">
      <c r="A30" s="21"/>
      <c r="B30" s="23">
        <v>3000707</v>
      </c>
      <c r="C30" s="146" t="s">
        <v>2538</v>
      </c>
      <c r="D30" s="121">
        <v>19</v>
      </c>
      <c r="E30" s="147" t="s">
        <v>294</v>
      </c>
      <c r="F30" s="70">
        <v>0.35297896063891765</v>
      </c>
    </row>
  </sheetData>
  <mergeCells count="21">
    <mergeCell ref="A23:E24"/>
    <mergeCell ref="F23:F24"/>
    <mergeCell ref="L4:L5"/>
    <mergeCell ref="H4:H5"/>
    <mergeCell ref="A4:C5"/>
    <mergeCell ref="J4:J5"/>
    <mergeCell ref="F4:F5"/>
    <mergeCell ref="K4:K5"/>
    <mergeCell ref="G4:G5"/>
    <mergeCell ref="D4:E5"/>
    <mergeCell ref="A3:E3"/>
    <mergeCell ref="F3:I3"/>
    <mergeCell ref="J3:L3"/>
    <mergeCell ref="I4:I5"/>
    <mergeCell ref="A21:F21"/>
    <mergeCell ref="C30:E30"/>
    <mergeCell ref="C25:E25"/>
    <mergeCell ref="C26:E26"/>
    <mergeCell ref="C27:E27"/>
    <mergeCell ref="C28:E28"/>
    <mergeCell ref="C29:E29"/>
  </mergeCells>
  <pageMargins left="0.7" right="0.7" top="0.75" bottom="0.75" header="0.3" footer="0.3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6"/>
  <dimension ref="A1:N24"/>
  <sheetViews>
    <sheetView workbookViewId="0">
      <selection activeCell="B8" sqref="B8:C23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131</v>
      </c>
      <c r="B1" s="40" t="s">
        <v>228</v>
      </c>
      <c r="C1" s="40" t="s">
        <v>86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2539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68.085463000000004</v>
      </c>
      <c r="I6" s="13">
        <v>78.661038000000005</v>
      </c>
      <c r="J6" s="13">
        <v>24.535264224096483</v>
      </c>
      <c r="K6" s="14">
        <v>0.31191126951689196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SUM(H8:H23)</f>
        <v>68.085463000000018</v>
      </c>
      <c r="I7" s="30">
        <f>SUM(I8:I23)</f>
        <v>78.661037999999991</v>
      </c>
      <c r="J7" s="30">
        <f>SUM(J8:J23)</f>
        <v>24.535264224096483</v>
      </c>
      <c r="K7" s="32">
        <f>IFERROR(J7/I7,0)</f>
        <v>0.31191126951689202</v>
      </c>
      <c r="L7" s="50"/>
      <c r="M7" s="31"/>
      <c r="N7" s="32"/>
    </row>
    <row r="8" spans="1:14" ht="25.5" x14ac:dyDescent="0.25">
      <c r="A8" s="15"/>
      <c r="B8" s="17">
        <v>5005183</v>
      </c>
      <c r="C8" s="79" t="s">
        <v>2540</v>
      </c>
      <c r="D8" s="17">
        <v>3000001</v>
      </c>
      <c r="E8" s="17" t="s">
        <v>271</v>
      </c>
      <c r="F8" s="53">
        <v>60</v>
      </c>
      <c r="G8" s="17" t="s">
        <v>318</v>
      </c>
      <c r="H8" s="18">
        <v>1.830066999999999</v>
      </c>
      <c r="I8" s="19">
        <v>4.8494339999999996</v>
      </c>
      <c r="J8" s="19">
        <v>0.87687399508286035</v>
      </c>
      <c r="K8" s="20">
        <f t="shared" ref="K8:K24" si="0">IFERROR(J8/I8,0)</f>
        <v>0.18081986373726511</v>
      </c>
      <c r="L8" s="54">
        <v>107.5</v>
      </c>
      <c r="M8" s="19">
        <v>0</v>
      </c>
      <c r="N8" s="20">
        <f>IFERROR(M8/L8,".")</f>
        <v>0</v>
      </c>
    </row>
    <row r="9" spans="1:14" ht="51" x14ac:dyDescent="0.25">
      <c r="A9" s="15"/>
      <c r="B9" s="17">
        <v>5005184</v>
      </c>
      <c r="C9" s="79" t="s">
        <v>2541</v>
      </c>
      <c r="D9" s="17">
        <v>3000001</v>
      </c>
      <c r="E9" s="17" t="s">
        <v>271</v>
      </c>
      <c r="F9" s="53">
        <v>80</v>
      </c>
      <c r="G9" s="17" t="s">
        <v>319</v>
      </c>
      <c r="H9" s="18">
        <v>0.13284099999999999</v>
      </c>
      <c r="I9" s="19">
        <v>0.49938600000000005</v>
      </c>
      <c r="J9" s="19">
        <v>5.6693820923101157E-2</v>
      </c>
      <c r="K9" s="20">
        <f t="shared" si="0"/>
        <v>0.11352705306736903</v>
      </c>
      <c r="L9" s="54">
        <v>21</v>
      </c>
      <c r="M9" s="19">
        <v>0</v>
      </c>
      <c r="N9" s="20">
        <f t="shared" ref="N9:N23" si="1">IFERROR(M9/L9,".")</f>
        <v>0</v>
      </c>
    </row>
    <row r="10" spans="1:14" ht="25.5" x14ac:dyDescent="0.25">
      <c r="A10" s="15"/>
      <c r="B10" s="17">
        <v>5005185</v>
      </c>
      <c r="C10" s="79" t="s">
        <v>2542</v>
      </c>
      <c r="D10" s="17">
        <v>3000001</v>
      </c>
      <c r="E10" s="17" t="s">
        <v>271</v>
      </c>
      <c r="F10" s="53">
        <v>44</v>
      </c>
      <c r="G10" s="17" t="s">
        <v>1493</v>
      </c>
      <c r="H10" s="18">
        <v>2.4746389999999994</v>
      </c>
      <c r="I10" s="19">
        <v>1.4213990000000003</v>
      </c>
      <c r="J10" s="19">
        <v>5.3185600147116929E-2</v>
      </c>
      <c r="K10" s="20">
        <f t="shared" si="0"/>
        <v>3.7417783568946456E-2</v>
      </c>
      <c r="L10" s="54">
        <v>86</v>
      </c>
      <c r="M10" s="19">
        <v>0</v>
      </c>
      <c r="N10" s="20">
        <f t="shared" si="1"/>
        <v>0</v>
      </c>
    </row>
    <row r="11" spans="1:14" ht="38.25" x14ac:dyDescent="0.25">
      <c r="A11" s="15"/>
      <c r="B11" s="17">
        <v>5005186</v>
      </c>
      <c r="C11" s="79" t="s">
        <v>2543</v>
      </c>
      <c r="D11" s="17">
        <v>3000698</v>
      </c>
      <c r="E11" s="17" t="s">
        <v>2529</v>
      </c>
      <c r="F11" s="53">
        <v>438</v>
      </c>
      <c r="G11" s="17" t="s">
        <v>538</v>
      </c>
      <c r="H11" s="18">
        <v>5.3341590000000005</v>
      </c>
      <c r="I11" s="19">
        <v>1.317202</v>
      </c>
      <c r="J11" s="19">
        <v>0.46434377805662308</v>
      </c>
      <c r="K11" s="20">
        <f t="shared" si="0"/>
        <v>0.35252283101348397</v>
      </c>
      <c r="L11" s="54">
        <v>10616</v>
      </c>
      <c r="M11" s="19">
        <v>0</v>
      </c>
      <c r="N11" s="20">
        <f t="shared" si="1"/>
        <v>0</v>
      </c>
    </row>
    <row r="12" spans="1:14" ht="38.25" x14ac:dyDescent="0.25">
      <c r="A12" s="15"/>
      <c r="B12" s="17">
        <v>5005187</v>
      </c>
      <c r="C12" s="79" t="s">
        <v>2544</v>
      </c>
      <c r="D12" s="17">
        <v>3000698</v>
      </c>
      <c r="E12" s="17" t="s">
        <v>2529</v>
      </c>
      <c r="F12" s="53">
        <v>438</v>
      </c>
      <c r="G12" s="17" t="s">
        <v>538</v>
      </c>
      <c r="H12" s="18">
        <v>0.17842000000000002</v>
      </c>
      <c r="I12" s="19">
        <v>0.24383700000000008</v>
      </c>
      <c r="J12" s="19">
        <v>6.8935251085349591E-2</v>
      </c>
      <c r="K12" s="20">
        <f t="shared" si="0"/>
        <v>0.28271038064506032</v>
      </c>
      <c r="L12" s="54">
        <v>5990</v>
      </c>
      <c r="M12" s="19">
        <v>0</v>
      </c>
      <c r="N12" s="20">
        <f t="shared" si="1"/>
        <v>0</v>
      </c>
    </row>
    <row r="13" spans="1:14" ht="25.5" x14ac:dyDescent="0.25">
      <c r="A13" s="15"/>
      <c r="B13" s="17">
        <v>5005188</v>
      </c>
      <c r="C13" s="79" t="s">
        <v>2545</v>
      </c>
      <c r="D13" s="17">
        <v>3000698</v>
      </c>
      <c r="E13" s="17" t="s">
        <v>2529</v>
      </c>
      <c r="F13" s="53">
        <v>438</v>
      </c>
      <c r="G13" s="17" t="s">
        <v>538</v>
      </c>
      <c r="H13" s="18">
        <v>16.232586000000005</v>
      </c>
      <c r="I13" s="19">
        <v>18.502150000000011</v>
      </c>
      <c r="J13" s="19">
        <v>7.8592688970414066</v>
      </c>
      <c r="K13" s="20">
        <f t="shared" si="0"/>
        <v>0.42477597992889488</v>
      </c>
      <c r="L13" s="54">
        <v>273105</v>
      </c>
      <c r="M13" s="19">
        <v>0</v>
      </c>
      <c r="N13" s="20">
        <f t="shared" si="1"/>
        <v>0</v>
      </c>
    </row>
    <row r="14" spans="1:14" ht="38.25" x14ac:dyDescent="0.25">
      <c r="A14" s="15"/>
      <c r="B14" s="17">
        <v>5005189</v>
      </c>
      <c r="C14" s="79" t="s">
        <v>2546</v>
      </c>
      <c r="D14" s="17">
        <v>3000699</v>
      </c>
      <c r="E14" s="17" t="s">
        <v>2530</v>
      </c>
      <c r="F14" s="53">
        <v>394</v>
      </c>
      <c r="G14" s="17" t="s">
        <v>462</v>
      </c>
      <c r="H14" s="18">
        <v>7.227762000000002</v>
      </c>
      <c r="I14" s="19">
        <v>4.7127450000000017</v>
      </c>
      <c r="J14" s="19">
        <v>1.9778502805006291</v>
      </c>
      <c r="K14" s="20">
        <f t="shared" si="0"/>
        <v>0.4196811583271805</v>
      </c>
      <c r="L14" s="54">
        <v>27772</v>
      </c>
      <c r="M14" s="19">
        <v>0</v>
      </c>
      <c r="N14" s="20">
        <f t="shared" si="1"/>
        <v>0</v>
      </c>
    </row>
    <row r="15" spans="1:14" ht="38.25" x14ac:dyDescent="0.25">
      <c r="A15" s="15"/>
      <c r="B15" s="17">
        <v>5005190</v>
      </c>
      <c r="C15" s="79" t="s">
        <v>2547</v>
      </c>
      <c r="D15" s="17">
        <v>3000700</v>
      </c>
      <c r="E15" s="17" t="s">
        <v>2531</v>
      </c>
      <c r="F15" s="53">
        <v>394</v>
      </c>
      <c r="G15" s="17" t="s">
        <v>462</v>
      </c>
      <c r="H15" s="18">
        <v>9.8313890000000015</v>
      </c>
      <c r="I15" s="19">
        <v>12.79424</v>
      </c>
      <c r="J15" s="19">
        <v>3.9318727898898942</v>
      </c>
      <c r="K15" s="20">
        <f t="shared" si="0"/>
        <v>0.30731585384437793</v>
      </c>
      <c r="L15" s="54">
        <v>28945</v>
      </c>
      <c r="M15" s="19">
        <v>0</v>
      </c>
      <c r="N15" s="20">
        <f t="shared" si="1"/>
        <v>0</v>
      </c>
    </row>
    <row r="16" spans="1:14" ht="38.25" x14ac:dyDescent="0.25">
      <c r="A16" s="15"/>
      <c r="B16" s="17">
        <v>5005191</v>
      </c>
      <c r="C16" s="79" t="s">
        <v>2548</v>
      </c>
      <c r="D16" s="17">
        <v>3000700</v>
      </c>
      <c r="E16" s="17" t="s">
        <v>2531</v>
      </c>
      <c r="F16" s="53">
        <v>394</v>
      </c>
      <c r="G16" s="17" t="s">
        <v>462</v>
      </c>
      <c r="H16" s="18">
        <v>0.65201599999999993</v>
      </c>
      <c r="I16" s="19">
        <v>3.461987999999999</v>
      </c>
      <c r="J16" s="19">
        <v>0.57201979066485364</v>
      </c>
      <c r="K16" s="20">
        <f t="shared" si="0"/>
        <v>0.16522870404659226</v>
      </c>
      <c r="L16" s="54">
        <v>791</v>
      </c>
      <c r="M16" s="19">
        <v>0</v>
      </c>
      <c r="N16" s="20">
        <f t="shared" si="1"/>
        <v>0</v>
      </c>
    </row>
    <row r="17" spans="1:14" ht="51" x14ac:dyDescent="0.25">
      <c r="A17" s="15"/>
      <c r="B17" s="17">
        <v>5005192</v>
      </c>
      <c r="C17" s="79" t="s">
        <v>2549</v>
      </c>
      <c r="D17" s="17">
        <v>3000701</v>
      </c>
      <c r="E17" s="17" t="s">
        <v>2532</v>
      </c>
      <c r="F17" s="53">
        <v>394</v>
      </c>
      <c r="G17" s="17" t="s">
        <v>462</v>
      </c>
      <c r="H17" s="18">
        <v>5.4927040000000007</v>
      </c>
      <c r="I17" s="19">
        <v>5.2972559999999982</v>
      </c>
      <c r="J17" s="19">
        <v>1.1035800745667075</v>
      </c>
      <c r="K17" s="20">
        <f t="shared" si="0"/>
        <v>0.20833051575508299</v>
      </c>
      <c r="L17" s="54">
        <v>3749</v>
      </c>
      <c r="M17" s="19">
        <v>0</v>
      </c>
      <c r="N17" s="20">
        <f t="shared" si="1"/>
        <v>0</v>
      </c>
    </row>
    <row r="18" spans="1:14" ht="51" x14ac:dyDescent="0.25">
      <c r="A18" s="15"/>
      <c r="B18" s="17">
        <v>5005193</v>
      </c>
      <c r="C18" s="79" t="s">
        <v>2550</v>
      </c>
      <c r="D18" s="17">
        <v>3000701</v>
      </c>
      <c r="E18" s="17" t="s">
        <v>2532</v>
      </c>
      <c r="F18" s="53">
        <v>394</v>
      </c>
      <c r="G18" s="17" t="s">
        <v>462</v>
      </c>
      <c r="H18" s="18">
        <v>1.4549919999999998</v>
      </c>
      <c r="I18" s="19">
        <v>3.7952940000000006</v>
      </c>
      <c r="J18" s="19">
        <v>1.0328860068984795</v>
      </c>
      <c r="K18" s="20">
        <f t="shared" si="0"/>
        <v>0.27214914230583437</v>
      </c>
      <c r="L18" s="54">
        <v>239</v>
      </c>
      <c r="M18" s="19">
        <v>0</v>
      </c>
      <c r="N18" s="20">
        <f t="shared" si="1"/>
        <v>0</v>
      </c>
    </row>
    <row r="19" spans="1:14" ht="51" x14ac:dyDescent="0.25">
      <c r="A19" s="15"/>
      <c r="B19" s="17">
        <v>5005194</v>
      </c>
      <c r="C19" s="79" t="s">
        <v>2551</v>
      </c>
      <c r="D19" s="17">
        <v>3000701</v>
      </c>
      <c r="E19" s="17" t="s">
        <v>2532</v>
      </c>
      <c r="F19" s="53">
        <v>87</v>
      </c>
      <c r="G19" s="17" t="s">
        <v>461</v>
      </c>
      <c r="H19" s="18">
        <v>0.28846600000000006</v>
      </c>
      <c r="I19" s="19">
        <v>0.49460500000000007</v>
      </c>
      <c r="J19" s="19">
        <v>0.14488940067167277</v>
      </c>
      <c r="K19" s="20">
        <f t="shared" si="0"/>
        <v>0.29293961984143457</v>
      </c>
      <c r="L19" s="54">
        <v>598</v>
      </c>
      <c r="M19" s="19">
        <v>0</v>
      </c>
      <c r="N19" s="20">
        <f t="shared" si="1"/>
        <v>0</v>
      </c>
    </row>
    <row r="20" spans="1:14" ht="25.5" x14ac:dyDescent="0.25">
      <c r="A20" s="15"/>
      <c r="B20" s="17">
        <v>5005195</v>
      </c>
      <c r="C20" s="79" t="s">
        <v>2552</v>
      </c>
      <c r="D20" s="17">
        <v>3000702</v>
      </c>
      <c r="E20" s="17" t="s">
        <v>2533</v>
      </c>
      <c r="F20" s="53">
        <v>394</v>
      </c>
      <c r="G20" s="17" t="s">
        <v>462</v>
      </c>
      <c r="H20" s="18">
        <v>7.1685959999999982</v>
      </c>
      <c r="I20" s="19">
        <v>7.8104269999999953</v>
      </c>
      <c r="J20" s="19">
        <v>2.4339548515180098</v>
      </c>
      <c r="K20" s="20">
        <f t="shared" si="0"/>
        <v>0.31162890985576219</v>
      </c>
      <c r="L20" s="54">
        <v>4476</v>
      </c>
      <c r="M20" s="19">
        <v>0</v>
      </c>
      <c r="N20" s="20">
        <f t="shared" si="1"/>
        <v>0</v>
      </c>
    </row>
    <row r="21" spans="1:14" ht="38.25" x14ac:dyDescent="0.25">
      <c r="A21" s="15"/>
      <c r="B21" s="17">
        <v>5005196</v>
      </c>
      <c r="C21" s="79" t="s">
        <v>2553</v>
      </c>
      <c r="D21" s="17">
        <v>3000702</v>
      </c>
      <c r="E21" s="17" t="s">
        <v>2533</v>
      </c>
      <c r="F21" s="53">
        <v>394</v>
      </c>
      <c r="G21" s="17" t="s">
        <v>462</v>
      </c>
      <c r="H21" s="18">
        <v>4.7099110000000008</v>
      </c>
      <c r="I21" s="19">
        <v>9.9687299999999972</v>
      </c>
      <c r="J21" s="19">
        <v>2.4674196062514966</v>
      </c>
      <c r="K21" s="20">
        <f t="shared" si="0"/>
        <v>0.24751594297884458</v>
      </c>
      <c r="L21" s="54">
        <v>363</v>
      </c>
      <c r="M21" s="19">
        <v>0</v>
      </c>
      <c r="N21" s="20">
        <f t="shared" si="1"/>
        <v>0</v>
      </c>
    </row>
    <row r="22" spans="1:14" ht="38.25" x14ac:dyDescent="0.25">
      <c r="A22" s="15"/>
      <c r="B22" s="17">
        <v>5005197</v>
      </c>
      <c r="C22" s="79" t="s">
        <v>2554</v>
      </c>
      <c r="D22" s="17">
        <v>3000702</v>
      </c>
      <c r="E22" s="17" t="s">
        <v>2533</v>
      </c>
      <c r="F22" s="53">
        <v>87</v>
      </c>
      <c r="G22" s="17" t="s">
        <v>461</v>
      </c>
      <c r="H22" s="18">
        <v>0.82581300000000013</v>
      </c>
      <c r="I22" s="19">
        <v>1.0805629999999999</v>
      </c>
      <c r="J22" s="19">
        <v>0.36702196232727147</v>
      </c>
      <c r="K22" s="20">
        <f t="shared" si="0"/>
        <v>0.33965808779985202</v>
      </c>
      <c r="L22" s="54">
        <v>569</v>
      </c>
      <c r="M22" s="19">
        <v>0</v>
      </c>
      <c r="N22" s="20">
        <f t="shared" si="1"/>
        <v>0</v>
      </c>
    </row>
    <row r="23" spans="1:14" x14ac:dyDescent="0.25">
      <c r="A23" s="15"/>
      <c r="B23" s="17">
        <v>9000000</v>
      </c>
      <c r="C23" s="79" t="s">
        <v>317</v>
      </c>
      <c r="D23" s="17">
        <v>9000000</v>
      </c>
      <c r="E23" s="17" t="s">
        <v>308</v>
      </c>
      <c r="F23" s="53"/>
      <c r="G23" s="17" t="s">
        <v>289</v>
      </c>
      <c r="H23" s="18">
        <v>4.2511019999999995</v>
      </c>
      <c r="I23" s="19">
        <v>2.4117820000000005</v>
      </c>
      <c r="J23" s="19">
        <v>1.124468118471011</v>
      </c>
      <c r="K23" s="20">
        <f t="shared" si="0"/>
        <v>0.4662395351118015</v>
      </c>
      <c r="L23" s="54"/>
      <c r="M23" s="19"/>
      <c r="N23" s="20" t="str">
        <f t="shared" si="1"/>
        <v>.</v>
      </c>
    </row>
    <row r="24" spans="1:14" ht="15.75" thickBot="1" x14ac:dyDescent="0.3">
      <c r="A24" s="33" t="s">
        <v>302</v>
      </c>
      <c r="B24" s="35"/>
      <c r="C24" s="35"/>
      <c r="D24" s="57"/>
      <c r="E24" s="35"/>
      <c r="F24" s="51"/>
      <c r="G24" s="35"/>
      <c r="H24" s="36">
        <f>H6-H7</f>
        <v>0</v>
      </c>
      <c r="I24" s="36">
        <f>I6-I7</f>
        <v>0</v>
      </c>
      <c r="J24" s="36">
        <f>J6-J7</f>
        <v>0</v>
      </c>
      <c r="K24" s="38">
        <f t="shared" si="0"/>
        <v>0</v>
      </c>
      <c r="L24" s="52"/>
      <c r="M24" s="37"/>
      <c r="N24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7"/>
  <dimension ref="A1:P7"/>
  <sheetViews>
    <sheetView workbookViewId="0">
      <selection activeCell="L6" sqref="L6:P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39">
        <v>131</v>
      </c>
      <c r="B1" s="40" t="s">
        <v>228</v>
      </c>
      <c r="C1" s="40" t="s">
        <v>86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2555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14"/>
      <c r="J4" s="114" t="s">
        <v>234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38.25" x14ac:dyDescent="0.25">
      <c r="A6" s="15"/>
      <c r="B6" s="17">
        <v>3000698</v>
      </c>
      <c r="C6" s="17" t="s">
        <v>2529</v>
      </c>
      <c r="D6" s="17">
        <v>438</v>
      </c>
      <c r="E6" s="17" t="s">
        <v>538</v>
      </c>
      <c r="F6" s="17">
        <v>135</v>
      </c>
      <c r="G6" s="17" t="s">
        <v>139</v>
      </c>
      <c r="H6" s="17">
        <v>1</v>
      </c>
      <c r="I6" s="17" t="s">
        <v>323</v>
      </c>
      <c r="J6" s="17">
        <v>1</v>
      </c>
      <c r="K6" s="17" t="s">
        <v>325</v>
      </c>
      <c r="L6" s="59">
        <v>1.3042750000000001</v>
      </c>
      <c r="M6" s="60">
        <v>3.4289489999999998</v>
      </c>
      <c r="N6" s="61">
        <v>3.4289491176605225</v>
      </c>
      <c r="O6" s="60"/>
      <c r="P6" s="61"/>
    </row>
    <row r="7" spans="1:16" ht="39" thickBot="1" x14ac:dyDescent="0.3">
      <c r="A7" s="21"/>
      <c r="B7" s="23">
        <v>3000698</v>
      </c>
      <c r="C7" s="23" t="s">
        <v>2529</v>
      </c>
      <c r="D7" s="23">
        <v>438</v>
      </c>
      <c r="E7" s="23" t="s">
        <v>538</v>
      </c>
      <c r="F7" s="23">
        <v>135</v>
      </c>
      <c r="G7" s="23" t="s">
        <v>139</v>
      </c>
      <c r="H7" s="23">
        <v>1</v>
      </c>
      <c r="I7" s="23" t="s">
        <v>323</v>
      </c>
      <c r="J7" s="23">
        <v>2</v>
      </c>
      <c r="K7" s="23" t="s">
        <v>326</v>
      </c>
      <c r="L7" s="62">
        <v>8.0823110000000007</v>
      </c>
      <c r="M7" s="63">
        <v>5.9576370000000001</v>
      </c>
      <c r="N7" s="64">
        <v>0.18000000715255737</v>
      </c>
      <c r="O7" s="63"/>
      <c r="P7" s="64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8"/>
  <dimension ref="A1:R7"/>
  <sheetViews>
    <sheetView workbookViewId="0">
      <selection activeCell="N6" sqref="N6:R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39">
        <v>131</v>
      </c>
      <c r="B1" s="40" t="s">
        <v>228</v>
      </c>
      <c r="C1" s="40" t="s">
        <v>86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.75" thickBot="1" x14ac:dyDescent="0.3">
      <c r="A2" s="2" t="s">
        <v>2556</v>
      </c>
    </row>
    <row r="3" spans="1:18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0" t="s">
        <v>2</v>
      </c>
      <c r="O3" s="101"/>
      <c r="P3" s="102"/>
      <c r="Q3" s="101" t="s">
        <v>235</v>
      </c>
      <c r="R3" s="102"/>
    </row>
    <row r="4" spans="1:18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14"/>
      <c r="L4" s="114" t="s">
        <v>234</v>
      </c>
      <c r="M4" s="129"/>
      <c r="N4" s="98" t="s">
        <v>3</v>
      </c>
      <c r="O4" s="96" t="s">
        <v>4</v>
      </c>
      <c r="P4" s="105" t="s">
        <v>5</v>
      </c>
      <c r="Q4" s="117" t="s">
        <v>236</v>
      </c>
      <c r="R4" s="105" t="s">
        <v>237</v>
      </c>
    </row>
    <row r="5" spans="1:18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30"/>
      <c r="N5" s="133"/>
      <c r="O5" s="134"/>
      <c r="P5" s="127"/>
      <c r="Q5" s="132"/>
      <c r="R5" s="127"/>
    </row>
    <row r="6" spans="1:18" ht="38.25" x14ac:dyDescent="0.25">
      <c r="A6" s="15"/>
      <c r="B6" s="17">
        <v>5005188</v>
      </c>
      <c r="C6" s="17" t="s">
        <v>2545</v>
      </c>
      <c r="D6" s="17">
        <v>3000698</v>
      </c>
      <c r="E6" s="17" t="s">
        <v>2529</v>
      </c>
      <c r="F6" s="17">
        <v>438</v>
      </c>
      <c r="G6" s="17" t="s">
        <v>538</v>
      </c>
      <c r="H6" s="17">
        <v>135</v>
      </c>
      <c r="I6" s="17" t="s">
        <v>139</v>
      </c>
      <c r="J6" s="17">
        <v>1</v>
      </c>
      <c r="K6" s="17" t="s">
        <v>323</v>
      </c>
      <c r="L6" s="17">
        <v>1</v>
      </c>
      <c r="M6" s="17" t="s">
        <v>325</v>
      </c>
      <c r="N6" s="59">
        <v>1.3042750000000001</v>
      </c>
      <c r="O6" s="60">
        <v>3.4289489999999998</v>
      </c>
      <c r="P6" s="61">
        <v>3.4289491176605225</v>
      </c>
      <c r="Q6" s="60">
        <v>0</v>
      </c>
      <c r="R6" s="61">
        <v>0</v>
      </c>
    </row>
    <row r="7" spans="1:18" ht="39" thickBot="1" x14ac:dyDescent="0.3">
      <c r="A7" s="21"/>
      <c r="B7" s="23">
        <v>5005188</v>
      </c>
      <c r="C7" s="23" t="s">
        <v>2545</v>
      </c>
      <c r="D7" s="23">
        <v>3000698</v>
      </c>
      <c r="E7" s="23" t="s">
        <v>2529</v>
      </c>
      <c r="F7" s="23">
        <v>438</v>
      </c>
      <c r="G7" s="23" t="s">
        <v>538</v>
      </c>
      <c r="H7" s="23">
        <v>135</v>
      </c>
      <c r="I7" s="23" t="s">
        <v>139</v>
      </c>
      <c r="J7" s="23">
        <v>1</v>
      </c>
      <c r="K7" s="23" t="s">
        <v>323</v>
      </c>
      <c r="L7" s="23">
        <v>2</v>
      </c>
      <c r="M7" s="23" t="s">
        <v>326</v>
      </c>
      <c r="N7" s="62">
        <v>8.0823110000000007</v>
      </c>
      <c r="O7" s="63">
        <v>5.9576370000000001</v>
      </c>
      <c r="P7" s="64">
        <v>0.18000000715255737</v>
      </c>
      <c r="Q7" s="63">
        <v>0</v>
      </c>
      <c r="R7" s="64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9"/>
  <dimension ref="A1:N32"/>
  <sheetViews>
    <sheetView workbookViewId="0">
      <selection activeCell="J6" sqref="J6:N3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2" width="13.5703125" customWidth="1"/>
    <col min="13" max="14" width="14" customWidth="1"/>
  </cols>
  <sheetData>
    <row r="1" spans="1:14" ht="15.75" x14ac:dyDescent="0.25">
      <c r="A1" s="39">
        <v>131</v>
      </c>
      <c r="B1" s="40" t="s">
        <v>228</v>
      </c>
      <c r="C1" s="40" t="s">
        <v>86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2557</v>
      </c>
    </row>
    <row r="3" spans="1:14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0" t="s">
        <v>2</v>
      </c>
      <c r="K3" s="101"/>
      <c r="L3" s="102"/>
      <c r="M3" s="101" t="s">
        <v>235</v>
      </c>
      <c r="N3" s="102"/>
    </row>
    <row r="4" spans="1:14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29"/>
      <c r="J4" s="98" t="s">
        <v>3</v>
      </c>
      <c r="K4" s="96" t="s">
        <v>4</v>
      </c>
      <c r="L4" s="105" t="s">
        <v>5</v>
      </c>
      <c r="M4" s="117" t="s">
        <v>236</v>
      </c>
      <c r="N4" s="105" t="s">
        <v>237</v>
      </c>
    </row>
    <row r="5" spans="1:14" ht="15.75" thickBot="1" x14ac:dyDescent="0.3">
      <c r="A5" s="131"/>
      <c r="B5" s="128"/>
      <c r="C5" s="128"/>
      <c r="D5" s="128"/>
      <c r="E5" s="128"/>
      <c r="F5" s="128"/>
      <c r="G5" s="128"/>
      <c r="H5" s="128"/>
      <c r="I5" s="130"/>
      <c r="J5" s="133"/>
      <c r="K5" s="134"/>
      <c r="L5" s="127"/>
      <c r="M5" s="132"/>
      <c r="N5" s="127"/>
    </row>
    <row r="6" spans="1:14" ht="51" x14ac:dyDescent="0.25">
      <c r="A6" s="15"/>
      <c r="B6" s="17">
        <v>3000702</v>
      </c>
      <c r="C6" s="17" t="s">
        <v>2533</v>
      </c>
      <c r="D6" s="17">
        <v>394</v>
      </c>
      <c r="E6" s="17" t="s">
        <v>462</v>
      </c>
      <c r="F6" s="17">
        <v>11</v>
      </c>
      <c r="G6" s="17" t="s">
        <v>106</v>
      </c>
      <c r="H6" s="17">
        <v>11</v>
      </c>
      <c r="I6" s="17" t="s">
        <v>336</v>
      </c>
      <c r="J6" s="59">
        <v>4</v>
      </c>
      <c r="K6" s="60">
        <v>0</v>
      </c>
      <c r="L6" s="61">
        <v>0</v>
      </c>
      <c r="M6" s="60"/>
      <c r="N6" s="61"/>
    </row>
    <row r="7" spans="1:14" ht="89.25" x14ac:dyDescent="0.25">
      <c r="A7" s="15"/>
      <c r="B7" s="17">
        <v>3000702</v>
      </c>
      <c r="C7" s="17" t="s">
        <v>2533</v>
      </c>
      <c r="D7" s="17">
        <v>394</v>
      </c>
      <c r="E7" s="17" t="s">
        <v>462</v>
      </c>
      <c r="F7" s="17">
        <v>11</v>
      </c>
      <c r="G7" s="17" t="s">
        <v>106</v>
      </c>
      <c r="H7" s="17">
        <v>124</v>
      </c>
      <c r="I7" s="17" t="s">
        <v>337</v>
      </c>
      <c r="J7" s="59">
        <v>1.0372329999999998</v>
      </c>
      <c r="K7" s="60">
        <v>1.0372329999999998</v>
      </c>
      <c r="L7" s="61">
        <v>7.618000078946352E-2</v>
      </c>
      <c r="M7" s="60"/>
      <c r="N7" s="61"/>
    </row>
    <row r="8" spans="1:14" ht="63.75" x14ac:dyDescent="0.25">
      <c r="A8" s="15"/>
      <c r="B8" s="17">
        <v>3000702</v>
      </c>
      <c r="C8" s="17" t="s">
        <v>2533</v>
      </c>
      <c r="D8" s="17">
        <v>394</v>
      </c>
      <c r="E8" s="17" t="s">
        <v>462</v>
      </c>
      <c r="F8" s="17">
        <v>137</v>
      </c>
      <c r="G8" s="17" t="s">
        <v>141</v>
      </c>
      <c r="H8" s="17">
        <v>137</v>
      </c>
      <c r="I8" s="17" t="s">
        <v>340</v>
      </c>
      <c r="J8" s="59">
        <v>5.0308019999999969</v>
      </c>
      <c r="K8" s="60">
        <v>8.7703010000000017</v>
      </c>
      <c r="L8" s="61">
        <v>3.2722570658969374</v>
      </c>
      <c r="M8" s="60"/>
      <c r="N8" s="61"/>
    </row>
    <row r="9" spans="1:14" ht="51" x14ac:dyDescent="0.25">
      <c r="A9" s="15"/>
      <c r="B9" s="17">
        <v>3000702</v>
      </c>
      <c r="C9" s="17" t="s">
        <v>2533</v>
      </c>
      <c r="D9" s="17">
        <v>394</v>
      </c>
      <c r="E9" s="17" t="s">
        <v>462</v>
      </c>
      <c r="F9" s="17">
        <v>440</v>
      </c>
      <c r="G9" s="17" t="s">
        <v>201</v>
      </c>
      <c r="H9" s="17">
        <v>440</v>
      </c>
      <c r="I9" s="17" t="s">
        <v>341</v>
      </c>
      <c r="J9" s="59">
        <v>0.11790600000000001</v>
      </c>
      <c r="K9" s="60">
        <v>0.37413600000000002</v>
      </c>
      <c r="L9" s="61">
        <v>9.7122079401742667E-2</v>
      </c>
      <c r="M9" s="60"/>
      <c r="N9" s="61"/>
    </row>
    <row r="10" spans="1:14" ht="51" x14ac:dyDescent="0.25">
      <c r="A10" s="15"/>
      <c r="B10" s="17">
        <v>3000702</v>
      </c>
      <c r="C10" s="17" t="s">
        <v>2533</v>
      </c>
      <c r="D10" s="17">
        <v>394</v>
      </c>
      <c r="E10" s="17" t="s">
        <v>462</v>
      </c>
      <c r="F10" s="17">
        <v>441</v>
      </c>
      <c r="G10" s="17" t="s">
        <v>202</v>
      </c>
      <c r="H10" s="17">
        <v>441</v>
      </c>
      <c r="I10" s="17" t="s">
        <v>342</v>
      </c>
      <c r="J10" s="59">
        <v>1.2397000000000002E-2</v>
      </c>
      <c r="K10" s="60">
        <v>8.8560000000000028E-3</v>
      </c>
      <c r="L10" s="61">
        <v>0</v>
      </c>
      <c r="M10" s="60"/>
      <c r="N10" s="61"/>
    </row>
    <row r="11" spans="1:14" ht="51" x14ac:dyDescent="0.25">
      <c r="A11" s="15"/>
      <c r="B11" s="17">
        <v>3000702</v>
      </c>
      <c r="C11" s="17" t="s">
        <v>2533</v>
      </c>
      <c r="D11" s="17">
        <v>394</v>
      </c>
      <c r="E11" s="17" t="s">
        <v>462</v>
      </c>
      <c r="F11" s="17">
        <v>442</v>
      </c>
      <c r="G11" s="17" t="s">
        <v>203</v>
      </c>
      <c r="H11" s="17">
        <v>442</v>
      </c>
      <c r="I11" s="17" t="s">
        <v>343</v>
      </c>
      <c r="J11" s="59">
        <v>0.59961100000000001</v>
      </c>
      <c r="K11" s="60">
        <v>1.0264190000000002</v>
      </c>
      <c r="L11" s="61">
        <v>0.81729010803610436</v>
      </c>
      <c r="M11" s="60"/>
      <c r="N11" s="61"/>
    </row>
    <row r="12" spans="1:14" ht="51" x14ac:dyDescent="0.25">
      <c r="A12" s="15"/>
      <c r="B12" s="17">
        <v>3000702</v>
      </c>
      <c r="C12" s="17" t="s">
        <v>2533</v>
      </c>
      <c r="D12" s="17">
        <v>394</v>
      </c>
      <c r="E12" s="17" t="s">
        <v>462</v>
      </c>
      <c r="F12" s="17">
        <v>443</v>
      </c>
      <c r="G12" s="17" t="s">
        <v>204</v>
      </c>
      <c r="H12" s="17">
        <v>443</v>
      </c>
      <c r="I12" s="17" t="s">
        <v>344</v>
      </c>
      <c r="J12" s="59">
        <v>0</v>
      </c>
      <c r="K12" s="60">
        <v>1.1654999999999993</v>
      </c>
      <c r="L12" s="61">
        <v>0</v>
      </c>
      <c r="M12" s="60"/>
      <c r="N12" s="61"/>
    </row>
    <row r="13" spans="1:14" ht="51" x14ac:dyDescent="0.25">
      <c r="A13" s="15"/>
      <c r="B13" s="17">
        <v>3000702</v>
      </c>
      <c r="C13" s="17" t="s">
        <v>2533</v>
      </c>
      <c r="D13" s="17">
        <v>394</v>
      </c>
      <c r="E13" s="17" t="s">
        <v>462</v>
      </c>
      <c r="F13" s="17">
        <v>445</v>
      </c>
      <c r="G13" s="17" t="s">
        <v>206</v>
      </c>
      <c r="H13" s="17">
        <v>445</v>
      </c>
      <c r="I13" s="17" t="s">
        <v>346</v>
      </c>
      <c r="J13" s="59">
        <v>7.2183999999999998E-2</v>
      </c>
      <c r="K13" s="60">
        <v>7.2183999999999998E-2</v>
      </c>
      <c r="L13" s="61">
        <v>4.0439438045723364E-2</v>
      </c>
      <c r="M13" s="60"/>
      <c r="N13" s="61"/>
    </row>
    <row r="14" spans="1:14" ht="51" x14ac:dyDescent="0.25">
      <c r="A14" s="15"/>
      <c r="B14" s="17">
        <v>3000702</v>
      </c>
      <c r="C14" s="17" t="s">
        <v>2533</v>
      </c>
      <c r="D14" s="17">
        <v>394</v>
      </c>
      <c r="E14" s="17" t="s">
        <v>462</v>
      </c>
      <c r="F14" s="17">
        <v>446</v>
      </c>
      <c r="G14" s="17" t="s">
        <v>207</v>
      </c>
      <c r="H14" s="17">
        <v>446</v>
      </c>
      <c r="I14" s="17" t="s">
        <v>347</v>
      </c>
      <c r="J14" s="59">
        <v>8.4000000000000012E-3</v>
      </c>
      <c r="K14" s="60">
        <v>8.4500000000000009E-3</v>
      </c>
      <c r="L14" s="61">
        <v>0</v>
      </c>
      <c r="M14" s="60"/>
      <c r="N14" s="61"/>
    </row>
    <row r="15" spans="1:14" ht="51" x14ac:dyDescent="0.25">
      <c r="A15" s="15"/>
      <c r="B15" s="17">
        <v>3000702</v>
      </c>
      <c r="C15" s="17" t="s">
        <v>2533</v>
      </c>
      <c r="D15" s="17">
        <v>394</v>
      </c>
      <c r="E15" s="17" t="s">
        <v>462</v>
      </c>
      <c r="F15" s="17">
        <v>447</v>
      </c>
      <c r="G15" s="17" t="s">
        <v>208</v>
      </c>
      <c r="H15" s="17">
        <v>447</v>
      </c>
      <c r="I15" s="17" t="s">
        <v>348</v>
      </c>
      <c r="J15" s="59">
        <v>3.4999999999999996E-3</v>
      </c>
      <c r="K15" s="60">
        <v>0.41581200000000001</v>
      </c>
      <c r="L15" s="61">
        <v>4.3778450504760258E-2</v>
      </c>
      <c r="M15" s="60"/>
      <c r="N15" s="61"/>
    </row>
    <row r="16" spans="1:14" ht="51" x14ac:dyDescent="0.25">
      <c r="A16" s="15"/>
      <c r="B16" s="17">
        <v>3000702</v>
      </c>
      <c r="C16" s="17" t="s">
        <v>2533</v>
      </c>
      <c r="D16" s="17">
        <v>394</v>
      </c>
      <c r="E16" s="17" t="s">
        <v>462</v>
      </c>
      <c r="F16" s="17">
        <v>448</v>
      </c>
      <c r="G16" s="17" t="s">
        <v>209</v>
      </c>
      <c r="H16" s="17">
        <v>448</v>
      </c>
      <c r="I16" s="17" t="s">
        <v>349</v>
      </c>
      <c r="J16" s="59">
        <v>2.5000000000000001E-3</v>
      </c>
      <c r="K16" s="60">
        <v>2.5000000000000001E-3</v>
      </c>
      <c r="L16" s="61">
        <v>0</v>
      </c>
      <c r="M16" s="60"/>
      <c r="N16" s="61"/>
    </row>
    <row r="17" spans="1:14" ht="51" x14ac:dyDescent="0.25">
      <c r="A17" s="15"/>
      <c r="B17" s="17">
        <v>3000702</v>
      </c>
      <c r="C17" s="17" t="s">
        <v>2533</v>
      </c>
      <c r="D17" s="17">
        <v>394</v>
      </c>
      <c r="E17" s="17" t="s">
        <v>462</v>
      </c>
      <c r="F17" s="17">
        <v>449</v>
      </c>
      <c r="G17" s="17" t="s">
        <v>210</v>
      </c>
      <c r="H17" s="17">
        <v>449</v>
      </c>
      <c r="I17" s="17" t="s">
        <v>350</v>
      </c>
      <c r="J17" s="59">
        <v>1.1291000000000002E-2</v>
      </c>
      <c r="K17" s="60">
        <v>1.1291000000000002E-2</v>
      </c>
      <c r="L17" s="61">
        <v>0</v>
      </c>
      <c r="M17" s="60"/>
      <c r="N17" s="61"/>
    </row>
    <row r="18" spans="1:14" ht="51" x14ac:dyDescent="0.25">
      <c r="A18" s="15"/>
      <c r="B18" s="17">
        <v>3000702</v>
      </c>
      <c r="C18" s="17" t="s">
        <v>2533</v>
      </c>
      <c r="D18" s="17">
        <v>394</v>
      </c>
      <c r="E18" s="17" t="s">
        <v>462</v>
      </c>
      <c r="F18" s="17">
        <v>450</v>
      </c>
      <c r="G18" s="17" t="s">
        <v>211</v>
      </c>
      <c r="H18" s="17">
        <v>450</v>
      </c>
      <c r="I18" s="17" t="s">
        <v>351</v>
      </c>
      <c r="J18" s="59">
        <v>1.5999999999999999E-3</v>
      </c>
      <c r="K18" s="60">
        <v>1.5999999999999999E-3</v>
      </c>
      <c r="L18" s="61">
        <v>0</v>
      </c>
      <c r="M18" s="60"/>
      <c r="N18" s="61"/>
    </row>
    <row r="19" spans="1:14" ht="51" x14ac:dyDescent="0.25">
      <c r="A19" s="15"/>
      <c r="B19" s="17">
        <v>3000702</v>
      </c>
      <c r="C19" s="17" t="s">
        <v>2533</v>
      </c>
      <c r="D19" s="17">
        <v>394</v>
      </c>
      <c r="E19" s="17" t="s">
        <v>462</v>
      </c>
      <c r="F19" s="17">
        <v>451</v>
      </c>
      <c r="G19" s="17" t="s">
        <v>212</v>
      </c>
      <c r="H19" s="17">
        <v>451</v>
      </c>
      <c r="I19" s="17" t="s">
        <v>352</v>
      </c>
      <c r="J19" s="59">
        <v>0</v>
      </c>
      <c r="K19" s="60">
        <v>0.94645600000000008</v>
      </c>
      <c r="L19" s="61">
        <v>1.0432999850308988E-2</v>
      </c>
      <c r="M19" s="60"/>
      <c r="N19" s="61"/>
    </row>
    <row r="20" spans="1:14" ht="51" x14ac:dyDescent="0.25">
      <c r="A20" s="15"/>
      <c r="B20" s="17">
        <v>3000702</v>
      </c>
      <c r="C20" s="17" t="s">
        <v>2533</v>
      </c>
      <c r="D20" s="17">
        <v>394</v>
      </c>
      <c r="E20" s="17" t="s">
        <v>462</v>
      </c>
      <c r="F20" s="17">
        <v>452</v>
      </c>
      <c r="G20" s="17" t="s">
        <v>213</v>
      </c>
      <c r="H20" s="17">
        <v>452</v>
      </c>
      <c r="I20" s="17" t="s">
        <v>353</v>
      </c>
      <c r="J20" s="59">
        <v>0.48775000000000002</v>
      </c>
      <c r="K20" s="60">
        <v>0.86130200000000012</v>
      </c>
      <c r="L20" s="61">
        <v>0.10613442087196745</v>
      </c>
      <c r="M20" s="60"/>
      <c r="N20" s="61"/>
    </row>
    <row r="21" spans="1:14" ht="51" x14ac:dyDescent="0.25">
      <c r="A21" s="15"/>
      <c r="B21" s="17">
        <v>3000702</v>
      </c>
      <c r="C21" s="17" t="s">
        <v>2533</v>
      </c>
      <c r="D21" s="17">
        <v>394</v>
      </c>
      <c r="E21" s="17" t="s">
        <v>462</v>
      </c>
      <c r="F21" s="17">
        <v>453</v>
      </c>
      <c r="G21" s="17" t="s">
        <v>214</v>
      </c>
      <c r="H21" s="17">
        <v>453</v>
      </c>
      <c r="I21" s="17" t="s">
        <v>354</v>
      </c>
      <c r="J21" s="59">
        <v>3.0000000000000001E-3</v>
      </c>
      <c r="K21" s="60">
        <v>0.94090399999999996</v>
      </c>
      <c r="L21" s="61">
        <v>7.4752001237357035E-2</v>
      </c>
      <c r="M21" s="60"/>
      <c r="N21" s="61"/>
    </row>
    <row r="22" spans="1:14" ht="51" x14ac:dyDescent="0.25">
      <c r="A22" s="15"/>
      <c r="B22" s="17">
        <v>3000702</v>
      </c>
      <c r="C22" s="17" t="s">
        <v>2533</v>
      </c>
      <c r="D22" s="17">
        <v>394</v>
      </c>
      <c r="E22" s="17" t="s">
        <v>462</v>
      </c>
      <c r="F22" s="17">
        <v>454</v>
      </c>
      <c r="G22" s="17" t="s">
        <v>215</v>
      </c>
      <c r="H22" s="17">
        <v>454</v>
      </c>
      <c r="I22" s="17" t="s">
        <v>355</v>
      </c>
      <c r="J22" s="59">
        <v>4.4530999999999994E-2</v>
      </c>
      <c r="K22" s="60">
        <v>0.22911499999999999</v>
      </c>
      <c r="L22" s="61">
        <v>3.1960170817910694E-2</v>
      </c>
      <c r="M22" s="60"/>
      <c r="N22" s="61"/>
    </row>
    <row r="23" spans="1:14" ht="51" x14ac:dyDescent="0.25">
      <c r="A23" s="15"/>
      <c r="B23" s="17">
        <v>3000702</v>
      </c>
      <c r="C23" s="17" t="s">
        <v>2533</v>
      </c>
      <c r="D23" s="17">
        <v>394</v>
      </c>
      <c r="E23" s="17" t="s">
        <v>462</v>
      </c>
      <c r="F23" s="17">
        <v>455</v>
      </c>
      <c r="G23" s="17" t="s">
        <v>216</v>
      </c>
      <c r="H23" s="17">
        <v>455</v>
      </c>
      <c r="I23" s="17" t="s">
        <v>356</v>
      </c>
      <c r="J23" s="59">
        <v>7.0000000000000001E-3</v>
      </c>
      <c r="K23" s="60">
        <v>0.46463599999999999</v>
      </c>
      <c r="L23" s="61">
        <v>6.7750001326203346E-3</v>
      </c>
      <c r="M23" s="60"/>
      <c r="N23" s="61"/>
    </row>
    <row r="24" spans="1:14" ht="51" x14ac:dyDescent="0.25">
      <c r="A24" s="15"/>
      <c r="B24" s="17">
        <v>3000702</v>
      </c>
      <c r="C24" s="17" t="s">
        <v>2533</v>
      </c>
      <c r="D24" s="17">
        <v>394</v>
      </c>
      <c r="E24" s="17" t="s">
        <v>462</v>
      </c>
      <c r="F24" s="17">
        <v>456</v>
      </c>
      <c r="G24" s="17" t="s">
        <v>217</v>
      </c>
      <c r="H24" s="17">
        <v>456</v>
      </c>
      <c r="I24" s="17" t="s">
        <v>357</v>
      </c>
      <c r="J24" s="59">
        <v>8.199999999999999E-3</v>
      </c>
      <c r="K24" s="60">
        <v>8.2000000000000007E-3</v>
      </c>
      <c r="L24" s="61">
        <v>9.122500050580129E-4</v>
      </c>
      <c r="M24" s="60"/>
      <c r="N24" s="61"/>
    </row>
    <row r="25" spans="1:14" ht="51" x14ac:dyDescent="0.25">
      <c r="A25" s="15"/>
      <c r="B25" s="17">
        <v>3000702</v>
      </c>
      <c r="C25" s="17" t="s">
        <v>2533</v>
      </c>
      <c r="D25" s="17">
        <v>394</v>
      </c>
      <c r="E25" s="17" t="s">
        <v>462</v>
      </c>
      <c r="F25" s="17">
        <v>457</v>
      </c>
      <c r="G25" s="17" t="s">
        <v>218</v>
      </c>
      <c r="H25" s="17">
        <v>457</v>
      </c>
      <c r="I25" s="17" t="s">
        <v>358</v>
      </c>
      <c r="J25" s="59">
        <v>5.1599999999999997E-3</v>
      </c>
      <c r="K25" s="60">
        <v>5.1600000000000005E-3</v>
      </c>
      <c r="L25" s="61">
        <v>0</v>
      </c>
      <c r="M25" s="60"/>
      <c r="N25" s="61"/>
    </row>
    <row r="26" spans="1:14" ht="51" x14ac:dyDescent="0.25">
      <c r="A26" s="15"/>
      <c r="B26" s="17">
        <v>3000702</v>
      </c>
      <c r="C26" s="17" t="s">
        <v>2533</v>
      </c>
      <c r="D26" s="17">
        <v>394</v>
      </c>
      <c r="E26" s="17" t="s">
        <v>462</v>
      </c>
      <c r="F26" s="17">
        <v>458</v>
      </c>
      <c r="G26" s="17" t="s">
        <v>219</v>
      </c>
      <c r="H26" s="17">
        <v>458</v>
      </c>
      <c r="I26" s="17" t="s">
        <v>359</v>
      </c>
      <c r="J26" s="59">
        <v>1.65E-3</v>
      </c>
      <c r="K26" s="60">
        <v>0.18723399999999998</v>
      </c>
      <c r="L26" s="61">
        <v>0</v>
      </c>
      <c r="M26" s="60"/>
      <c r="N26" s="61"/>
    </row>
    <row r="27" spans="1:14" ht="51" x14ac:dyDescent="0.25">
      <c r="A27" s="15"/>
      <c r="B27" s="17">
        <v>3000702</v>
      </c>
      <c r="C27" s="17" t="s">
        <v>2533</v>
      </c>
      <c r="D27" s="17">
        <v>394</v>
      </c>
      <c r="E27" s="17" t="s">
        <v>462</v>
      </c>
      <c r="F27" s="17">
        <v>459</v>
      </c>
      <c r="G27" s="17" t="s">
        <v>220</v>
      </c>
      <c r="H27" s="17">
        <v>459</v>
      </c>
      <c r="I27" s="17" t="s">
        <v>360</v>
      </c>
      <c r="J27" s="59">
        <v>0.11510200000000001</v>
      </c>
      <c r="K27" s="60">
        <v>0.33644600000000002</v>
      </c>
      <c r="L27" s="61">
        <v>7.2389998080325313E-2</v>
      </c>
      <c r="M27" s="60"/>
      <c r="N27" s="61"/>
    </row>
    <row r="28" spans="1:14" ht="51" x14ac:dyDescent="0.25">
      <c r="A28" s="15"/>
      <c r="B28" s="17">
        <v>3000702</v>
      </c>
      <c r="C28" s="17" t="s">
        <v>2533</v>
      </c>
      <c r="D28" s="17">
        <v>394</v>
      </c>
      <c r="E28" s="17" t="s">
        <v>462</v>
      </c>
      <c r="F28" s="17">
        <v>460</v>
      </c>
      <c r="G28" s="17" t="s">
        <v>221</v>
      </c>
      <c r="H28" s="17">
        <v>460</v>
      </c>
      <c r="I28" s="17" t="s">
        <v>361</v>
      </c>
      <c r="J28" s="59">
        <v>0.74354500000000001</v>
      </c>
      <c r="K28" s="60">
        <v>0.94048500000000013</v>
      </c>
      <c r="L28" s="61">
        <v>0.29916813332238235</v>
      </c>
      <c r="M28" s="60"/>
      <c r="N28" s="61"/>
    </row>
    <row r="29" spans="1:14" ht="51" x14ac:dyDescent="0.25">
      <c r="A29" s="15"/>
      <c r="B29" s="17">
        <v>3000702</v>
      </c>
      <c r="C29" s="17" t="s">
        <v>2533</v>
      </c>
      <c r="D29" s="17">
        <v>394</v>
      </c>
      <c r="E29" s="17" t="s">
        <v>462</v>
      </c>
      <c r="F29" s="17">
        <v>461</v>
      </c>
      <c r="G29" s="17" t="s">
        <v>222</v>
      </c>
      <c r="H29" s="17">
        <v>461</v>
      </c>
      <c r="I29" s="17" t="s">
        <v>362</v>
      </c>
      <c r="J29" s="59">
        <v>0.127997</v>
      </c>
      <c r="K29" s="60">
        <v>0.127997</v>
      </c>
      <c r="L29" s="61">
        <v>6.8986002588644624E-4</v>
      </c>
      <c r="M29" s="60"/>
      <c r="N29" s="61"/>
    </row>
    <row r="30" spans="1:14" ht="51" x14ac:dyDescent="0.25">
      <c r="A30" s="15"/>
      <c r="B30" s="17">
        <v>3000702</v>
      </c>
      <c r="C30" s="17" t="s">
        <v>2533</v>
      </c>
      <c r="D30" s="17">
        <v>394</v>
      </c>
      <c r="E30" s="17" t="s">
        <v>462</v>
      </c>
      <c r="F30" s="17">
        <v>462</v>
      </c>
      <c r="G30" s="17" t="s">
        <v>223</v>
      </c>
      <c r="H30" s="17">
        <v>462</v>
      </c>
      <c r="I30" s="17" t="s">
        <v>363</v>
      </c>
      <c r="J30" s="59">
        <v>7.1199999999999996E-3</v>
      </c>
      <c r="K30" s="60">
        <v>0.200624</v>
      </c>
      <c r="L30" s="61">
        <v>5.2675420010928065E-2</v>
      </c>
      <c r="M30" s="60"/>
      <c r="N30" s="61"/>
    </row>
    <row r="31" spans="1:14" ht="51" x14ac:dyDescent="0.25">
      <c r="A31" s="15"/>
      <c r="B31" s="17">
        <v>3000702</v>
      </c>
      <c r="C31" s="17" t="s">
        <v>2533</v>
      </c>
      <c r="D31" s="17">
        <v>394</v>
      </c>
      <c r="E31" s="17" t="s">
        <v>462</v>
      </c>
      <c r="F31" s="17">
        <v>463</v>
      </c>
      <c r="G31" s="17" t="s">
        <v>224</v>
      </c>
      <c r="H31" s="17">
        <v>463</v>
      </c>
      <c r="I31" s="17" t="s">
        <v>364</v>
      </c>
      <c r="J31" s="59">
        <v>8.9191000000000006E-2</v>
      </c>
      <c r="K31" s="60">
        <v>8.9190999999999993E-2</v>
      </c>
      <c r="L31" s="61">
        <v>3.5126629460137337E-2</v>
      </c>
      <c r="M31" s="60"/>
      <c r="N31" s="61"/>
    </row>
    <row r="32" spans="1:14" ht="51.75" thickBot="1" x14ac:dyDescent="0.3">
      <c r="A32" s="21"/>
      <c r="B32" s="23">
        <v>3000702</v>
      </c>
      <c r="C32" s="23" t="s">
        <v>2533</v>
      </c>
      <c r="D32" s="23">
        <v>394</v>
      </c>
      <c r="E32" s="23" t="s">
        <v>462</v>
      </c>
      <c r="F32" s="23">
        <v>464</v>
      </c>
      <c r="G32" s="23" t="s">
        <v>225</v>
      </c>
      <c r="H32" s="23">
        <v>464</v>
      </c>
      <c r="I32" s="23" t="s">
        <v>365</v>
      </c>
      <c r="J32" s="62">
        <v>0.16664999999999996</v>
      </c>
      <c r="K32" s="63">
        <v>0.62768800000000002</v>
      </c>
      <c r="L32" s="64">
        <v>0.23031239360716427</v>
      </c>
      <c r="M32" s="63"/>
      <c r="N32" s="64"/>
    </row>
  </sheetData>
  <mergeCells count="12">
    <mergeCell ref="A3:I3"/>
    <mergeCell ref="J3:L3"/>
    <mergeCell ref="M3:N3"/>
    <mergeCell ref="L4:L5"/>
    <mergeCell ref="F4:G5"/>
    <mergeCell ref="H4:I5"/>
    <mergeCell ref="A4:C5"/>
    <mergeCell ref="M4:M5"/>
    <mergeCell ref="J4:J5"/>
    <mergeCell ref="N4:N5"/>
    <mergeCell ref="K4:K5"/>
    <mergeCell ref="D4:E5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P11"/>
  <sheetViews>
    <sheetView workbookViewId="0">
      <selection activeCell="L6" sqref="L6:P1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39">
        <v>18</v>
      </c>
      <c r="B1" s="40" t="s">
        <v>228</v>
      </c>
      <c r="C1" s="40" t="s">
        <v>12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548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14"/>
      <c r="J4" s="114" t="s">
        <v>234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38.25" x14ac:dyDescent="0.25">
      <c r="A6" s="15"/>
      <c r="B6" s="17">
        <v>3000015</v>
      </c>
      <c r="C6" s="17" t="s">
        <v>526</v>
      </c>
      <c r="D6" s="17">
        <v>438</v>
      </c>
      <c r="E6" s="17" t="s">
        <v>538</v>
      </c>
      <c r="F6" s="17">
        <v>135</v>
      </c>
      <c r="G6" s="17" t="s">
        <v>139</v>
      </c>
      <c r="H6" s="17">
        <v>1</v>
      </c>
      <c r="I6" s="17" t="s">
        <v>323</v>
      </c>
      <c r="J6" s="17">
        <v>1</v>
      </c>
      <c r="K6" s="17" t="s">
        <v>325</v>
      </c>
      <c r="L6" s="59">
        <v>5.8183150000000001</v>
      </c>
      <c r="M6" s="60">
        <v>2.7535059999999998</v>
      </c>
      <c r="N6" s="61">
        <v>0.7521970272064209</v>
      </c>
      <c r="O6" s="60"/>
      <c r="P6" s="61"/>
    </row>
    <row r="7" spans="1:16" ht="38.25" x14ac:dyDescent="0.25">
      <c r="A7" s="15"/>
      <c r="B7" s="17">
        <v>3000015</v>
      </c>
      <c r="C7" s="17" t="s">
        <v>526</v>
      </c>
      <c r="D7" s="17">
        <v>438</v>
      </c>
      <c r="E7" s="17" t="s">
        <v>538</v>
      </c>
      <c r="F7" s="17">
        <v>135</v>
      </c>
      <c r="G7" s="17" t="s">
        <v>139</v>
      </c>
      <c r="H7" s="17">
        <v>1</v>
      </c>
      <c r="I7" s="17" t="s">
        <v>323</v>
      </c>
      <c r="J7" s="17">
        <v>2</v>
      </c>
      <c r="K7" s="17" t="s">
        <v>326</v>
      </c>
      <c r="L7" s="59">
        <v>0</v>
      </c>
      <c r="M7" s="60">
        <v>3.0648089999999995</v>
      </c>
      <c r="N7" s="61">
        <v>3.0548090226948261</v>
      </c>
      <c r="O7" s="60"/>
      <c r="P7" s="61"/>
    </row>
    <row r="8" spans="1:16" ht="38.25" x14ac:dyDescent="0.25">
      <c r="A8" s="15"/>
      <c r="B8" s="17">
        <v>3000016</v>
      </c>
      <c r="C8" s="17" t="s">
        <v>527</v>
      </c>
      <c r="D8" s="17">
        <v>394</v>
      </c>
      <c r="E8" s="17" t="s">
        <v>462</v>
      </c>
      <c r="F8" s="17">
        <v>135</v>
      </c>
      <c r="G8" s="17" t="s">
        <v>139</v>
      </c>
      <c r="H8" s="17">
        <v>1</v>
      </c>
      <c r="I8" s="17" t="s">
        <v>323</v>
      </c>
      <c r="J8" s="17">
        <v>1</v>
      </c>
      <c r="K8" s="17" t="s">
        <v>325</v>
      </c>
      <c r="L8" s="59">
        <v>0.77603500000000003</v>
      </c>
      <c r="M8" s="60">
        <v>0.77046300000000001</v>
      </c>
      <c r="N8" s="61">
        <v>0.67814302444458008</v>
      </c>
      <c r="O8" s="60"/>
      <c r="P8" s="61"/>
    </row>
    <row r="9" spans="1:16" ht="38.25" x14ac:dyDescent="0.25">
      <c r="A9" s="15"/>
      <c r="B9" s="17">
        <v>3000016</v>
      </c>
      <c r="C9" s="17" t="s">
        <v>527</v>
      </c>
      <c r="D9" s="17">
        <v>394</v>
      </c>
      <c r="E9" s="17" t="s">
        <v>462</v>
      </c>
      <c r="F9" s="17">
        <v>135</v>
      </c>
      <c r="G9" s="17" t="s">
        <v>139</v>
      </c>
      <c r="H9" s="17">
        <v>1</v>
      </c>
      <c r="I9" s="17" t="s">
        <v>323</v>
      </c>
      <c r="J9" s="17">
        <v>2</v>
      </c>
      <c r="K9" s="17" t="s">
        <v>326</v>
      </c>
      <c r="L9" s="59">
        <v>1.9190509999999998</v>
      </c>
      <c r="M9" s="60">
        <v>1.924623</v>
      </c>
      <c r="N9" s="61">
        <v>0.9286299971081462</v>
      </c>
      <c r="O9" s="60"/>
      <c r="P9" s="61"/>
    </row>
    <row r="10" spans="1:16" ht="38.25" x14ac:dyDescent="0.25">
      <c r="A10" s="15"/>
      <c r="B10" s="17">
        <v>3000017</v>
      </c>
      <c r="C10" s="17" t="s">
        <v>528</v>
      </c>
      <c r="D10" s="17">
        <v>394</v>
      </c>
      <c r="E10" s="17" t="s">
        <v>462</v>
      </c>
      <c r="F10" s="17">
        <v>135</v>
      </c>
      <c r="G10" s="17" t="s">
        <v>139</v>
      </c>
      <c r="H10" s="17">
        <v>1</v>
      </c>
      <c r="I10" s="17" t="s">
        <v>323</v>
      </c>
      <c r="J10" s="17">
        <v>1</v>
      </c>
      <c r="K10" s="17" t="s">
        <v>325</v>
      </c>
      <c r="L10" s="59">
        <v>2.7276639999999999</v>
      </c>
      <c r="M10" s="60">
        <v>2.296834</v>
      </c>
      <c r="N10" s="61">
        <v>2.2968339920043945</v>
      </c>
      <c r="O10" s="60"/>
      <c r="P10" s="61"/>
    </row>
    <row r="11" spans="1:16" ht="39" thickBot="1" x14ac:dyDescent="0.3">
      <c r="A11" s="21"/>
      <c r="B11" s="23">
        <v>3000017</v>
      </c>
      <c r="C11" s="23" t="s">
        <v>528</v>
      </c>
      <c r="D11" s="23">
        <v>394</v>
      </c>
      <c r="E11" s="23" t="s">
        <v>462</v>
      </c>
      <c r="F11" s="23">
        <v>135</v>
      </c>
      <c r="G11" s="23" t="s">
        <v>139</v>
      </c>
      <c r="H11" s="23">
        <v>1</v>
      </c>
      <c r="I11" s="23" t="s">
        <v>323</v>
      </c>
      <c r="J11" s="23">
        <v>2</v>
      </c>
      <c r="K11" s="23" t="s">
        <v>326</v>
      </c>
      <c r="L11" s="62">
        <v>2.6087549999999995</v>
      </c>
      <c r="M11" s="63">
        <v>3.0395849999999998</v>
      </c>
      <c r="N11" s="64">
        <v>2.0847869729623199</v>
      </c>
      <c r="O11" s="63"/>
      <c r="P11" s="64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0"/>
  <dimension ref="A1:P52"/>
  <sheetViews>
    <sheetView workbookViewId="0">
      <selection activeCell="L6" sqref="L6:P5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4" width="13.5703125" customWidth="1"/>
    <col min="15" max="16" width="14" customWidth="1"/>
  </cols>
  <sheetData>
    <row r="1" spans="1:16" ht="15.75" x14ac:dyDescent="0.25">
      <c r="A1" s="39">
        <v>131</v>
      </c>
      <c r="B1" s="40" t="s">
        <v>228</v>
      </c>
      <c r="C1" s="40" t="s">
        <v>86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2558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51" x14ac:dyDescent="0.25">
      <c r="A6" s="15"/>
      <c r="B6" s="17">
        <v>5005195</v>
      </c>
      <c r="C6" s="17" t="s">
        <v>2552</v>
      </c>
      <c r="D6" s="17">
        <v>3000702</v>
      </c>
      <c r="E6" s="17" t="s">
        <v>2533</v>
      </c>
      <c r="F6" s="17">
        <v>394</v>
      </c>
      <c r="G6" s="17" t="s">
        <v>462</v>
      </c>
      <c r="H6" s="17">
        <v>11</v>
      </c>
      <c r="I6" s="17" t="s">
        <v>106</v>
      </c>
      <c r="J6" s="17">
        <v>11</v>
      </c>
      <c r="K6" s="17" t="s">
        <v>336</v>
      </c>
      <c r="L6" s="59">
        <v>4</v>
      </c>
      <c r="M6" s="60">
        <v>0</v>
      </c>
      <c r="N6" s="61">
        <v>0</v>
      </c>
      <c r="O6" s="60">
        <v>0</v>
      </c>
      <c r="P6" s="61">
        <v>0</v>
      </c>
    </row>
    <row r="7" spans="1:16" ht="89.25" x14ac:dyDescent="0.25">
      <c r="A7" s="15"/>
      <c r="B7" s="17">
        <v>5005195</v>
      </c>
      <c r="C7" s="17" t="s">
        <v>2552</v>
      </c>
      <c r="D7" s="17">
        <v>3000702</v>
      </c>
      <c r="E7" s="17" t="s">
        <v>2533</v>
      </c>
      <c r="F7" s="17">
        <v>394</v>
      </c>
      <c r="G7" s="17" t="s">
        <v>462</v>
      </c>
      <c r="H7" s="17">
        <v>11</v>
      </c>
      <c r="I7" s="17" t="s">
        <v>106</v>
      </c>
      <c r="J7" s="17">
        <v>124</v>
      </c>
      <c r="K7" s="17" t="s">
        <v>337</v>
      </c>
      <c r="L7" s="59">
        <v>0.62484899999999999</v>
      </c>
      <c r="M7" s="60">
        <v>0.62484899999999999</v>
      </c>
      <c r="N7" s="61">
        <v>4.9400000832974911E-2</v>
      </c>
      <c r="O7" s="60">
        <v>0</v>
      </c>
      <c r="P7" s="61">
        <v>0</v>
      </c>
    </row>
    <row r="8" spans="1:16" ht="63.75" x14ac:dyDescent="0.25">
      <c r="A8" s="15"/>
      <c r="B8" s="17">
        <v>5005195</v>
      </c>
      <c r="C8" s="17" t="s">
        <v>2552</v>
      </c>
      <c r="D8" s="17">
        <v>3000702</v>
      </c>
      <c r="E8" s="17" t="s">
        <v>2533</v>
      </c>
      <c r="F8" s="17">
        <v>394</v>
      </c>
      <c r="G8" s="17" t="s">
        <v>462</v>
      </c>
      <c r="H8" s="17">
        <v>137</v>
      </c>
      <c r="I8" s="17" t="s">
        <v>141</v>
      </c>
      <c r="J8" s="17">
        <v>137</v>
      </c>
      <c r="K8" s="17" t="s">
        <v>340</v>
      </c>
      <c r="L8" s="59">
        <v>1.6304709999999998</v>
      </c>
      <c r="M8" s="60">
        <v>3.7666659999999981</v>
      </c>
      <c r="N8" s="61">
        <v>1.5767291292521435</v>
      </c>
      <c r="O8" s="60">
        <v>977</v>
      </c>
      <c r="P8" s="61">
        <v>0</v>
      </c>
    </row>
    <row r="9" spans="1:16" ht="51" x14ac:dyDescent="0.25">
      <c r="A9" s="15"/>
      <c r="B9" s="17">
        <v>5005195</v>
      </c>
      <c r="C9" s="17" t="s">
        <v>2552</v>
      </c>
      <c r="D9" s="17">
        <v>3000702</v>
      </c>
      <c r="E9" s="17" t="s">
        <v>2533</v>
      </c>
      <c r="F9" s="17">
        <v>394</v>
      </c>
      <c r="G9" s="17" t="s">
        <v>462</v>
      </c>
      <c r="H9" s="17">
        <v>441</v>
      </c>
      <c r="I9" s="17" t="s">
        <v>202</v>
      </c>
      <c r="J9" s="17">
        <v>441</v>
      </c>
      <c r="K9" s="17" t="s">
        <v>342</v>
      </c>
      <c r="L9" s="59">
        <v>4.7959999999999999E-3</v>
      </c>
      <c r="M9" s="60">
        <v>3.1459999999999999E-3</v>
      </c>
      <c r="N9" s="61">
        <v>0</v>
      </c>
      <c r="O9" s="60">
        <v>40</v>
      </c>
      <c r="P9" s="61">
        <v>0</v>
      </c>
    </row>
    <row r="10" spans="1:16" ht="51" x14ac:dyDescent="0.25">
      <c r="A10" s="15"/>
      <c r="B10" s="17">
        <v>5005195</v>
      </c>
      <c r="C10" s="17" t="s">
        <v>2552</v>
      </c>
      <c r="D10" s="17">
        <v>3000702</v>
      </c>
      <c r="E10" s="17" t="s">
        <v>2533</v>
      </c>
      <c r="F10" s="17">
        <v>394</v>
      </c>
      <c r="G10" s="17" t="s">
        <v>462</v>
      </c>
      <c r="H10" s="17">
        <v>442</v>
      </c>
      <c r="I10" s="17" t="s">
        <v>203</v>
      </c>
      <c r="J10" s="17">
        <v>442</v>
      </c>
      <c r="K10" s="17" t="s">
        <v>343</v>
      </c>
      <c r="L10" s="59">
        <v>0.371915</v>
      </c>
      <c r="M10" s="60">
        <v>0.37181500000000001</v>
      </c>
      <c r="N10" s="61">
        <v>0.37091500242240727</v>
      </c>
      <c r="O10" s="60">
        <v>0</v>
      </c>
      <c r="P10" s="61">
        <v>0</v>
      </c>
    </row>
    <row r="11" spans="1:16" ht="51" x14ac:dyDescent="0.25">
      <c r="A11" s="15"/>
      <c r="B11" s="17">
        <v>5005195</v>
      </c>
      <c r="C11" s="17" t="s">
        <v>2552</v>
      </c>
      <c r="D11" s="17">
        <v>3000702</v>
      </c>
      <c r="E11" s="17" t="s">
        <v>2533</v>
      </c>
      <c r="F11" s="17">
        <v>394</v>
      </c>
      <c r="G11" s="17" t="s">
        <v>462</v>
      </c>
      <c r="H11" s="17">
        <v>443</v>
      </c>
      <c r="I11" s="17" t="s">
        <v>204</v>
      </c>
      <c r="J11" s="17">
        <v>443</v>
      </c>
      <c r="K11" s="17" t="s">
        <v>344</v>
      </c>
      <c r="L11" s="59">
        <v>0</v>
      </c>
      <c r="M11" s="60">
        <v>0.76457199999999992</v>
      </c>
      <c r="N11" s="61">
        <v>0</v>
      </c>
      <c r="O11" s="60">
        <v>1155</v>
      </c>
      <c r="P11" s="61">
        <v>0</v>
      </c>
    </row>
    <row r="12" spans="1:16" ht="51" x14ac:dyDescent="0.25">
      <c r="A12" s="15"/>
      <c r="B12" s="17">
        <v>5005195</v>
      </c>
      <c r="C12" s="17" t="s">
        <v>2552</v>
      </c>
      <c r="D12" s="17">
        <v>3000702</v>
      </c>
      <c r="E12" s="17" t="s">
        <v>2533</v>
      </c>
      <c r="F12" s="17">
        <v>394</v>
      </c>
      <c r="G12" s="17" t="s">
        <v>462</v>
      </c>
      <c r="H12" s="17">
        <v>445</v>
      </c>
      <c r="I12" s="17" t="s">
        <v>206</v>
      </c>
      <c r="J12" s="17">
        <v>445</v>
      </c>
      <c r="K12" s="17" t="s">
        <v>346</v>
      </c>
      <c r="L12" s="59">
        <v>7.2183999999999984E-2</v>
      </c>
      <c r="M12" s="60">
        <v>7.2183999999999984E-2</v>
      </c>
      <c r="N12" s="61">
        <v>4.0439438045723364E-2</v>
      </c>
      <c r="O12" s="60">
        <v>0</v>
      </c>
      <c r="P12" s="61">
        <v>0</v>
      </c>
    </row>
    <row r="13" spans="1:16" ht="51" x14ac:dyDescent="0.25">
      <c r="A13" s="15"/>
      <c r="B13" s="17">
        <v>5005195</v>
      </c>
      <c r="C13" s="17" t="s">
        <v>2552</v>
      </c>
      <c r="D13" s="17">
        <v>3000702</v>
      </c>
      <c r="E13" s="17" t="s">
        <v>2533</v>
      </c>
      <c r="F13" s="17">
        <v>394</v>
      </c>
      <c r="G13" s="17" t="s">
        <v>462</v>
      </c>
      <c r="H13" s="17">
        <v>446</v>
      </c>
      <c r="I13" s="17" t="s">
        <v>207</v>
      </c>
      <c r="J13" s="17">
        <v>446</v>
      </c>
      <c r="K13" s="17" t="s">
        <v>347</v>
      </c>
      <c r="L13" s="59">
        <v>3.4000000000000002E-3</v>
      </c>
      <c r="M13" s="60">
        <v>3.4000000000000002E-3</v>
      </c>
      <c r="N13" s="61">
        <v>0</v>
      </c>
      <c r="O13" s="60">
        <v>88</v>
      </c>
      <c r="P13" s="61">
        <v>0</v>
      </c>
    </row>
    <row r="14" spans="1:16" ht="51" x14ac:dyDescent="0.25">
      <c r="A14" s="15"/>
      <c r="B14" s="17">
        <v>5005195</v>
      </c>
      <c r="C14" s="17" t="s">
        <v>2552</v>
      </c>
      <c r="D14" s="17">
        <v>3000702</v>
      </c>
      <c r="E14" s="17" t="s">
        <v>2533</v>
      </c>
      <c r="F14" s="17">
        <v>394</v>
      </c>
      <c r="G14" s="17" t="s">
        <v>462</v>
      </c>
      <c r="H14" s="17">
        <v>447</v>
      </c>
      <c r="I14" s="17" t="s">
        <v>208</v>
      </c>
      <c r="J14" s="17">
        <v>447</v>
      </c>
      <c r="K14" s="17" t="s">
        <v>348</v>
      </c>
      <c r="L14" s="59">
        <v>2.4999999999999996E-3</v>
      </c>
      <c r="M14" s="60">
        <v>0.19346799999999997</v>
      </c>
      <c r="N14" s="61">
        <v>1.9153899440425448E-2</v>
      </c>
      <c r="O14" s="60">
        <v>10</v>
      </c>
      <c r="P14" s="61">
        <v>0</v>
      </c>
    </row>
    <row r="15" spans="1:16" ht="51" x14ac:dyDescent="0.25">
      <c r="A15" s="15"/>
      <c r="B15" s="17">
        <v>5005195</v>
      </c>
      <c r="C15" s="17" t="s">
        <v>2552</v>
      </c>
      <c r="D15" s="17">
        <v>3000702</v>
      </c>
      <c r="E15" s="17" t="s">
        <v>2533</v>
      </c>
      <c r="F15" s="17">
        <v>394</v>
      </c>
      <c r="G15" s="17" t="s">
        <v>462</v>
      </c>
      <c r="H15" s="17">
        <v>448</v>
      </c>
      <c r="I15" s="17" t="s">
        <v>209</v>
      </c>
      <c r="J15" s="17">
        <v>448</v>
      </c>
      <c r="K15" s="17" t="s">
        <v>349</v>
      </c>
      <c r="L15" s="59">
        <v>2.5000000000000001E-3</v>
      </c>
      <c r="M15" s="60">
        <v>2.5000000000000001E-3</v>
      </c>
      <c r="N15" s="61">
        <v>0</v>
      </c>
      <c r="O15" s="60">
        <v>0</v>
      </c>
      <c r="P15" s="61">
        <v>0</v>
      </c>
    </row>
    <row r="16" spans="1:16" ht="51" x14ac:dyDescent="0.25">
      <c r="A16" s="15"/>
      <c r="B16" s="17">
        <v>5005195</v>
      </c>
      <c r="C16" s="17" t="s">
        <v>2552</v>
      </c>
      <c r="D16" s="17">
        <v>3000702</v>
      </c>
      <c r="E16" s="17" t="s">
        <v>2533</v>
      </c>
      <c r="F16" s="17">
        <v>394</v>
      </c>
      <c r="G16" s="17" t="s">
        <v>462</v>
      </c>
      <c r="H16" s="17">
        <v>449</v>
      </c>
      <c r="I16" s="17" t="s">
        <v>210</v>
      </c>
      <c r="J16" s="17">
        <v>449</v>
      </c>
      <c r="K16" s="17" t="s">
        <v>350</v>
      </c>
      <c r="L16" s="59">
        <v>6.2909999999999997E-3</v>
      </c>
      <c r="M16" s="60">
        <v>6.2909999999999997E-3</v>
      </c>
      <c r="N16" s="61">
        <v>0</v>
      </c>
      <c r="O16" s="60">
        <v>695</v>
      </c>
      <c r="P16" s="61">
        <v>0</v>
      </c>
    </row>
    <row r="17" spans="1:16" ht="51" x14ac:dyDescent="0.25">
      <c r="A17" s="15"/>
      <c r="B17" s="17">
        <v>5005195</v>
      </c>
      <c r="C17" s="17" t="s">
        <v>2552</v>
      </c>
      <c r="D17" s="17">
        <v>3000702</v>
      </c>
      <c r="E17" s="17" t="s">
        <v>2533</v>
      </c>
      <c r="F17" s="17">
        <v>394</v>
      </c>
      <c r="G17" s="17" t="s">
        <v>462</v>
      </c>
      <c r="H17" s="17">
        <v>450</v>
      </c>
      <c r="I17" s="17" t="s">
        <v>211</v>
      </c>
      <c r="J17" s="17">
        <v>450</v>
      </c>
      <c r="K17" s="17" t="s">
        <v>351</v>
      </c>
      <c r="L17" s="59">
        <v>1.5999999999999999E-3</v>
      </c>
      <c r="M17" s="60">
        <v>1.5999999999999999E-3</v>
      </c>
      <c r="N17" s="61">
        <v>0</v>
      </c>
      <c r="O17" s="60">
        <v>30</v>
      </c>
      <c r="P17" s="61">
        <v>0</v>
      </c>
    </row>
    <row r="18" spans="1:16" ht="51" x14ac:dyDescent="0.25">
      <c r="A18" s="15"/>
      <c r="B18" s="17">
        <v>5005195</v>
      </c>
      <c r="C18" s="17" t="s">
        <v>2552</v>
      </c>
      <c r="D18" s="17">
        <v>3000702</v>
      </c>
      <c r="E18" s="17" t="s">
        <v>2533</v>
      </c>
      <c r="F18" s="17">
        <v>394</v>
      </c>
      <c r="G18" s="17" t="s">
        <v>462</v>
      </c>
      <c r="H18" s="17">
        <v>451</v>
      </c>
      <c r="I18" s="17" t="s">
        <v>212</v>
      </c>
      <c r="J18" s="17">
        <v>451</v>
      </c>
      <c r="K18" s="17" t="s">
        <v>352</v>
      </c>
      <c r="L18" s="59">
        <v>0</v>
      </c>
      <c r="M18" s="60">
        <v>0.76387200000000011</v>
      </c>
      <c r="N18" s="61">
        <v>0</v>
      </c>
      <c r="O18" s="60">
        <v>0</v>
      </c>
      <c r="P18" s="61">
        <v>0</v>
      </c>
    </row>
    <row r="19" spans="1:16" ht="51" x14ac:dyDescent="0.25">
      <c r="A19" s="15"/>
      <c r="B19" s="17">
        <v>5005195</v>
      </c>
      <c r="C19" s="17" t="s">
        <v>2552</v>
      </c>
      <c r="D19" s="17">
        <v>3000702</v>
      </c>
      <c r="E19" s="17" t="s">
        <v>2533</v>
      </c>
      <c r="F19" s="17">
        <v>394</v>
      </c>
      <c r="G19" s="17" t="s">
        <v>462</v>
      </c>
      <c r="H19" s="17">
        <v>452</v>
      </c>
      <c r="I19" s="17" t="s">
        <v>213</v>
      </c>
      <c r="J19" s="17">
        <v>452</v>
      </c>
      <c r="K19" s="17" t="s">
        <v>353</v>
      </c>
      <c r="L19" s="59">
        <v>1.0900000000000002E-2</v>
      </c>
      <c r="M19" s="60">
        <v>0.20186800000000002</v>
      </c>
      <c r="N19" s="61">
        <v>1.7477620160207152E-2</v>
      </c>
      <c r="O19" s="60">
        <v>0</v>
      </c>
      <c r="P19" s="61">
        <v>0</v>
      </c>
    </row>
    <row r="20" spans="1:16" ht="51" x14ac:dyDescent="0.25">
      <c r="A20" s="15"/>
      <c r="B20" s="17">
        <v>5005195</v>
      </c>
      <c r="C20" s="17" t="s">
        <v>2552</v>
      </c>
      <c r="D20" s="17">
        <v>3000702</v>
      </c>
      <c r="E20" s="17" t="s">
        <v>2533</v>
      </c>
      <c r="F20" s="17">
        <v>394</v>
      </c>
      <c r="G20" s="17" t="s">
        <v>462</v>
      </c>
      <c r="H20" s="17">
        <v>453</v>
      </c>
      <c r="I20" s="17" t="s">
        <v>214</v>
      </c>
      <c r="J20" s="17">
        <v>453</v>
      </c>
      <c r="K20" s="17" t="s">
        <v>354</v>
      </c>
      <c r="L20" s="59">
        <v>2E-3</v>
      </c>
      <c r="M20" s="60">
        <v>2E-3</v>
      </c>
      <c r="N20" s="61">
        <v>4.949999856762588E-4</v>
      </c>
      <c r="O20" s="60">
        <v>15</v>
      </c>
      <c r="P20" s="61">
        <v>0</v>
      </c>
    </row>
    <row r="21" spans="1:16" ht="51" x14ac:dyDescent="0.25">
      <c r="A21" s="15"/>
      <c r="B21" s="17">
        <v>5005195</v>
      </c>
      <c r="C21" s="17" t="s">
        <v>2552</v>
      </c>
      <c r="D21" s="17">
        <v>3000702</v>
      </c>
      <c r="E21" s="17" t="s">
        <v>2533</v>
      </c>
      <c r="F21" s="17">
        <v>394</v>
      </c>
      <c r="G21" s="17" t="s">
        <v>462</v>
      </c>
      <c r="H21" s="17">
        <v>454</v>
      </c>
      <c r="I21" s="17" t="s">
        <v>215</v>
      </c>
      <c r="J21" s="17">
        <v>454</v>
      </c>
      <c r="K21" s="17" t="s">
        <v>355</v>
      </c>
      <c r="L21" s="59">
        <v>4.4531000000000001E-2</v>
      </c>
      <c r="M21" s="60">
        <v>4.4531000000000001E-2</v>
      </c>
      <c r="N21" s="61">
        <v>1.5440860050148331E-2</v>
      </c>
      <c r="O21" s="60">
        <v>412</v>
      </c>
      <c r="P21" s="61">
        <v>0</v>
      </c>
    </row>
    <row r="22" spans="1:16" ht="51" x14ac:dyDescent="0.25">
      <c r="A22" s="15"/>
      <c r="B22" s="17">
        <v>5005195</v>
      </c>
      <c r="C22" s="17" t="s">
        <v>2552</v>
      </c>
      <c r="D22" s="17">
        <v>3000702</v>
      </c>
      <c r="E22" s="17" t="s">
        <v>2533</v>
      </c>
      <c r="F22" s="17">
        <v>394</v>
      </c>
      <c r="G22" s="17" t="s">
        <v>462</v>
      </c>
      <c r="H22" s="17">
        <v>455</v>
      </c>
      <c r="I22" s="17" t="s">
        <v>216</v>
      </c>
      <c r="J22" s="17">
        <v>455</v>
      </c>
      <c r="K22" s="17" t="s">
        <v>356</v>
      </c>
      <c r="L22" s="59">
        <v>7.0000000000000001E-3</v>
      </c>
      <c r="M22" s="60">
        <v>0.28255199999999997</v>
      </c>
      <c r="N22" s="61">
        <v>6.7750001326203346E-3</v>
      </c>
      <c r="O22" s="60">
        <v>0</v>
      </c>
      <c r="P22" s="61">
        <v>0</v>
      </c>
    </row>
    <row r="23" spans="1:16" ht="51" x14ac:dyDescent="0.25">
      <c r="A23" s="15"/>
      <c r="B23" s="17">
        <v>5005195</v>
      </c>
      <c r="C23" s="17" t="s">
        <v>2552</v>
      </c>
      <c r="D23" s="17">
        <v>3000702</v>
      </c>
      <c r="E23" s="17" t="s">
        <v>2533</v>
      </c>
      <c r="F23" s="17">
        <v>394</v>
      </c>
      <c r="G23" s="17" t="s">
        <v>462</v>
      </c>
      <c r="H23" s="17">
        <v>456</v>
      </c>
      <c r="I23" s="17" t="s">
        <v>217</v>
      </c>
      <c r="J23" s="17">
        <v>456</v>
      </c>
      <c r="K23" s="17" t="s">
        <v>357</v>
      </c>
      <c r="L23" s="59">
        <v>4.2999999999999991E-3</v>
      </c>
      <c r="M23" s="60">
        <v>4.3E-3</v>
      </c>
      <c r="N23" s="61">
        <v>7.2002000888460316E-4</v>
      </c>
      <c r="O23" s="60">
        <v>0</v>
      </c>
      <c r="P23" s="61">
        <v>0</v>
      </c>
    </row>
    <row r="24" spans="1:16" ht="51" x14ac:dyDescent="0.25">
      <c r="A24" s="15"/>
      <c r="B24" s="17">
        <v>5005195</v>
      </c>
      <c r="C24" s="17" t="s">
        <v>2552</v>
      </c>
      <c r="D24" s="17">
        <v>3000702</v>
      </c>
      <c r="E24" s="17" t="s">
        <v>2533</v>
      </c>
      <c r="F24" s="17">
        <v>394</v>
      </c>
      <c r="G24" s="17" t="s">
        <v>462</v>
      </c>
      <c r="H24" s="17">
        <v>458</v>
      </c>
      <c r="I24" s="17" t="s">
        <v>219</v>
      </c>
      <c r="J24" s="17">
        <v>458</v>
      </c>
      <c r="K24" s="17" t="s">
        <v>359</v>
      </c>
      <c r="L24" s="59">
        <v>1.65E-3</v>
      </c>
      <c r="M24" s="60">
        <v>1.65E-3</v>
      </c>
      <c r="N24" s="61">
        <v>0</v>
      </c>
      <c r="O24" s="60">
        <v>0</v>
      </c>
      <c r="P24" s="61">
        <v>0</v>
      </c>
    </row>
    <row r="25" spans="1:16" ht="51" x14ac:dyDescent="0.25">
      <c r="A25" s="15"/>
      <c r="B25" s="17">
        <v>5005195</v>
      </c>
      <c r="C25" s="17" t="s">
        <v>2552</v>
      </c>
      <c r="D25" s="17">
        <v>3000702</v>
      </c>
      <c r="E25" s="17" t="s">
        <v>2533</v>
      </c>
      <c r="F25" s="17">
        <v>394</v>
      </c>
      <c r="G25" s="17" t="s">
        <v>462</v>
      </c>
      <c r="H25" s="17">
        <v>459</v>
      </c>
      <c r="I25" s="17" t="s">
        <v>220</v>
      </c>
      <c r="J25" s="17">
        <v>459</v>
      </c>
      <c r="K25" s="17" t="s">
        <v>360</v>
      </c>
      <c r="L25" s="59">
        <v>0.11510200000000002</v>
      </c>
      <c r="M25" s="60">
        <v>0.11510200000000002</v>
      </c>
      <c r="N25" s="61">
        <v>7.0279998093610629E-2</v>
      </c>
      <c r="O25" s="60">
        <v>0</v>
      </c>
      <c r="P25" s="61">
        <v>0</v>
      </c>
    </row>
    <row r="26" spans="1:16" ht="51" x14ac:dyDescent="0.25">
      <c r="A26" s="15"/>
      <c r="B26" s="17">
        <v>5005195</v>
      </c>
      <c r="C26" s="17" t="s">
        <v>2552</v>
      </c>
      <c r="D26" s="17">
        <v>3000702</v>
      </c>
      <c r="E26" s="17" t="s">
        <v>2533</v>
      </c>
      <c r="F26" s="17">
        <v>394</v>
      </c>
      <c r="G26" s="17" t="s">
        <v>462</v>
      </c>
      <c r="H26" s="17">
        <v>460</v>
      </c>
      <c r="I26" s="17" t="s">
        <v>221</v>
      </c>
      <c r="J26" s="17">
        <v>460</v>
      </c>
      <c r="K26" s="17" t="s">
        <v>361</v>
      </c>
      <c r="L26" s="59">
        <v>0.01</v>
      </c>
      <c r="M26" s="60">
        <v>9.9999999999999985E-3</v>
      </c>
      <c r="N26" s="61">
        <v>0</v>
      </c>
      <c r="O26" s="60">
        <v>4890</v>
      </c>
      <c r="P26" s="61">
        <v>0</v>
      </c>
    </row>
    <row r="27" spans="1:16" ht="51" x14ac:dyDescent="0.25">
      <c r="A27" s="15"/>
      <c r="B27" s="17">
        <v>5005195</v>
      </c>
      <c r="C27" s="17" t="s">
        <v>2552</v>
      </c>
      <c r="D27" s="17">
        <v>3000702</v>
      </c>
      <c r="E27" s="17" t="s">
        <v>2533</v>
      </c>
      <c r="F27" s="17">
        <v>394</v>
      </c>
      <c r="G27" s="17" t="s">
        <v>462</v>
      </c>
      <c r="H27" s="17">
        <v>461</v>
      </c>
      <c r="I27" s="17" t="s">
        <v>222</v>
      </c>
      <c r="J27" s="17">
        <v>461</v>
      </c>
      <c r="K27" s="17" t="s">
        <v>362</v>
      </c>
      <c r="L27" s="59">
        <v>1.4E-3</v>
      </c>
      <c r="M27" s="60">
        <v>1.4E-3</v>
      </c>
      <c r="N27" s="61">
        <v>6.8986002588644624E-4</v>
      </c>
      <c r="O27" s="60">
        <v>60</v>
      </c>
      <c r="P27" s="61">
        <v>0</v>
      </c>
    </row>
    <row r="28" spans="1:16" ht="51" x14ac:dyDescent="0.25">
      <c r="A28" s="15"/>
      <c r="B28" s="17">
        <v>5005195</v>
      </c>
      <c r="C28" s="17" t="s">
        <v>2552</v>
      </c>
      <c r="D28" s="17">
        <v>3000702</v>
      </c>
      <c r="E28" s="17" t="s">
        <v>2533</v>
      </c>
      <c r="F28" s="17">
        <v>394</v>
      </c>
      <c r="G28" s="17" t="s">
        <v>462</v>
      </c>
      <c r="H28" s="17">
        <v>462</v>
      </c>
      <c r="I28" s="17" t="s">
        <v>223</v>
      </c>
      <c r="J28" s="17">
        <v>462</v>
      </c>
      <c r="K28" s="17" t="s">
        <v>363</v>
      </c>
      <c r="L28" s="59">
        <v>4.1200000000000004E-3</v>
      </c>
      <c r="M28" s="60">
        <v>4.1200000000000004E-3</v>
      </c>
      <c r="N28" s="61">
        <v>0</v>
      </c>
      <c r="O28" s="60">
        <v>397</v>
      </c>
      <c r="P28" s="61">
        <v>0</v>
      </c>
    </row>
    <row r="29" spans="1:16" ht="51" x14ac:dyDescent="0.25">
      <c r="A29" s="15"/>
      <c r="B29" s="17">
        <v>5005195</v>
      </c>
      <c r="C29" s="17" t="s">
        <v>2552</v>
      </c>
      <c r="D29" s="17">
        <v>3000702</v>
      </c>
      <c r="E29" s="17" t="s">
        <v>2533</v>
      </c>
      <c r="F29" s="17">
        <v>394</v>
      </c>
      <c r="G29" s="17" t="s">
        <v>462</v>
      </c>
      <c r="H29" s="17">
        <v>463</v>
      </c>
      <c r="I29" s="17" t="s">
        <v>224</v>
      </c>
      <c r="J29" s="17">
        <v>463</v>
      </c>
      <c r="K29" s="17" t="s">
        <v>364</v>
      </c>
      <c r="L29" s="59">
        <v>8.8427000000000006E-2</v>
      </c>
      <c r="M29" s="60">
        <v>8.8427000000000006E-2</v>
      </c>
      <c r="N29" s="61">
        <v>3.5126629460137337E-2</v>
      </c>
      <c r="O29" s="60">
        <v>3</v>
      </c>
      <c r="P29" s="61">
        <v>0</v>
      </c>
    </row>
    <row r="30" spans="1:16" ht="51" x14ac:dyDescent="0.25">
      <c r="A30" s="15"/>
      <c r="B30" s="17">
        <v>5005195</v>
      </c>
      <c r="C30" s="17" t="s">
        <v>2552</v>
      </c>
      <c r="D30" s="17">
        <v>3000702</v>
      </c>
      <c r="E30" s="17" t="s">
        <v>2533</v>
      </c>
      <c r="F30" s="17">
        <v>394</v>
      </c>
      <c r="G30" s="17" t="s">
        <v>462</v>
      </c>
      <c r="H30" s="17">
        <v>464</v>
      </c>
      <c r="I30" s="17" t="s">
        <v>225</v>
      </c>
      <c r="J30" s="17">
        <v>464</v>
      </c>
      <c r="K30" s="17" t="s">
        <v>365</v>
      </c>
      <c r="L30" s="59">
        <v>0.15866</v>
      </c>
      <c r="M30" s="60">
        <v>0.48011399999999993</v>
      </c>
      <c r="N30" s="61">
        <v>0.23031239360716427</v>
      </c>
      <c r="O30" s="60">
        <v>4479</v>
      </c>
      <c r="P30" s="61">
        <v>0</v>
      </c>
    </row>
    <row r="31" spans="1:16" ht="89.25" x14ac:dyDescent="0.25">
      <c r="A31" s="15"/>
      <c r="B31" s="17">
        <v>5005196</v>
      </c>
      <c r="C31" s="17" t="s">
        <v>2553</v>
      </c>
      <c r="D31" s="17">
        <v>3000702</v>
      </c>
      <c r="E31" s="17" t="s">
        <v>2533</v>
      </c>
      <c r="F31" s="17">
        <v>394</v>
      </c>
      <c r="G31" s="17" t="s">
        <v>462</v>
      </c>
      <c r="H31" s="17">
        <v>11</v>
      </c>
      <c r="I31" s="17" t="s">
        <v>106</v>
      </c>
      <c r="J31" s="17">
        <v>124</v>
      </c>
      <c r="K31" s="17" t="s">
        <v>337</v>
      </c>
      <c r="L31" s="59">
        <v>0.41238400000000003</v>
      </c>
      <c r="M31" s="60">
        <v>0.41238400000000003</v>
      </c>
      <c r="N31" s="61">
        <v>2.6779999956488609E-2</v>
      </c>
      <c r="O31" s="60">
        <v>0</v>
      </c>
      <c r="P31" s="61">
        <v>0</v>
      </c>
    </row>
    <row r="32" spans="1:16" ht="63.75" x14ac:dyDescent="0.25">
      <c r="A32" s="15"/>
      <c r="B32" s="17">
        <v>5005196</v>
      </c>
      <c r="C32" s="17" t="s">
        <v>2553</v>
      </c>
      <c r="D32" s="17">
        <v>3000702</v>
      </c>
      <c r="E32" s="17" t="s">
        <v>2533</v>
      </c>
      <c r="F32" s="17">
        <v>394</v>
      </c>
      <c r="G32" s="17" t="s">
        <v>462</v>
      </c>
      <c r="H32" s="17">
        <v>137</v>
      </c>
      <c r="I32" s="17" t="s">
        <v>141</v>
      </c>
      <c r="J32" s="17">
        <v>137</v>
      </c>
      <c r="K32" s="17" t="s">
        <v>340</v>
      </c>
      <c r="L32" s="59">
        <v>3.3016829999999997</v>
      </c>
      <c r="M32" s="60">
        <v>4.6457870000000012</v>
      </c>
      <c r="N32" s="61">
        <v>1.5798150087721297</v>
      </c>
      <c r="O32" s="60">
        <v>4</v>
      </c>
      <c r="P32" s="61">
        <v>0</v>
      </c>
    </row>
    <row r="33" spans="1:16" ht="51" x14ac:dyDescent="0.25">
      <c r="A33" s="15"/>
      <c r="B33" s="17">
        <v>5005196</v>
      </c>
      <c r="C33" s="17" t="s">
        <v>2553</v>
      </c>
      <c r="D33" s="17">
        <v>3000702</v>
      </c>
      <c r="E33" s="17" t="s">
        <v>2533</v>
      </c>
      <c r="F33" s="17">
        <v>394</v>
      </c>
      <c r="G33" s="17" t="s">
        <v>462</v>
      </c>
      <c r="H33" s="17">
        <v>440</v>
      </c>
      <c r="I33" s="17" t="s">
        <v>201</v>
      </c>
      <c r="J33" s="17">
        <v>440</v>
      </c>
      <c r="K33" s="17" t="s">
        <v>341</v>
      </c>
      <c r="L33" s="59">
        <v>0.11790600000000001</v>
      </c>
      <c r="M33" s="60">
        <v>0.37413600000000002</v>
      </c>
      <c r="N33" s="61">
        <v>9.7122079401742667E-2</v>
      </c>
      <c r="O33" s="60">
        <v>0</v>
      </c>
      <c r="P33" s="61">
        <v>0</v>
      </c>
    </row>
    <row r="34" spans="1:16" ht="51" x14ac:dyDescent="0.25">
      <c r="A34" s="15"/>
      <c r="B34" s="17">
        <v>5005196</v>
      </c>
      <c r="C34" s="17" t="s">
        <v>2553</v>
      </c>
      <c r="D34" s="17">
        <v>3000702</v>
      </c>
      <c r="E34" s="17" t="s">
        <v>2533</v>
      </c>
      <c r="F34" s="17">
        <v>394</v>
      </c>
      <c r="G34" s="17" t="s">
        <v>462</v>
      </c>
      <c r="H34" s="17">
        <v>441</v>
      </c>
      <c r="I34" s="17" t="s">
        <v>202</v>
      </c>
      <c r="J34" s="17">
        <v>441</v>
      </c>
      <c r="K34" s="17" t="s">
        <v>342</v>
      </c>
      <c r="L34" s="59">
        <v>4.1360000000000008E-3</v>
      </c>
      <c r="M34" s="60">
        <v>2.2450000000000005E-3</v>
      </c>
      <c r="N34" s="61">
        <v>0</v>
      </c>
      <c r="O34" s="60">
        <v>3</v>
      </c>
      <c r="P34" s="61">
        <v>0</v>
      </c>
    </row>
    <row r="35" spans="1:16" ht="51" x14ac:dyDescent="0.25">
      <c r="A35" s="15"/>
      <c r="B35" s="17">
        <v>5005196</v>
      </c>
      <c r="C35" s="17" t="s">
        <v>2553</v>
      </c>
      <c r="D35" s="17">
        <v>3000702</v>
      </c>
      <c r="E35" s="17" t="s">
        <v>2533</v>
      </c>
      <c r="F35" s="17">
        <v>394</v>
      </c>
      <c r="G35" s="17" t="s">
        <v>462</v>
      </c>
      <c r="H35" s="17">
        <v>442</v>
      </c>
      <c r="I35" s="17" t="s">
        <v>203</v>
      </c>
      <c r="J35" s="17">
        <v>442</v>
      </c>
      <c r="K35" s="17" t="s">
        <v>343</v>
      </c>
      <c r="L35" s="59">
        <v>4.0000000000000007E-4</v>
      </c>
      <c r="M35" s="60">
        <v>0.42730800000000002</v>
      </c>
      <c r="N35" s="61">
        <v>0.21907910130903474</v>
      </c>
      <c r="O35" s="60">
        <v>60</v>
      </c>
      <c r="P35" s="61">
        <v>0</v>
      </c>
    </row>
    <row r="36" spans="1:16" ht="51" x14ac:dyDescent="0.25">
      <c r="A36" s="15"/>
      <c r="B36" s="17">
        <v>5005196</v>
      </c>
      <c r="C36" s="17" t="s">
        <v>2553</v>
      </c>
      <c r="D36" s="17">
        <v>3000702</v>
      </c>
      <c r="E36" s="17" t="s">
        <v>2533</v>
      </c>
      <c r="F36" s="17">
        <v>394</v>
      </c>
      <c r="G36" s="17" t="s">
        <v>462</v>
      </c>
      <c r="H36" s="17">
        <v>443</v>
      </c>
      <c r="I36" s="17" t="s">
        <v>204</v>
      </c>
      <c r="J36" s="17">
        <v>443</v>
      </c>
      <c r="K36" s="17" t="s">
        <v>344</v>
      </c>
      <c r="L36" s="59">
        <v>0</v>
      </c>
      <c r="M36" s="60">
        <v>0.40042800000000001</v>
      </c>
      <c r="N36" s="61">
        <v>0</v>
      </c>
      <c r="O36" s="60">
        <v>300</v>
      </c>
      <c r="P36" s="61">
        <v>0</v>
      </c>
    </row>
    <row r="37" spans="1:16" ht="51" x14ac:dyDescent="0.25">
      <c r="A37" s="15"/>
      <c r="B37" s="17">
        <v>5005196</v>
      </c>
      <c r="C37" s="17" t="s">
        <v>2553</v>
      </c>
      <c r="D37" s="17">
        <v>3000702</v>
      </c>
      <c r="E37" s="17" t="s">
        <v>2533</v>
      </c>
      <c r="F37" s="17">
        <v>394</v>
      </c>
      <c r="G37" s="17" t="s">
        <v>462</v>
      </c>
      <c r="H37" s="17">
        <v>446</v>
      </c>
      <c r="I37" s="17" t="s">
        <v>207</v>
      </c>
      <c r="J37" s="17">
        <v>446</v>
      </c>
      <c r="K37" s="17" t="s">
        <v>347</v>
      </c>
      <c r="L37" s="59">
        <v>3.0000000000000001E-3</v>
      </c>
      <c r="M37" s="60">
        <v>3.0000000000000001E-3</v>
      </c>
      <c r="N37" s="61">
        <v>0</v>
      </c>
      <c r="O37" s="60">
        <v>4</v>
      </c>
      <c r="P37" s="61">
        <v>0</v>
      </c>
    </row>
    <row r="38" spans="1:16" ht="51" x14ac:dyDescent="0.25">
      <c r="A38" s="15"/>
      <c r="B38" s="17">
        <v>5005196</v>
      </c>
      <c r="C38" s="17" t="s">
        <v>2553</v>
      </c>
      <c r="D38" s="17">
        <v>3000702</v>
      </c>
      <c r="E38" s="17" t="s">
        <v>2533</v>
      </c>
      <c r="F38" s="17">
        <v>394</v>
      </c>
      <c r="G38" s="17" t="s">
        <v>462</v>
      </c>
      <c r="H38" s="17">
        <v>447</v>
      </c>
      <c r="I38" s="17" t="s">
        <v>208</v>
      </c>
      <c r="J38" s="17">
        <v>447</v>
      </c>
      <c r="K38" s="17" t="s">
        <v>348</v>
      </c>
      <c r="L38" s="59">
        <v>0</v>
      </c>
      <c r="M38" s="60">
        <v>0.22134399999999999</v>
      </c>
      <c r="N38" s="61">
        <v>2.462455106433481E-2</v>
      </c>
      <c r="O38" s="60">
        <v>40</v>
      </c>
      <c r="P38" s="61">
        <v>0</v>
      </c>
    </row>
    <row r="39" spans="1:16" ht="51" x14ac:dyDescent="0.25">
      <c r="A39" s="15"/>
      <c r="B39" s="17">
        <v>5005196</v>
      </c>
      <c r="C39" s="17" t="s">
        <v>2553</v>
      </c>
      <c r="D39" s="17">
        <v>3000702</v>
      </c>
      <c r="E39" s="17" t="s">
        <v>2533</v>
      </c>
      <c r="F39" s="17">
        <v>394</v>
      </c>
      <c r="G39" s="17" t="s">
        <v>462</v>
      </c>
      <c r="H39" s="17">
        <v>449</v>
      </c>
      <c r="I39" s="17" t="s">
        <v>210</v>
      </c>
      <c r="J39" s="17">
        <v>449</v>
      </c>
      <c r="K39" s="17" t="s">
        <v>350</v>
      </c>
      <c r="L39" s="59">
        <v>2.8999999999999998E-3</v>
      </c>
      <c r="M39" s="60">
        <v>2.8999999999999998E-3</v>
      </c>
      <c r="N39" s="61">
        <v>0</v>
      </c>
      <c r="O39" s="60">
        <v>323</v>
      </c>
      <c r="P39" s="61">
        <v>0</v>
      </c>
    </row>
    <row r="40" spans="1:16" ht="51" x14ac:dyDescent="0.25">
      <c r="A40" s="15"/>
      <c r="B40" s="17">
        <v>5005196</v>
      </c>
      <c r="C40" s="17" t="s">
        <v>2553</v>
      </c>
      <c r="D40" s="17">
        <v>3000702</v>
      </c>
      <c r="E40" s="17" t="s">
        <v>2533</v>
      </c>
      <c r="F40" s="17">
        <v>394</v>
      </c>
      <c r="G40" s="17" t="s">
        <v>462</v>
      </c>
      <c r="H40" s="17">
        <v>451</v>
      </c>
      <c r="I40" s="17" t="s">
        <v>212</v>
      </c>
      <c r="J40" s="17">
        <v>451</v>
      </c>
      <c r="K40" s="17" t="s">
        <v>352</v>
      </c>
      <c r="L40" s="59">
        <v>0</v>
      </c>
      <c r="M40" s="60">
        <v>0.182584</v>
      </c>
      <c r="N40" s="61">
        <v>1.0432999850308988E-2</v>
      </c>
      <c r="O40" s="60">
        <v>152</v>
      </c>
      <c r="P40" s="61">
        <v>0</v>
      </c>
    </row>
    <row r="41" spans="1:16" ht="51" x14ac:dyDescent="0.25">
      <c r="A41" s="15"/>
      <c r="B41" s="17">
        <v>5005196</v>
      </c>
      <c r="C41" s="17" t="s">
        <v>2553</v>
      </c>
      <c r="D41" s="17">
        <v>3000702</v>
      </c>
      <c r="E41" s="17" t="s">
        <v>2533</v>
      </c>
      <c r="F41" s="17">
        <v>394</v>
      </c>
      <c r="G41" s="17" t="s">
        <v>462</v>
      </c>
      <c r="H41" s="17">
        <v>452</v>
      </c>
      <c r="I41" s="17" t="s">
        <v>213</v>
      </c>
      <c r="J41" s="17">
        <v>452</v>
      </c>
      <c r="K41" s="17" t="s">
        <v>353</v>
      </c>
      <c r="L41" s="59">
        <v>7.6E-3</v>
      </c>
      <c r="M41" s="60">
        <v>0.19018399999999999</v>
      </c>
      <c r="N41" s="61">
        <v>6.4836000557988882E-2</v>
      </c>
      <c r="O41" s="60">
        <v>0</v>
      </c>
      <c r="P41" s="61">
        <v>0</v>
      </c>
    </row>
    <row r="42" spans="1:16" ht="51" x14ac:dyDescent="0.25">
      <c r="A42" s="15"/>
      <c r="B42" s="17">
        <v>5005196</v>
      </c>
      <c r="C42" s="17" t="s">
        <v>2553</v>
      </c>
      <c r="D42" s="17">
        <v>3000702</v>
      </c>
      <c r="E42" s="17" t="s">
        <v>2533</v>
      </c>
      <c r="F42" s="17">
        <v>394</v>
      </c>
      <c r="G42" s="17" t="s">
        <v>462</v>
      </c>
      <c r="H42" s="17">
        <v>453</v>
      </c>
      <c r="I42" s="17" t="s">
        <v>214</v>
      </c>
      <c r="J42" s="17">
        <v>453</v>
      </c>
      <c r="K42" s="17" t="s">
        <v>354</v>
      </c>
      <c r="L42" s="59">
        <v>1E-3</v>
      </c>
      <c r="M42" s="60">
        <v>0.93890399999999996</v>
      </c>
      <c r="N42" s="61">
        <v>7.4257001251680776E-2</v>
      </c>
      <c r="O42" s="60">
        <v>225</v>
      </c>
      <c r="P42" s="61">
        <v>0</v>
      </c>
    </row>
    <row r="43" spans="1:16" ht="51" x14ac:dyDescent="0.25">
      <c r="A43" s="15"/>
      <c r="B43" s="17">
        <v>5005196</v>
      </c>
      <c r="C43" s="17" t="s">
        <v>2553</v>
      </c>
      <c r="D43" s="17">
        <v>3000702</v>
      </c>
      <c r="E43" s="17" t="s">
        <v>2533</v>
      </c>
      <c r="F43" s="17">
        <v>394</v>
      </c>
      <c r="G43" s="17" t="s">
        <v>462</v>
      </c>
      <c r="H43" s="17">
        <v>454</v>
      </c>
      <c r="I43" s="17" t="s">
        <v>215</v>
      </c>
      <c r="J43" s="17">
        <v>454</v>
      </c>
      <c r="K43" s="17" t="s">
        <v>355</v>
      </c>
      <c r="L43" s="59">
        <v>0</v>
      </c>
      <c r="M43" s="60">
        <v>0.184584</v>
      </c>
      <c r="N43" s="61">
        <v>1.6519310767762363E-2</v>
      </c>
      <c r="O43" s="60">
        <v>48</v>
      </c>
      <c r="P43" s="61">
        <v>0</v>
      </c>
    </row>
    <row r="44" spans="1:16" ht="51" x14ac:dyDescent="0.25">
      <c r="A44" s="15"/>
      <c r="B44" s="17">
        <v>5005196</v>
      </c>
      <c r="C44" s="17" t="s">
        <v>2553</v>
      </c>
      <c r="D44" s="17">
        <v>3000702</v>
      </c>
      <c r="E44" s="17" t="s">
        <v>2533</v>
      </c>
      <c r="F44" s="17">
        <v>394</v>
      </c>
      <c r="G44" s="17" t="s">
        <v>462</v>
      </c>
      <c r="H44" s="17">
        <v>455</v>
      </c>
      <c r="I44" s="17" t="s">
        <v>216</v>
      </c>
      <c r="J44" s="17">
        <v>455</v>
      </c>
      <c r="K44" s="17" t="s">
        <v>356</v>
      </c>
      <c r="L44" s="59">
        <v>0</v>
      </c>
      <c r="M44" s="60">
        <v>0.182084</v>
      </c>
      <c r="N44" s="61">
        <v>0</v>
      </c>
      <c r="O44" s="60">
        <v>2</v>
      </c>
      <c r="P44" s="61">
        <v>0</v>
      </c>
    </row>
    <row r="45" spans="1:16" ht="51" x14ac:dyDescent="0.25">
      <c r="A45" s="15"/>
      <c r="B45" s="17">
        <v>5005196</v>
      </c>
      <c r="C45" s="17" t="s">
        <v>2553</v>
      </c>
      <c r="D45" s="17">
        <v>3000702</v>
      </c>
      <c r="E45" s="17" t="s">
        <v>2533</v>
      </c>
      <c r="F45" s="17">
        <v>394</v>
      </c>
      <c r="G45" s="17" t="s">
        <v>462</v>
      </c>
      <c r="H45" s="17">
        <v>456</v>
      </c>
      <c r="I45" s="17" t="s">
        <v>217</v>
      </c>
      <c r="J45" s="17">
        <v>456</v>
      </c>
      <c r="K45" s="17" t="s">
        <v>357</v>
      </c>
      <c r="L45" s="59">
        <v>2.0000000000000005E-3</v>
      </c>
      <c r="M45" s="60">
        <v>2.0000000000000005E-3</v>
      </c>
      <c r="N45" s="61">
        <v>0</v>
      </c>
      <c r="O45" s="60">
        <v>0</v>
      </c>
      <c r="P45" s="61">
        <v>0</v>
      </c>
    </row>
    <row r="46" spans="1:16" ht="51" x14ac:dyDescent="0.25">
      <c r="A46" s="15"/>
      <c r="B46" s="17">
        <v>5005196</v>
      </c>
      <c r="C46" s="17" t="s">
        <v>2553</v>
      </c>
      <c r="D46" s="17">
        <v>3000702</v>
      </c>
      <c r="E46" s="17" t="s">
        <v>2533</v>
      </c>
      <c r="F46" s="17">
        <v>394</v>
      </c>
      <c r="G46" s="17" t="s">
        <v>462</v>
      </c>
      <c r="H46" s="17">
        <v>457</v>
      </c>
      <c r="I46" s="17" t="s">
        <v>218</v>
      </c>
      <c r="J46" s="17">
        <v>457</v>
      </c>
      <c r="K46" s="17" t="s">
        <v>358</v>
      </c>
      <c r="L46" s="59">
        <v>3.7599999999999995E-3</v>
      </c>
      <c r="M46" s="60">
        <v>3.7599999999999999E-3</v>
      </c>
      <c r="N46" s="61">
        <v>0</v>
      </c>
      <c r="O46" s="60">
        <v>6</v>
      </c>
      <c r="P46" s="61">
        <v>0</v>
      </c>
    </row>
    <row r="47" spans="1:16" ht="51" x14ac:dyDescent="0.25">
      <c r="A47" s="15"/>
      <c r="B47" s="17">
        <v>5005196</v>
      </c>
      <c r="C47" s="17" t="s">
        <v>2553</v>
      </c>
      <c r="D47" s="17">
        <v>3000702</v>
      </c>
      <c r="E47" s="17" t="s">
        <v>2533</v>
      </c>
      <c r="F47" s="17">
        <v>394</v>
      </c>
      <c r="G47" s="17" t="s">
        <v>462</v>
      </c>
      <c r="H47" s="17">
        <v>458</v>
      </c>
      <c r="I47" s="17" t="s">
        <v>219</v>
      </c>
      <c r="J47" s="17">
        <v>458</v>
      </c>
      <c r="K47" s="17" t="s">
        <v>359</v>
      </c>
      <c r="L47" s="59">
        <v>0</v>
      </c>
      <c r="M47" s="60">
        <v>0.185584</v>
      </c>
      <c r="N47" s="61">
        <v>0</v>
      </c>
      <c r="O47" s="60">
        <v>3</v>
      </c>
      <c r="P47" s="61">
        <v>0</v>
      </c>
    </row>
    <row r="48" spans="1:16" ht="51" x14ac:dyDescent="0.25">
      <c r="A48" s="15"/>
      <c r="B48" s="17">
        <v>5005196</v>
      </c>
      <c r="C48" s="17" t="s">
        <v>2553</v>
      </c>
      <c r="D48" s="17">
        <v>3000702</v>
      </c>
      <c r="E48" s="17" t="s">
        <v>2533</v>
      </c>
      <c r="F48" s="17">
        <v>394</v>
      </c>
      <c r="G48" s="17" t="s">
        <v>462</v>
      </c>
      <c r="H48" s="17">
        <v>459</v>
      </c>
      <c r="I48" s="17" t="s">
        <v>220</v>
      </c>
      <c r="J48" s="17">
        <v>459</v>
      </c>
      <c r="K48" s="17" t="s">
        <v>360</v>
      </c>
      <c r="L48" s="59">
        <v>0</v>
      </c>
      <c r="M48" s="60">
        <v>0.22134400000000001</v>
      </c>
      <c r="N48" s="61">
        <v>2.1099999867146835E-3</v>
      </c>
      <c r="O48" s="60">
        <v>192</v>
      </c>
      <c r="P48" s="61">
        <v>0</v>
      </c>
    </row>
    <row r="49" spans="1:16" ht="51" x14ac:dyDescent="0.25">
      <c r="A49" s="15"/>
      <c r="B49" s="17">
        <v>5005196</v>
      </c>
      <c r="C49" s="17" t="s">
        <v>2553</v>
      </c>
      <c r="D49" s="17">
        <v>3000702</v>
      </c>
      <c r="E49" s="17" t="s">
        <v>2533</v>
      </c>
      <c r="F49" s="17">
        <v>394</v>
      </c>
      <c r="G49" s="17" t="s">
        <v>462</v>
      </c>
      <c r="H49" s="17">
        <v>460</v>
      </c>
      <c r="I49" s="17" t="s">
        <v>221</v>
      </c>
      <c r="J49" s="17">
        <v>460</v>
      </c>
      <c r="K49" s="17" t="s">
        <v>361</v>
      </c>
      <c r="L49" s="59">
        <v>0.7235450000000001</v>
      </c>
      <c r="M49" s="60">
        <v>0.92548500000000011</v>
      </c>
      <c r="N49" s="61">
        <v>0.29916813332238235</v>
      </c>
      <c r="O49" s="60">
        <v>1496</v>
      </c>
      <c r="P49" s="61">
        <v>0</v>
      </c>
    </row>
    <row r="50" spans="1:16" ht="51" x14ac:dyDescent="0.25">
      <c r="A50" s="15"/>
      <c r="B50" s="17">
        <v>5005196</v>
      </c>
      <c r="C50" s="17" t="s">
        <v>2553</v>
      </c>
      <c r="D50" s="17">
        <v>3000702</v>
      </c>
      <c r="E50" s="17" t="s">
        <v>2533</v>
      </c>
      <c r="F50" s="17">
        <v>394</v>
      </c>
      <c r="G50" s="17" t="s">
        <v>462</v>
      </c>
      <c r="H50" s="17">
        <v>461</v>
      </c>
      <c r="I50" s="17" t="s">
        <v>222</v>
      </c>
      <c r="J50" s="17">
        <v>461</v>
      </c>
      <c r="K50" s="17" t="s">
        <v>362</v>
      </c>
      <c r="L50" s="59">
        <v>0.12659699999999999</v>
      </c>
      <c r="M50" s="60">
        <v>0.12659699999999999</v>
      </c>
      <c r="N50" s="61">
        <v>0</v>
      </c>
      <c r="O50" s="60">
        <v>0</v>
      </c>
      <c r="P50" s="61">
        <v>0</v>
      </c>
    </row>
    <row r="51" spans="1:16" ht="51" x14ac:dyDescent="0.25">
      <c r="A51" s="15"/>
      <c r="B51" s="17">
        <v>5005196</v>
      </c>
      <c r="C51" s="17" t="s">
        <v>2553</v>
      </c>
      <c r="D51" s="17">
        <v>3000702</v>
      </c>
      <c r="E51" s="17" t="s">
        <v>2533</v>
      </c>
      <c r="F51" s="17">
        <v>394</v>
      </c>
      <c r="G51" s="17" t="s">
        <v>462</v>
      </c>
      <c r="H51" s="17">
        <v>462</v>
      </c>
      <c r="I51" s="17" t="s">
        <v>223</v>
      </c>
      <c r="J51" s="17">
        <v>462</v>
      </c>
      <c r="K51" s="17" t="s">
        <v>363</v>
      </c>
      <c r="L51" s="59">
        <v>3.0000000000000001E-3</v>
      </c>
      <c r="M51" s="60">
        <v>0.19650400000000004</v>
      </c>
      <c r="N51" s="61">
        <v>5.2675420010928065E-2</v>
      </c>
      <c r="O51" s="60">
        <v>45</v>
      </c>
      <c r="P51" s="61">
        <v>0</v>
      </c>
    </row>
    <row r="52" spans="1:16" ht="51.75" thickBot="1" x14ac:dyDescent="0.3">
      <c r="A52" s="21"/>
      <c r="B52" s="23">
        <v>5005196</v>
      </c>
      <c r="C52" s="23" t="s">
        <v>2553</v>
      </c>
      <c r="D52" s="23">
        <v>3000702</v>
      </c>
      <c r="E52" s="23" t="s">
        <v>2533</v>
      </c>
      <c r="F52" s="23">
        <v>394</v>
      </c>
      <c r="G52" s="23" t="s">
        <v>462</v>
      </c>
      <c r="H52" s="23">
        <v>464</v>
      </c>
      <c r="I52" s="23" t="s">
        <v>225</v>
      </c>
      <c r="J52" s="23">
        <v>464</v>
      </c>
      <c r="K52" s="23" t="s">
        <v>365</v>
      </c>
      <c r="L52" s="62">
        <v>0</v>
      </c>
      <c r="M52" s="63">
        <v>0.13958399999999999</v>
      </c>
      <c r="N52" s="64">
        <v>0</v>
      </c>
      <c r="O52" s="63">
        <v>36</v>
      </c>
      <c r="P52" s="64">
        <v>0</v>
      </c>
    </row>
  </sheetData>
  <mergeCells count="13">
    <mergeCell ref="A3:K3"/>
    <mergeCell ref="L3:N3"/>
    <mergeCell ref="O3:P3"/>
    <mergeCell ref="N4:N5"/>
    <mergeCell ref="H4:I5"/>
    <mergeCell ref="J4:K5"/>
    <mergeCell ref="A4:C5"/>
    <mergeCell ref="O4:O5"/>
    <mergeCell ref="L4:L5"/>
    <mergeCell ref="D4:E5"/>
    <mergeCell ref="P4:P5"/>
    <mergeCell ref="M4:M5"/>
    <mergeCell ref="F4:G5"/>
  </mergeCells>
  <pageMargins left="0.7" right="0.7" top="0.75" bottom="0.75" header="0.3" footer="0.3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1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132</v>
      </c>
      <c r="B1" s="41" t="s">
        <v>228</v>
      </c>
      <c r="C1" s="40" t="s">
        <v>87</v>
      </c>
      <c r="D1" s="40"/>
      <c r="E1" s="40"/>
      <c r="F1" s="40"/>
      <c r="G1" s="40"/>
    </row>
    <row r="2" spans="1:11" ht="15.75" thickBot="1" x14ac:dyDescent="0.3">
      <c r="A2" s="2" t="s">
        <v>2561</v>
      </c>
      <c r="I2" s="1" t="s">
        <v>2573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131.44782699999996</v>
      </c>
      <c r="E6" s="13">
        <f ca="1">SUM(E7:OFFSET(E7,50,0))</f>
        <v>142.62702400000001</v>
      </c>
      <c r="F6" s="13">
        <f ca="1">SUM(F7:OFFSET(F7,50,0))</f>
        <v>49.386847710142774</v>
      </c>
      <c r="G6" s="14">
        <f ca="1">IFERROR(F6/E6,0)</f>
        <v>0.34626570985693966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0.32510600000000001</v>
      </c>
      <c r="E7" s="19">
        <v>0.45092599999999999</v>
      </c>
      <c r="F7" s="19">
        <v>0.19474112521857023</v>
      </c>
      <c r="G7" s="20">
        <f t="shared" ref="G7:G23" si="0">IFERROR(F7/E7,0)</f>
        <v>0.43186936485935662</v>
      </c>
      <c r="I7" t="s">
        <v>248</v>
      </c>
      <c r="J7" s="6">
        <v>0.14363203359243926</v>
      </c>
      <c r="K7" s="65">
        <v>0.47402372755799976</v>
      </c>
    </row>
    <row r="8" spans="1:11" x14ac:dyDescent="0.25">
      <c r="A8" s="15"/>
      <c r="B8" s="44">
        <v>2</v>
      </c>
      <c r="C8" s="17" t="s">
        <v>241</v>
      </c>
      <c r="D8" s="18">
        <v>0.99832100000000024</v>
      </c>
      <c r="E8" s="19">
        <v>1.1164940000000001</v>
      </c>
      <c r="F8" s="19">
        <v>0.4874434256053064</v>
      </c>
      <c r="G8" s="20">
        <f t="shared" si="0"/>
        <v>0.43658400815884935</v>
      </c>
      <c r="I8" t="s">
        <v>252</v>
      </c>
      <c r="J8" s="6">
        <v>1.5450877273106016</v>
      </c>
      <c r="K8" s="65">
        <v>0.44558677196065849</v>
      </c>
    </row>
    <row r="9" spans="1:11" x14ac:dyDescent="0.25">
      <c r="A9" s="15"/>
      <c r="B9" s="44">
        <v>3</v>
      </c>
      <c r="C9" s="17" t="s">
        <v>242</v>
      </c>
      <c r="D9" s="18">
        <v>0</v>
      </c>
      <c r="E9" s="19">
        <v>0.84803000000000006</v>
      </c>
      <c r="F9" s="19">
        <v>0.24563225486781448</v>
      </c>
      <c r="G9" s="20">
        <f t="shared" si="0"/>
        <v>0.28965043084302966</v>
      </c>
      <c r="I9" t="s">
        <v>250</v>
      </c>
      <c r="J9" s="6">
        <v>0.39373748953221366</v>
      </c>
      <c r="K9" s="65">
        <v>0.43900995180182506</v>
      </c>
    </row>
    <row r="10" spans="1:11" x14ac:dyDescent="0.25">
      <c r="A10" s="15"/>
      <c r="B10" s="44">
        <v>4</v>
      </c>
      <c r="C10" s="17" t="s">
        <v>243</v>
      </c>
      <c r="D10" s="18">
        <v>2.3802639999999999</v>
      </c>
      <c r="E10" s="19">
        <v>1.6118539999999999</v>
      </c>
      <c r="F10" s="19">
        <v>0.38525985276646679</v>
      </c>
      <c r="G10" s="20">
        <f t="shared" si="0"/>
        <v>0.23901659378980156</v>
      </c>
      <c r="I10" t="s">
        <v>241</v>
      </c>
      <c r="J10" s="6">
        <v>0.4874434256053064</v>
      </c>
      <c r="K10" s="65">
        <v>0.43658400815884935</v>
      </c>
    </row>
    <row r="11" spans="1:11" x14ac:dyDescent="0.25">
      <c r="A11" s="15"/>
      <c r="B11" s="44">
        <v>5</v>
      </c>
      <c r="C11" s="17" t="s">
        <v>244</v>
      </c>
      <c r="D11" s="18">
        <v>0.51118899999999989</v>
      </c>
      <c r="E11" s="19">
        <v>7.0589639999999996</v>
      </c>
      <c r="F11" s="19">
        <v>1.4487383059604326</v>
      </c>
      <c r="G11" s="20">
        <f t="shared" si="0"/>
        <v>0.20523384252426174</v>
      </c>
      <c r="I11" t="s">
        <v>240</v>
      </c>
      <c r="J11" s="6">
        <v>0.19474112521857023</v>
      </c>
      <c r="K11" s="65">
        <v>0.43186936485935662</v>
      </c>
    </row>
    <row r="12" spans="1:11" x14ac:dyDescent="0.25">
      <c r="A12" s="15"/>
      <c r="B12" s="44">
        <v>7</v>
      </c>
      <c r="C12" s="17" t="s">
        <v>246</v>
      </c>
      <c r="D12" s="18">
        <v>0.33806000000000003</v>
      </c>
      <c r="E12" s="19">
        <v>2.1170230000000001</v>
      </c>
      <c r="F12" s="19">
        <v>0.79254609241615981</v>
      </c>
      <c r="G12" s="20">
        <f t="shared" si="0"/>
        <v>0.37436820120336894</v>
      </c>
      <c r="I12" t="s">
        <v>253</v>
      </c>
      <c r="J12" s="6">
        <v>0.25940347476262104</v>
      </c>
      <c r="K12" s="65">
        <v>0.4006695366453582</v>
      </c>
    </row>
    <row r="13" spans="1:11" x14ac:dyDescent="0.25">
      <c r="A13" s="15"/>
      <c r="B13" s="44">
        <v>8</v>
      </c>
      <c r="C13" s="17" t="s">
        <v>247</v>
      </c>
      <c r="D13" s="18">
        <v>82.934157999999968</v>
      </c>
      <c r="E13" s="19">
        <v>84.474607000000034</v>
      </c>
      <c r="F13" s="19">
        <v>28.080243176455951</v>
      </c>
      <c r="G13" s="20">
        <f t="shared" si="0"/>
        <v>0.33241046242992217</v>
      </c>
      <c r="I13" t="s">
        <v>254</v>
      </c>
      <c r="J13" s="6">
        <v>14.665066249533993</v>
      </c>
      <c r="K13" s="65">
        <v>0.39750972327793938</v>
      </c>
    </row>
    <row r="14" spans="1:11" x14ac:dyDescent="0.25">
      <c r="A14" s="15"/>
      <c r="B14" s="44">
        <v>9</v>
      </c>
      <c r="C14" s="17" t="s">
        <v>248</v>
      </c>
      <c r="D14" s="18">
        <v>0.27604899999999993</v>
      </c>
      <c r="E14" s="19">
        <v>0.30300599999999994</v>
      </c>
      <c r="F14" s="19">
        <v>0.14363203359243926</v>
      </c>
      <c r="G14" s="20">
        <f t="shared" si="0"/>
        <v>0.47402372755799976</v>
      </c>
      <c r="I14" t="s">
        <v>246</v>
      </c>
      <c r="J14" s="6">
        <v>0.79254609241615981</v>
      </c>
      <c r="K14" s="65">
        <v>0.37436820120336894</v>
      </c>
    </row>
    <row r="15" spans="1:11" x14ac:dyDescent="0.25">
      <c r="A15" s="15"/>
      <c r="B15" s="44">
        <v>11</v>
      </c>
      <c r="C15" s="17" t="s">
        <v>250</v>
      </c>
      <c r="D15" s="18">
        <v>0.63038899999999998</v>
      </c>
      <c r="E15" s="19">
        <v>0.89687600000000001</v>
      </c>
      <c r="F15" s="19">
        <v>0.39373748953221366</v>
      </c>
      <c r="G15" s="20">
        <f t="shared" si="0"/>
        <v>0.43900995180182506</v>
      </c>
      <c r="I15" t="s">
        <v>262</v>
      </c>
      <c r="J15" s="6">
        <v>0.22001135544996941</v>
      </c>
      <c r="K15" s="65">
        <v>0.37041567829706723</v>
      </c>
    </row>
    <row r="16" spans="1:11" x14ac:dyDescent="0.25">
      <c r="A16" s="15"/>
      <c r="B16" s="44">
        <v>12</v>
      </c>
      <c r="C16" s="17" t="s">
        <v>251</v>
      </c>
      <c r="D16" s="18">
        <v>0.40291499999999997</v>
      </c>
      <c r="E16" s="19">
        <v>0.68825999999999987</v>
      </c>
      <c r="F16" s="19">
        <v>0.21646192946218434</v>
      </c>
      <c r="G16" s="20">
        <f t="shared" si="0"/>
        <v>0.31450604344605876</v>
      </c>
      <c r="I16" t="s">
        <v>263</v>
      </c>
      <c r="J16" s="6">
        <v>0.12620443105697632</v>
      </c>
      <c r="K16" s="65">
        <v>0.36636214310548165</v>
      </c>
    </row>
    <row r="17" spans="1:11" x14ac:dyDescent="0.25">
      <c r="A17" s="15"/>
      <c r="B17" s="44">
        <v>13</v>
      </c>
      <c r="C17" s="17" t="s">
        <v>252</v>
      </c>
      <c r="D17" s="18">
        <v>3.8773450000000009</v>
      </c>
      <c r="E17" s="19">
        <v>3.4675349999999994</v>
      </c>
      <c r="F17" s="19">
        <v>1.5450877273106016</v>
      </c>
      <c r="G17" s="20">
        <f t="shared" si="0"/>
        <v>0.44558677196065849</v>
      </c>
      <c r="I17" t="s">
        <v>247</v>
      </c>
      <c r="J17" s="6">
        <v>28.080243176455951</v>
      </c>
      <c r="K17" s="65">
        <v>0.33241046242992217</v>
      </c>
    </row>
    <row r="18" spans="1:11" x14ac:dyDescent="0.25">
      <c r="A18" s="15"/>
      <c r="B18" s="44">
        <v>14</v>
      </c>
      <c r="C18" s="17" t="s">
        <v>253</v>
      </c>
      <c r="D18" s="18">
        <v>0.51288500000000004</v>
      </c>
      <c r="E18" s="19">
        <v>0.64742500000000003</v>
      </c>
      <c r="F18" s="19">
        <v>0.25940347476262104</v>
      </c>
      <c r="G18" s="20">
        <f t="shared" si="0"/>
        <v>0.4006695366453582</v>
      </c>
      <c r="I18" t="s">
        <v>251</v>
      </c>
      <c r="J18" s="6">
        <v>0.21646192946218434</v>
      </c>
      <c r="K18" s="65">
        <v>0.31450604344605876</v>
      </c>
    </row>
    <row r="19" spans="1:11" x14ac:dyDescent="0.25">
      <c r="A19" s="15"/>
      <c r="B19" s="44">
        <v>15</v>
      </c>
      <c r="C19" s="17" t="s">
        <v>254</v>
      </c>
      <c r="D19" s="18">
        <v>37.203151999999996</v>
      </c>
      <c r="E19" s="19">
        <v>36.892345999999996</v>
      </c>
      <c r="F19" s="19">
        <v>14.665066249533993</v>
      </c>
      <c r="G19" s="20">
        <f t="shared" si="0"/>
        <v>0.39750972327793938</v>
      </c>
      <c r="I19" t="s">
        <v>242</v>
      </c>
      <c r="J19" s="6">
        <v>0.24563225486781448</v>
      </c>
      <c r="K19" s="65">
        <v>0.28965043084302966</v>
      </c>
    </row>
    <row r="20" spans="1:11" x14ac:dyDescent="0.25">
      <c r="A20" s="15"/>
      <c r="B20" s="44">
        <v>18</v>
      </c>
      <c r="C20" s="17" t="s">
        <v>257</v>
      </c>
      <c r="D20" s="18">
        <v>0</v>
      </c>
      <c r="E20" s="19">
        <v>0.2</v>
      </c>
      <c r="F20" s="19">
        <v>4.573045065626502E-2</v>
      </c>
      <c r="G20" s="20">
        <f t="shared" si="0"/>
        <v>0.2286522532813251</v>
      </c>
      <c r="I20" t="s">
        <v>243</v>
      </c>
      <c r="J20" s="6">
        <v>0.38525985276646679</v>
      </c>
      <c r="K20" s="65">
        <v>0.23901659378980156</v>
      </c>
    </row>
    <row r="21" spans="1:11" x14ac:dyDescent="0.25">
      <c r="A21" s="15"/>
      <c r="B21" s="44">
        <v>21</v>
      </c>
      <c r="C21" s="17" t="s">
        <v>260</v>
      </c>
      <c r="D21" s="18">
        <v>0.40445899999999996</v>
      </c>
      <c r="E21" s="19">
        <v>0.91523999999999994</v>
      </c>
      <c r="F21" s="19">
        <v>0.13690833549480885</v>
      </c>
      <c r="G21" s="20">
        <f t="shared" si="0"/>
        <v>0.14958736014030075</v>
      </c>
      <c r="I21" t="s">
        <v>257</v>
      </c>
      <c r="J21" s="6">
        <v>4.573045065626502E-2</v>
      </c>
      <c r="K21" s="65">
        <v>0.2286522532813251</v>
      </c>
    </row>
    <row r="22" spans="1:11" x14ac:dyDescent="0.25">
      <c r="A22" s="15"/>
      <c r="B22" s="44">
        <v>23</v>
      </c>
      <c r="C22" s="17" t="s">
        <v>262</v>
      </c>
      <c r="D22" s="18">
        <v>0.49049499999999985</v>
      </c>
      <c r="E22" s="19">
        <v>0.59395799999999987</v>
      </c>
      <c r="F22" s="19">
        <v>0.22001135544996941</v>
      </c>
      <c r="G22" s="20">
        <f t="shared" si="0"/>
        <v>0.37041567829706723</v>
      </c>
      <c r="I22" t="s">
        <v>244</v>
      </c>
      <c r="J22" s="6">
        <v>1.4487383059604326</v>
      </c>
      <c r="K22" s="65">
        <v>0.20523384252426174</v>
      </c>
    </row>
    <row r="23" spans="1:11" ht="15.75" thickBot="1" x14ac:dyDescent="0.3">
      <c r="A23" s="21"/>
      <c r="B23" s="45">
        <v>24</v>
      </c>
      <c r="C23" s="23" t="s">
        <v>263</v>
      </c>
      <c r="D23" s="24">
        <v>0.16304000000000002</v>
      </c>
      <c r="E23" s="25">
        <v>0.34448000000000001</v>
      </c>
      <c r="F23" s="25">
        <v>0.12620443105697632</v>
      </c>
      <c r="G23" s="26">
        <f t="shared" si="0"/>
        <v>0.36636214310548165</v>
      </c>
      <c r="I23" t="s">
        <v>260</v>
      </c>
      <c r="J23" s="6">
        <v>0.13690833549480885</v>
      </c>
      <c r="K23" s="65">
        <v>0.14958736014030075</v>
      </c>
    </row>
    <row r="24" spans="1:11" x14ac:dyDescent="0.25">
      <c r="J24" s="6"/>
      <c r="K24" s="65"/>
    </row>
    <row r="25" spans="1:11" x14ac:dyDescent="0.25">
      <c r="J25" s="6"/>
      <c r="K25" s="65"/>
    </row>
    <row r="26" spans="1:11" x14ac:dyDescent="0.25">
      <c r="J26" s="6"/>
      <c r="K26" s="65"/>
    </row>
    <row r="27" spans="1:11" x14ac:dyDescent="0.25">
      <c r="J27" s="6"/>
      <c r="K27" s="65"/>
    </row>
    <row r="28" spans="1:11" x14ac:dyDescent="0.25">
      <c r="J28" s="6"/>
      <c r="K28" s="65"/>
    </row>
    <row r="29" spans="1:11" x14ac:dyDescent="0.25">
      <c r="J29" s="6"/>
      <c r="K29" s="65"/>
    </row>
    <row r="30" spans="1:11" x14ac:dyDescent="0.25">
      <c r="J30" s="6"/>
      <c r="K30" s="65"/>
    </row>
    <row r="31" spans="1:11" x14ac:dyDescent="0.25">
      <c r="J31" s="6"/>
      <c r="K31" s="65"/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2"/>
  <dimension ref="A1:G12"/>
  <sheetViews>
    <sheetView workbookViewId="0">
      <selection activeCell="A10" sqref="A10:G10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132</v>
      </c>
      <c r="B1" s="46" t="s">
        <v>228</v>
      </c>
      <c r="C1" s="40" t="s">
        <v>87</v>
      </c>
      <c r="D1" s="40"/>
      <c r="E1" s="40"/>
      <c r="F1" s="40"/>
      <c r="G1" s="40"/>
    </row>
    <row r="2" spans="1:7" ht="15.75" thickBot="1" x14ac:dyDescent="0.3">
      <c r="A2" s="2" t="s">
        <v>2562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131.44782699999996</v>
      </c>
      <c r="E6" s="13">
        <v>142.62702400000001</v>
      </c>
      <c r="F6" s="13">
        <v>49.386847710142774</v>
      </c>
      <c r="G6" s="14">
        <v>0.34626570985693966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131.44782699999993</v>
      </c>
      <c r="E7" s="31">
        <f ca="1">SUM(E8:OFFSET(E6,MATCH("GOBIERNOS REGIONALES",$A$8:$A$50,0),0))</f>
        <v>141.37756299999998</v>
      </c>
      <c r="F7" s="31">
        <f ca="1">SUM(F8:OFFSET(F6,MATCH("GOBIERNOS REGIONALES",$A$8:$A$50,0),0))</f>
        <v>49.042377234109608</v>
      </c>
      <c r="G7" s="32">
        <f ca="1">IFERROR(F7/E7,0)</f>
        <v>0.34688939456474871</v>
      </c>
    </row>
    <row r="8" spans="1:7" x14ac:dyDescent="0.25">
      <c r="A8" s="15"/>
      <c r="B8" s="16">
        <v>3</v>
      </c>
      <c r="C8" s="17" t="s">
        <v>97</v>
      </c>
      <c r="D8" s="18">
        <v>131.44782699999993</v>
      </c>
      <c r="E8" s="19">
        <v>141.37756299999998</v>
      </c>
      <c r="F8" s="19">
        <v>49.042377234109608</v>
      </c>
      <c r="G8" s="20">
        <f>IFERROR(F8/E8,0)</f>
        <v>0.34688939456474871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0</v>
      </c>
      <c r="E9" s="31">
        <f ca="1">SUM(E10:OFFSET(E8,(MATCH("GOBIERNOS LOCALES",$A$8:$A$50,0)-MATCH("GOBIERNOS REGIONALES",$A$8:$A$50,0)),0))</f>
        <v>1</v>
      </c>
      <c r="F9" s="31">
        <f ca="1">SUM(F10:OFFSET(F8,(MATCH("GOBIERNOS LOCALES",$A$8:$A$50,0)-MATCH("GOBIERNOS REGIONALES",$A$8:$A$50,0)),0))</f>
        <v>0.27892702608369291</v>
      </c>
      <c r="G9" s="32">
        <f ca="1">IFERROR(F9/E9,0)</f>
        <v>0.27892702608369291</v>
      </c>
    </row>
    <row r="10" spans="1:7" x14ac:dyDescent="0.25">
      <c r="A10" s="15"/>
      <c r="B10" s="16">
        <v>443</v>
      </c>
      <c r="C10" s="17" t="s">
        <v>204</v>
      </c>
      <c r="D10" s="18">
        <v>0</v>
      </c>
      <c r="E10" s="19">
        <v>1</v>
      </c>
      <c r="F10" s="19">
        <v>0.27892702608369291</v>
      </c>
      <c r="G10" s="20">
        <f>IFERROR(F10/E10,0)</f>
        <v>0.27892702608369291</v>
      </c>
    </row>
    <row r="11" spans="1:7" ht="15.75" thickBot="1" x14ac:dyDescent="0.3">
      <c r="A11" s="33" t="s">
        <v>227</v>
      </c>
      <c r="B11" s="34"/>
      <c r="C11" s="35"/>
      <c r="D11" s="36">
        <v>0</v>
      </c>
      <c r="E11" s="37">
        <v>0.24946100000000004</v>
      </c>
      <c r="F11" s="37">
        <v>6.5543449949473143E-2</v>
      </c>
      <c r="G11" s="38">
        <f>IFERROR(F11/E11,0)</f>
        <v>0.2627402678153023</v>
      </c>
    </row>
    <row r="12" spans="1:7" x14ac:dyDescent="0.25">
      <c r="D12" s="6"/>
      <c r="E12" s="6"/>
      <c r="F12" s="6"/>
      <c r="G12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3"/>
  <dimension ref="A1:L17"/>
  <sheetViews>
    <sheetView topLeftCell="A10" workbookViewId="0">
      <selection activeCell="C17" sqref="C17:E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132</v>
      </c>
      <c r="B1" s="40" t="s">
        <v>228</v>
      </c>
      <c r="C1" s="40" t="s">
        <v>87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2563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131.44782699999996</v>
      </c>
      <c r="G6" s="13">
        <v>142.62702400000001</v>
      </c>
      <c r="H6" s="13">
        <v>49.386847710142774</v>
      </c>
      <c r="I6" s="14">
        <v>0.34626570985693966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84.65170999999998</v>
      </c>
      <c r="G7" s="31">
        <f ca="1">SUM(G8:OFFSET(G6,MATCH("PROYECTOS",$A$8:$A$50,0),0))</f>
        <v>94.630906999999979</v>
      </c>
      <c r="H7" s="31">
        <f ca="1">SUM(H8:OFFSET(H6,MATCH("PROYECTOS",$A$8:$A$50,0),0))</f>
        <v>36.695676059906418</v>
      </c>
      <c r="I7" s="32">
        <f ca="1">IFERROR(H7/G7,0)</f>
        <v>0.38777686089288382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0</v>
      </c>
      <c r="G8" s="19">
        <v>4.9460999999999998E-2</v>
      </c>
      <c r="H8" s="19">
        <v>1.9812999293208122E-2</v>
      </c>
      <c r="I8" s="20">
        <f>IFERROR(H8/G8,0)</f>
        <v>0.40057821906569063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3000708</v>
      </c>
      <c r="C9" s="17" t="s">
        <v>2564</v>
      </c>
      <c r="D9" s="53">
        <v>530</v>
      </c>
      <c r="E9" s="17" t="s">
        <v>666</v>
      </c>
      <c r="F9" s="18">
        <v>79.443538999999987</v>
      </c>
      <c r="G9" s="19">
        <v>88.699285999999987</v>
      </c>
      <c r="H9" s="19">
        <v>34.489180329420833</v>
      </c>
      <c r="I9" s="20">
        <f>IFERROR(H9/G9,0)</f>
        <v>0.38883267143120903</v>
      </c>
      <c r="J9" s="54"/>
      <c r="K9" s="19"/>
      <c r="L9" s="20" t="str">
        <f>IFERROR(K9/J9,".")</f>
        <v>.</v>
      </c>
    </row>
    <row r="10" spans="1:12" ht="38.25" x14ac:dyDescent="0.25">
      <c r="A10" s="15"/>
      <c r="B10" s="17">
        <v>3000709</v>
      </c>
      <c r="C10" s="17" t="s">
        <v>2565</v>
      </c>
      <c r="D10" s="53">
        <v>259</v>
      </c>
      <c r="E10" s="17" t="s">
        <v>292</v>
      </c>
      <c r="F10" s="18">
        <v>5.2081710000000001</v>
      </c>
      <c r="G10" s="19">
        <v>5.8821599999999998</v>
      </c>
      <c r="H10" s="19">
        <v>2.1866827311923771</v>
      </c>
      <c r="I10" s="20">
        <f>IFERROR(H10/G10,0)</f>
        <v>0.37174825764555491</v>
      </c>
      <c r="J10" s="54"/>
      <c r="K10" s="19"/>
      <c r="L10" s="20" t="str">
        <f>IFERROR(K10/J10,".")</f>
        <v>.</v>
      </c>
    </row>
    <row r="11" spans="1:12" ht="15.75" thickBot="1" x14ac:dyDescent="0.3">
      <c r="A11" s="33" t="s">
        <v>302</v>
      </c>
      <c r="B11" s="35"/>
      <c r="C11" s="35"/>
      <c r="D11" s="51"/>
      <c r="E11" s="35"/>
      <c r="F11" s="36">
        <f ca="1">OFFSET(F11,-MATCH("PROYECTOS",$A$8:$A$50,0)-1,0)-(OFFSET(F11,-MATCH("PROYECTOS",$A$8:$A$50,0),0))</f>
        <v>46.796116999999981</v>
      </c>
      <c r="G11" s="37">
        <f ca="1">OFFSET(G11,-MATCH("PROYECTOS",$A$8:$A$50,0)-1,0)-(OFFSET(G11,-MATCH("PROYECTOS",$A$8:$A$50,0),0))</f>
        <v>47.996117000000027</v>
      </c>
      <c r="H11" s="37">
        <f ca="1">OFFSET(H11,-MATCH("PROYECTOS",$A$8:$A$50,0)-1,0)-(OFFSET(H11,-MATCH("PROYECTOS",$A$8:$A$50,0),0))</f>
        <v>12.691171650236356</v>
      </c>
      <c r="I11" s="38">
        <f ca="1">IFERROR(H11/G11,0)</f>
        <v>0.26442079992088419</v>
      </c>
      <c r="J11" s="52"/>
      <c r="K11" s="37"/>
      <c r="L11" s="38"/>
    </row>
    <row r="12" spans="1:12" ht="15.75" thickBot="1" x14ac:dyDescent="0.3"/>
    <row r="13" spans="1:12" ht="15.75" thickBot="1" x14ac:dyDescent="0.3">
      <c r="A13" s="108" t="s">
        <v>372</v>
      </c>
      <c r="B13" s="109"/>
      <c r="C13" s="109"/>
      <c r="D13" s="109"/>
      <c r="E13" s="109"/>
      <c r="F13" s="110"/>
    </row>
    <row r="14" spans="1:12" ht="15.75" thickBot="1" x14ac:dyDescent="0.3">
      <c r="A14" s="2" t="s">
        <v>2574</v>
      </c>
    </row>
    <row r="15" spans="1:12" ht="45" customHeight="1" x14ac:dyDescent="0.25">
      <c r="A15" s="100" t="s">
        <v>374</v>
      </c>
      <c r="B15" s="101"/>
      <c r="C15" s="101"/>
      <c r="D15" s="101"/>
      <c r="E15" s="101"/>
      <c r="F15" s="111" t="s">
        <v>375</v>
      </c>
    </row>
    <row r="16" spans="1:12" ht="15.75" thickBot="1" x14ac:dyDescent="0.3">
      <c r="A16" s="103"/>
      <c r="B16" s="104"/>
      <c r="C16" s="104"/>
      <c r="D16" s="104"/>
      <c r="E16" s="104"/>
      <c r="F16" s="137"/>
    </row>
    <row r="17" spans="1:6" ht="39" customHeight="1" thickBot="1" x14ac:dyDescent="0.3">
      <c r="A17" s="66"/>
      <c r="B17" s="67">
        <v>3000709</v>
      </c>
      <c r="C17" s="150" t="s">
        <v>2565</v>
      </c>
      <c r="D17" s="150"/>
      <c r="E17" s="151"/>
      <c r="F17" s="68">
        <v>0.37174825764555491</v>
      </c>
    </row>
  </sheetData>
  <mergeCells count="16">
    <mergeCell ref="C17:E17"/>
    <mergeCell ref="A3:E3"/>
    <mergeCell ref="F3:I3"/>
    <mergeCell ref="J3:L3"/>
    <mergeCell ref="I4:I5"/>
    <mergeCell ref="A13:F13"/>
    <mergeCell ref="A15:E16"/>
    <mergeCell ref="F15:F16"/>
    <mergeCell ref="L4:L5"/>
    <mergeCell ref="H4:H5"/>
    <mergeCell ref="A4:C5"/>
    <mergeCell ref="J4:J5"/>
    <mergeCell ref="F4:F5"/>
    <mergeCell ref="K4:K5"/>
    <mergeCell ref="G4:G5"/>
    <mergeCell ref="D4:E5"/>
  </mergeCells>
  <pageMargins left="0.7" right="0.7" top="0.75" bottom="0.75" header="0.3" footer="0.3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4"/>
  <dimension ref="A1:N15"/>
  <sheetViews>
    <sheetView workbookViewId="0">
      <selection activeCell="B8" sqref="B8:C14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132</v>
      </c>
      <c r="B1" s="40" t="s">
        <v>228</v>
      </c>
      <c r="C1" s="40" t="s">
        <v>87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2566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131.44782699999996</v>
      </c>
      <c r="I6" s="13">
        <v>142.62702400000001</v>
      </c>
      <c r="J6" s="13">
        <v>49.386847710142774</v>
      </c>
      <c r="K6" s="14">
        <v>0.34626570985693966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SUM(H8:H14)</f>
        <v>84.651709999999952</v>
      </c>
      <c r="I7" s="30">
        <f>SUM(I8:I14)</f>
        <v>94.630906999999979</v>
      </c>
      <c r="J7" s="30">
        <f>SUM(J8:J14)</f>
        <v>36.695676059906418</v>
      </c>
      <c r="K7" s="32">
        <f>IFERROR(J7/I7,0)</f>
        <v>0.38777686089288382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0</v>
      </c>
      <c r="I8" s="19">
        <v>4.9460999999999998E-2</v>
      </c>
      <c r="J8" s="19">
        <v>1.9812999293208122E-2</v>
      </c>
      <c r="K8" s="20">
        <f t="shared" ref="K8:K15" si="0">IFERROR(J8/I8,0)</f>
        <v>0.40057821906569063</v>
      </c>
      <c r="L8" s="54">
        <v>0</v>
      </c>
      <c r="M8" s="19">
        <v>0</v>
      </c>
      <c r="N8" s="20" t="str">
        <f>IFERROR(M8/L8,".")</f>
        <v>.</v>
      </c>
    </row>
    <row r="9" spans="1:14" ht="25.5" x14ac:dyDescent="0.25">
      <c r="A9" s="15"/>
      <c r="B9" s="17">
        <v>5005205</v>
      </c>
      <c r="C9" s="79" t="s">
        <v>2567</v>
      </c>
      <c r="D9" s="17">
        <v>3000708</v>
      </c>
      <c r="E9" s="17" t="s">
        <v>2564</v>
      </c>
      <c r="F9" s="53">
        <v>530</v>
      </c>
      <c r="G9" s="17" t="s">
        <v>666</v>
      </c>
      <c r="H9" s="18">
        <v>3.033442</v>
      </c>
      <c r="I9" s="19">
        <v>2.0329429999999999</v>
      </c>
      <c r="J9" s="19">
        <v>0.52727515389415203</v>
      </c>
      <c r="K9" s="20">
        <f t="shared" si="0"/>
        <v>0.25936543911666587</v>
      </c>
      <c r="L9" s="54">
        <v>300</v>
      </c>
      <c r="M9" s="19">
        <v>0</v>
      </c>
      <c r="N9" s="20">
        <f t="shared" ref="N9:N14" si="1">IFERROR(M9/L9,".")</f>
        <v>0</v>
      </c>
    </row>
    <row r="10" spans="1:14" ht="25.5" x14ac:dyDescent="0.25">
      <c r="A10" s="15"/>
      <c r="B10" s="17">
        <v>5005206</v>
      </c>
      <c r="C10" s="79" t="s">
        <v>2568</v>
      </c>
      <c r="D10" s="17">
        <v>3000708</v>
      </c>
      <c r="E10" s="17" t="s">
        <v>2564</v>
      </c>
      <c r="F10" s="53">
        <v>530</v>
      </c>
      <c r="G10" s="17" t="s">
        <v>666</v>
      </c>
      <c r="H10" s="18">
        <v>2.1500029999999999</v>
      </c>
      <c r="I10" s="19">
        <v>3.8000199999999986</v>
      </c>
      <c r="J10" s="19">
        <v>1.6805370221845806</v>
      </c>
      <c r="K10" s="20">
        <f t="shared" si="0"/>
        <v>0.44224425718406252</v>
      </c>
      <c r="L10" s="54">
        <v>500</v>
      </c>
      <c r="M10" s="19">
        <v>0</v>
      </c>
      <c r="N10" s="20">
        <f t="shared" si="1"/>
        <v>0</v>
      </c>
    </row>
    <row r="11" spans="1:14" ht="25.5" x14ac:dyDescent="0.25">
      <c r="A11" s="15"/>
      <c r="B11" s="17">
        <v>5005207</v>
      </c>
      <c r="C11" s="79" t="s">
        <v>2569</v>
      </c>
      <c r="D11" s="17">
        <v>3000708</v>
      </c>
      <c r="E11" s="17" t="s">
        <v>2564</v>
      </c>
      <c r="F11" s="53">
        <v>530</v>
      </c>
      <c r="G11" s="17" t="s">
        <v>666</v>
      </c>
      <c r="H11" s="18">
        <v>0.22600000000000003</v>
      </c>
      <c r="I11" s="19">
        <v>0.44698499999999997</v>
      </c>
      <c r="J11" s="19">
        <v>0.18017626232904149</v>
      </c>
      <c r="K11" s="20">
        <f t="shared" si="0"/>
        <v>0.40309241323319911</v>
      </c>
      <c r="L11" s="54">
        <v>40</v>
      </c>
      <c r="M11" s="19">
        <v>0</v>
      </c>
      <c r="N11" s="20">
        <f t="shared" si="1"/>
        <v>0</v>
      </c>
    </row>
    <row r="12" spans="1:14" ht="38.25" x14ac:dyDescent="0.25">
      <c r="A12" s="15"/>
      <c r="B12" s="17">
        <v>5005208</v>
      </c>
      <c r="C12" s="79" t="s">
        <v>2570</v>
      </c>
      <c r="D12" s="17">
        <v>3000708</v>
      </c>
      <c r="E12" s="17" t="s">
        <v>2564</v>
      </c>
      <c r="F12" s="53">
        <v>530</v>
      </c>
      <c r="G12" s="17" t="s">
        <v>666</v>
      </c>
      <c r="H12" s="18">
        <v>1.6391090000000001</v>
      </c>
      <c r="I12" s="19">
        <v>3.9802589999999993</v>
      </c>
      <c r="J12" s="19">
        <v>1.8712805188552011</v>
      </c>
      <c r="K12" s="20">
        <f t="shared" si="0"/>
        <v>0.47014039007391262</v>
      </c>
      <c r="L12" s="54">
        <v>0</v>
      </c>
      <c r="M12" s="19">
        <v>0</v>
      </c>
      <c r="N12" s="20" t="str">
        <f t="shared" si="1"/>
        <v>.</v>
      </c>
    </row>
    <row r="13" spans="1:14" ht="25.5" x14ac:dyDescent="0.25">
      <c r="A13" s="15"/>
      <c r="B13" s="17">
        <v>5005209</v>
      </c>
      <c r="C13" s="79" t="s">
        <v>2571</v>
      </c>
      <c r="D13" s="17">
        <v>3000708</v>
      </c>
      <c r="E13" s="17" t="s">
        <v>2564</v>
      </c>
      <c r="F13" s="53">
        <v>530</v>
      </c>
      <c r="G13" s="17" t="s">
        <v>666</v>
      </c>
      <c r="H13" s="18">
        <v>72.394984999999963</v>
      </c>
      <c r="I13" s="19">
        <v>78.439078999999978</v>
      </c>
      <c r="J13" s="19">
        <v>30.229911372157858</v>
      </c>
      <c r="K13" s="20">
        <f t="shared" si="0"/>
        <v>0.38539350228930996</v>
      </c>
      <c r="L13" s="54">
        <v>1</v>
      </c>
      <c r="M13" s="19">
        <v>0</v>
      </c>
      <c r="N13" s="20">
        <f t="shared" si="1"/>
        <v>0</v>
      </c>
    </row>
    <row r="14" spans="1:14" ht="38.25" x14ac:dyDescent="0.25">
      <c r="A14" s="15"/>
      <c r="B14" s="17">
        <v>5005211</v>
      </c>
      <c r="C14" s="79" t="s">
        <v>2572</v>
      </c>
      <c r="D14" s="17">
        <v>3000709</v>
      </c>
      <c r="E14" s="17" t="s">
        <v>2565</v>
      </c>
      <c r="F14" s="53">
        <v>259</v>
      </c>
      <c r="G14" s="17" t="s">
        <v>292</v>
      </c>
      <c r="H14" s="18">
        <v>5.2081710000000001</v>
      </c>
      <c r="I14" s="19">
        <v>5.8821600000000007</v>
      </c>
      <c r="J14" s="19">
        <v>2.1866827311923771</v>
      </c>
      <c r="K14" s="20">
        <f t="shared" si="0"/>
        <v>0.37174825764555486</v>
      </c>
      <c r="L14" s="54">
        <v>0</v>
      </c>
      <c r="M14" s="19">
        <v>0</v>
      </c>
      <c r="N14" s="20" t="str">
        <f t="shared" si="1"/>
        <v>.</v>
      </c>
    </row>
    <row r="15" spans="1:14" ht="15.75" thickBot="1" x14ac:dyDescent="0.3">
      <c r="A15" s="33" t="s">
        <v>302</v>
      </c>
      <c r="B15" s="35"/>
      <c r="C15" s="35"/>
      <c r="D15" s="57"/>
      <c r="E15" s="35"/>
      <c r="F15" s="51"/>
      <c r="G15" s="35"/>
      <c r="H15" s="36">
        <f>H6-H7</f>
        <v>46.79611700000001</v>
      </c>
      <c r="I15" s="36">
        <f>I6-I7</f>
        <v>47.996117000000027</v>
      </c>
      <c r="J15" s="36">
        <f>J6-J7</f>
        <v>12.691171650236356</v>
      </c>
      <c r="K15" s="38">
        <f t="shared" si="0"/>
        <v>0.26442079992088419</v>
      </c>
      <c r="L15" s="52"/>
      <c r="M15" s="37"/>
      <c r="N15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5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133</v>
      </c>
      <c r="B1" s="41" t="s">
        <v>228</v>
      </c>
      <c r="C1" s="40" t="s">
        <v>88</v>
      </c>
      <c r="D1" s="40"/>
      <c r="E1" s="40"/>
      <c r="F1" s="40"/>
      <c r="G1" s="40"/>
    </row>
    <row r="2" spans="1:11" ht="15.75" thickBot="1" x14ac:dyDescent="0.3">
      <c r="A2" s="2" t="s">
        <v>2575</v>
      </c>
      <c r="I2" s="1" t="s">
        <v>2588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259.52865100000002</v>
      </c>
      <c r="E6" s="13">
        <f ca="1">SUM(E7:OFFSET(E7,50,0))</f>
        <v>259.88655299999999</v>
      </c>
      <c r="F6" s="13">
        <f ca="1">SUM(F7:OFFSET(F7,50,0))</f>
        <v>134.50159315249221</v>
      </c>
      <c r="G6" s="14">
        <f ca="1">IFERROR(F6/E6,0)</f>
        <v>0.51753964027716437</v>
      </c>
      <c r="J6" s="6" t="s">
        <v>369</v>
      </c>
      <c r="K6" s="65" t="s">
        <v>370</v>
      </c>
    </row>
    <row r="7" spans="1:11" x14ac:dyDescent="0.25">
      <c r="A7" s="15"/>
      <c r="B7" s="44">
        <v>15</v>
      </c>
      <c r="C7" s="17" t="s">
        <v>254</v>
      </c>
      <c r="D7" s="18">
        <v>18.902863</v>
      </c>
      <c r="E7" s="19">
        <v>18.630651999999998</v>
      </c>
      <c r="F7" s="19">
        <v>1.8559232411880657</v>
      </c>
      <c r="G7" s="20">
        <f>IFERROR(F7/E7,0)</f>
        <v>9.9616655455110531E-2</v>
      </c>
      <c r="I7" t="s">
        <v>557</v>
      </c>
      <c r="J7" s="6">
        <v>132.64566991130414</v>
      </c>
      <c r="K7" s="65">
        <v>0.54981316254438117</v>
      </c>
    </row>
    <row r="8" spans="1:11" ht="15.75" thickBot="1" x14ac:dyDescent="0.3">
      <c r="A8" s="21"/>
      <c r="B8" s="45">
        <v>98</v>
      </c>
      <c r="C8" s="23" t="s">
        <v>557</v>
      </c>
      <c r="D8" s="24">
        <v>240.625788</v>
      </c>
      <c r="E8" s="25">
        <v>241.25590099999999</v>
      </c>
      <c r="F8" s="25">
        <v>132.64566991130414</v>
      </c>
      <c r="G8" s="26">
        <f>IFERROR(F8/E8,0)</f>
        <v>0.54981316254438117</v>
      </c>
      <c r="I8" t="s">
        <v>254</v>
      </c>
      <c r="J8" s="6">
        <v>1.8559232411880657</v>
      </c>
      <c r="K8" s="65">
        <v>9.9616655455110531E-2</v>
      </c>
    </row>
    <row r="9" spans="1:11" x14ac:dyDescent="0.25">
      <c r="J9" s="6"/>
      <c r="K9" s="65"/>
    </row>
    <row r="10" spans="1:11" x14ac:dyDescent="0.25">
      <c r="J10" s="6"/>
      <c r="K10" s="65"/>
    </row>
    <row r="11" spans="1:11" x14ac:dyDescent="0.25">
      <c r="J11" s="6"/>
      <c r="K11" s="65"/>
    </row>
    <row r="12" spans="1:11" x14ac:dyDescent="0.25">
      <c r="J12" s="6"/>
      <c r="K12" s="65"/>
    </row>
    <row r="13" spans="1:11" x14ac:dyDescent="0.25">
      <c r="J13" s="6"/>
      <c r="K13" s="65"/>
    </row>
    <row r="14" spans="1:11" x14ac:dyDescent="0.25">
      <c r="J14" s="6"/>
      <c r="K14" s="65"/>
    </row>
    <row r="15" spans="1:11" x14ac:dyDescent="0.25">
      <c r="J15" s="6"/>
      <c r="K15" s="65"/>
    </row>
    <row r="16" spans="1:11" x14ac:dyDescent="0.25">
      <c r="J16" s="6"/>
      <c r="K16" s="65"/>
    </row>
    <row r="17" spans="10:11" x14ac:dyDescent="0.25">
      <c r="J17" s="6"/>
      <c r="K17" s="65"/>
    </row>
    <row r="18" spans="10:11" x14ac:dyDescent="0.25">
      <c r="J18" s="6"/>
      <c r="K18" s="65"/>
    </row>
    <row r="19" spans="10:11" x14ac:dyDescent="0.25">
      <c r="J19" s="6"/>
      <c r="K19" s="65"/>
    </row>
    <row r="20" spans="10:11" x14ac:dyDescent="0.25">
      <c r="J20" s="6"/>
      <c r="K20" s="65"/>
    </row>
    <row r="21" spans="10:11" x14ac:dyDescent="0.25">
      <c r="J21" s="6"/>
      <c r="K21" s="65"/>
    </row>
    <row r="22" spans="10:11" x14ac:dyDescent="0.25">
      <c r="J22" s="6"/>
      <c r="K22" s="65"/>
    </row>
    <row r="23" spans="10:11" x14ac:dyDescent="0.25">
      <c r="J23" s="6"/>
      <c r="K23" s="65"/>
    </row>
    <row r="24" spans="10:11" x14ac:dyDescent="0.25">
      <c r="J24" s="6"/>
      <c r="K24" s="65"/>
    </row>
    <row r="25" spans="10:11" x14ac:dyDescent="0.25">
      <c r="J25" s="6"/>
      <c r="K25" s="65"/>
    </row>
    <row r="26" spans="10:11" x14ac:dyDescent="0.25">
      <c r="J26" s="6"/>
      <c r="K26" s="65"/>
    </row>
    <row r="27" spans="10:11" x14ac:dyDescent="0.25">
      <c r="J27" s="6"/>
      <c r="K27" s="65"/>
    </row>
    <row r="28" spans="10:11" x14ac:dyDescent="0.25">
      <c r="J28" s="6"/>
      <c r="K28" s="65"/>
    </row>
    <row r="29" spans="10:11" x14ac:dyDescent="0.25">
      <c r="J29" s="6"/>
      <c r="K29" s="65"/>
    </row>
    <row r="30" spans="10:11" x14ac:dyDescent="0.25">
      <c r="J30" s="6"/>
      <c r="K30" s="65"/>
    </row>
    <row r="31" spans="10:11" x14ac:dyDescent="0.25">
      <c r="J31" s="6"/>
      <c r="K31" s="65"/>
    </row>
    <row r="32" spans="10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6"/>
  <dimension ref="A1:G11"/>
  <sheetViews>
    <sheetView workbookViewId="0">
      <selection activeCell="A8" sqref="A8:G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133</v>
      </c>
      <c r="B1" s="46" t="s">
        <v>228</v>
      </c>
      <c r="C1" s="40" t="s">
        <v>88</v>
      </c>
      <c r="D1" s="40"/>
      <c r="E1" s="40"/>
      <c r="F1" s="40"/>
      <c r="G1" s="40"/>
    </row>
    <row r="2" spans="1:7" ht="15.75" thickBot="1" x14ac:dyDescent="0.3">
      <c r="A2" s="2" t="s">
        <v>2576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259.52865100000002</v>
      </c>
      <c r="E6" s="13">
        <v>259.88655299999999</v>
      </c>
      <c r="F6" s="13">
        <v>134.50159315249221</v>
      </c>
      <c r="G6" s="14">
        <v>0.51753964027716437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259.52865099999997</v>
      </c>
      <c r="E7" s="31">
        <f ca="1">SUM(E8:OFFSET(E6,MATCH("GOBIERNOS REGIONALES",$A$8:$A$50,0),0))</f>
        <v>259.88655299999999</v>
      </c>
      <c r="F7" s="31">
        <f ca="1">SUM(F8:OFFSET(F6,MATCH("GOBIERNOS REGIONALES",$A$8:$A$50,0),0))</f>
        <v>134.50159315249221</v>
      </c>
      <c r="G7" s="32">
        <f ca="1">IFERROR(F7/E7,0)</f>
        <v>0.51753964027716437</v>
      </c>
    </row>
    <row r="8" spans="1:7" x14ac:dyDescent="0.25">
      <c r="A8" s="15"/>
      <c r="B8" s="16">
        <v>8</v>
      </c>
      <c r="C8" s="17" t="s">
        <v>103</v>
      </c>
      <c r="D8" s="18">
        <v>259.52865099999997</v>
      </c>
      <c r="E8" s="19">
        <v>259.88655299999999</v>
      </c>
      <c r="F8" s="19">
        <v>134.50159315249221</v>
      </c>
      <c r="G8" s="20">
        <f>IFERROR(F8/E8,0)</f>
        <v>0.51753964027716437</v>
      </c>
    </row>
    <row r="9" spans="1:7" ht="15.75" thickBot="1" x14ac:dyDescent="0.3">
      <c r="A9" s="33" t="s">
        <v>200</v>
      </c>
      <c r="B9" s="34"/>
      <c r="C9" s="35"/>
      <c r="D9" s="36">
        <f ca="1">SUM(D10:OFFSET(D8,(MATCH("GOBIERNOS LOCALES",$A$8:$A$50,0)-MATCH("GOBIERNOS REGIONALES",$A$8:$A$50,0)),0))</f>
        <v>0</v>
      </c>
      <c r="E9" s="37">
        <f ca="1">SUM(E10:OFFSET(E8,(MATCH("GOBIERNOS LOCALES",$A$8:$A$50,0)-MATCH("GOBIERNOS REGIONALES",$A$8:$A$50,0)),0))</f>
        <v>0</v>
      </c>
      <c r="F9" s="37">
        <f ca="1">SUM(F10:OFFSET(F8,(MATCH("GOBIERNOS LOCALES",$A$8:$A$50,0)-MATCH("GOBIERNOS REGIONALES",$A$8:$A$50,0)),0))</f>
        <v>0</v>
      </c>
      <c r="G9" s="38">
        <f ca="1">IFERROR(F9/E9,0)</f>
        <v>0</v>
      </c>
    </row>
    <row r="10" spans="1:7" x14ac:dyDescent="0.25">
      <c r="A10" t="s">
        <v>227</v>
      </c>
      <c r="D10" s="6"/>
      <c r="E10" s="6"/>
      <c r="F10" s="6"/>
      <c r="G10" s="5">
        <f>IFERROR(F10/E10,0)</f>
        <v>0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7"/>
  <dimension ref="A1:L16"/>
  <sheetViews>
    <sheetView topLeftCell="A10" workbookViewId="0">
      <selection activeCell="C16" sqref="C16:E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133</v>
      </c>
      <c r="B1" s="40" t="s">
        <v>228</v>
      </c>
      <c r="C1" s="40" t="s">
        <v>88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2577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259.52865100000002</v>
      </c>
      <c r="G6" s="13">
        <v>259.88655299999999</v>
      </c>
      <c r="H6" s="13">
        <v>134.50159315249221</v>
      </c>
      <c r="I6" s="14">
        <v>0.51753964027716437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259.52865099999997</v>
      </c>
      <c r="G7" s="31">
        <f ca="1">SUM(G8:OFFSET(G6,MATCH("PROYECTOS",$A$8:$A$50,0),0))</f>
        <v>259.88655299999999</v>
      </c>
      <c r="H7" s="31">
        <f ca="1">SUM(H8:OFFSET(H6,MATCH("PROYECTOS",$A$8:$A$50,0),0))</f>
        <v>134.50159315249221</v>
      </c>
      <c r="I7" s="32">
        <f ca="1">IFERROR(H7/G7,0)</f>
        <v>0.51753964027716437</v>
      </c>
      <c r="J7" s="50"/>
      <c r="K7" s="31"/>
      <c r="L7" s="32"/>
    </row>
    <row r="8" spans="1:12" ht="25.5" x14ac:dyDescent="0.25">
      <c r="A8" s="15"/>
      <c r="B8" s="17">
        <v>3000710</v>
      </c>
      <c r="C8" s="17" t="s">
        <v>2578</v>
      </c>
      <c r="D8" s="53">
        <v>65</v>
      </c>
      <c r="E8" s="17" t="s">
        <v>1100</v>
      </c>
      <c r="F8" s="18">
        <v>251.48519599999997</v>
      </c>
      <c r="G8" s="19">
        <v>251.56496099999998</v>
      </c>
      <c r="H8" s="19">
        <v>132.94169544239594</v>
      </c>
      <c r="I8" s="20">
        <f>IFERROR(H8/G8,0)</f>
        <v>0.52845871266784228</v>
      </c>
      <c r="J8" s="54"/>
      <c r="K8" s="19"/>
      <c r="L8" s="20" t="str">
        <f>IFERROR(K8/J8,".")</f>
        <v>.</v>
      </c>
    </row>
    <row r="9" spans="1:12" ht="38.25" x14ac:dyDescent="0.25">
      <c r="A9" s="15"/>
      <c r="B9" s="17">
        <v>3000711</v>
      </c>
      <c r="C9" s="17" t="s">
        <v>2579</v>
      </c>
      <c r="D9" s="53">
        <v>10</v>
      </c>
      <c r="E9" s="17" t="s">
        <v>1972</v>
      </c>
      <c r="F9" s="18">
        <v>8.0434549999999998</v>
      </c>
      <c r="G9" s="19">
        <v>8.321591999999999</v>
      </c>
      <c r="H9" s="19">
        <v>1.5598977100962657</v>
      </c>
      <c r="I9" s="20">
        <f>IFERROR(H9/G9,0)</f>
        <v>0.1874518373523078</v>
      </c>
      <c r="J9" s="54"/>
      <c r="K9" s="19"/>
      <c r="L9" s="20" t="str">
        <f>IFERROR(K9/J9,".")</f>
        <v>.</v>
      </c>
    </row>
    <row r="10" spans="1:12" ht="15.75" thickBot="1" x14ac:dyDescent="0.3">
      <c r="A10" s="33" t="s">
        <v>302</v>
      </c>
      <c r="B10" s="35"/>
      <c r="C10" s="35"/>
      <c r="D10" s="51"/>
      <c r="E10" s="35"/>
      <c r="F10" s="36">
        <f ca="1">OFFSET(F10,-MATCH("PROYECTOS",$A$8:$A$50,0)-1,0)-(OFFSET(F10,-MATCH("PROYECTOS",$A$8:$A$50,0),0))</f>
        <v>0</v>
      </c>
      <c r="G10" s="37">
        <f ca="1">OFFSET(G10,-MATCH("PROYECTOS",$A$8:$A$50,0)-1,0)-(OFFSET(G10,-MATCH("PROYECTOS",$A$8:$A$50,0),0))</f>
        <v>0</v>
      </c>
      <c r="H10" s="37">
        <f ca="1">OFFSET(H10,-MATCH("PROYECTOS",$A$8:$A$50,0)-1,0)-(OFFSET(H10,-MATCH("PROYECTOS",$A$8:$A$50,0),0))</f>
        <v>0</v>
      </c>
      <c r="I10" s="38">
        <f ca="1">IFERROR(H10/G10,0)</f>
        <v>0</v>
      </c>
      <c r="J10" s="52"/>
      <c r="K10" s="37"/>
      <c r="L10" s="38"/>
    </row>
    <row r="11" spans="1:12" ht="15.75" thickBot="1" x14ac:dyDescent="0.3"/>
    <row r="12" spans="1:12" ht="15.75" thickBot="1" x14ac:dyDescent="0.3">
      <c r="A12" s="108" t="s">
        <v>372</v>
      </c>
      <c r="B12" s="109"/>
      <c r="C12" s="109"/>
      <c r="D12" s="109"/>
      <c r="E12" s="109"/>
      <c r="F12" s="110"/>
    </row>
    <row r="13" spans="1:12" ht="15.75" thickBot="1" x14ac:dyDescent="0.3">
      <c r="A13" s="2" t="s">
        <v>2589</v>
      </c>
    </row>
    <row r="14" spans="1:12" ht="45" customHeight="1" x14ac:dyDescent="0.25">
      <c r="A14" s="100" t="s">
        <v>374</v>
      </c>
      <c r="B14" s="101"/>
      <c r="C14" s="101"/>
      <c r="D14" s="101"/>
      <c r="E14" s="101"/>
      <c r="F14" s="111" t="s">
        <v>375</v>
      </c>
    </row>
    <row r="15" spans="1:12" ht="15.75" thickBot="1" x14ac:dyDescent="0.3">
      <c r="A15" s="103"/>
      <c r="B15" s="104"/>
      <c r="C15" s="104"/>
      <c r="D15" s="104"/>
      <c r="E15" s="104"/>
      <c r="F15" s="137"/>
    </row>
    <row r="16" spans="1:12" ht="39" customHeight="1" thickBot="1" x14ac:dyDescent="0.3">
      <c r="A16" s="66"/>
      <c r="B16" s="67">
        <v>3000711</v>
      </c>
      <c r="C16" s="150" t="s">
        <v>2579</v>
      </c>
      <c r="D16" s="150"/>
      <c r="E16" s="151"/>
      <c r="F16" s="68">
        <v>0.1874518373523078</v>
      </c>
    </row>
  </sheetData>
  <mergeCells count="16">
    <mergeCell ref="C16:E16"/>
    <mergeCell ref="A3:E3"/>
    <mergeCell ref="F3:I3"/>
    <mergeCell ref="J3:L3"/>
    <mergeCell ref="I4:I5"/>
    <mergeCell ref="A12:F12"/>
    <mergeCell ref="A14:E15"/>
    <mergeCell ref="F14:F15"/>
    <mergeCell ref="L4:L5"/>
    <mergeCell ref="H4:H5"/>
    <mergeCell ref="A4:C5"/>
    <mergeCell ref="J4:J5"/>
    <mergeCell ref="F4:F5"/>
    <mergeCell ref="K4:K5"/>
    <mergeCell ref="G4:G5"/>
    <mergeCell ref="D4:E5"/>
  </mergeCells>
  <pageMargins left="0.7" right="0.7" top="0.75" bottom="0.75" header="0.3" footer="0.3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8"/>
  <dimension ref="A1:N14"/>
  <sheetViews>
    <sheetView workbookViewId="0">
      <selection activeCell="A3" sqref="A3:N14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133</v>
      </c>
      <c r="B1" s="40" t="s">
        <v>228</v>
      </c>
      <c r="C1" s="40" t="s">
        <v>88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2580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259.52865100000002</v>
      </c>
      <c r="I6" s="13">
        <v>259.88655299999999</v>
      </c>
      <c r="J6" s="13">
        <v>134.50159315249221</v>
      </c>
      <c r="K6" s="14">
        <v>0.51753964027716437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SUM(H8:H13)</f>
        <v>259.52865100000002</v>
      </c>
      <c r="I7" s="30">
        <f>SUM(I8:I13)</f>
        <v>259.88655299999999</v>
      </c>
      <c r="J7" s="30">
        <f>SUM(J8:J13)</f>
        <v>134.50159315249221</v>
      </c>
      <c r="K7" s="32">
        <f>IFERROR(J7/I7,0)</f>
        <v>0.51753964027716437</v>
      </c>
      <c r="L7" s="50"/>
      <c r="M7" s="31"/>
      <c r="N7" s="32"/>
    </row>
    <row r="8" spans="1:14" ht="38.25" x14ac:dyDescent="0.25">
      <c r="A8" s="15"/>
      <c r="B8" s="17">
        <v>5005219</v>
      </c>
      <c r="C8" s="79" t="s">
        <v>2581</v>
      </c>
      <c r="D8" s="17">
        <v>3000710</v>
      </c>
      <c r="E8" s="17" t="s">
        <v>2578</v>
      </c>
      <c r="F8" s="53">
        <v>76</v>
      </c>
      <c r="G8" s="17" t="s">
        <v>2587</v>
      </c>
      <c r="H8" s="18">
        <v>182.16292999999999</v>
      </c>
      <c r="I8" s="19">
        <v>182.185911</v>
      </c>
      <c r="J8" s="19">
        <v>100.11756119775237</v>
      </c>
      <c r="K8" s="20">
        <f t="shared" ref="K8:K14" si="0">IFERROR(J8/I8,0)</f>
        <v>0.54953514598476483</v>
      </c>
      <c r="L8" s="54">
        <v>0</v>
      </c>
      <c r="M8" s="19">
        <v>0</v>
      </c>
      <c r="N8" s="20" t="str">
        <f t="shared" ref="N8:N13" si="1">IFERROR(M8/L8,".")</f>
        <v>.</v>
      </c>
    </row>
    <row r="9" spans="1:14" ht="25.5" x14ac:dyDescent="0.25">
      <c r="A9" s="15"/>
      <c r="B9" s="17">
        <v>5005220</v>
      </c>
      <c r="C9" s="79" t="s">
        <v>2582</v>
      </c>
      <c r="D9" s="17">
        <v>3000710</v>
      </c>
      <c r="E9" s="17" t="s">
        <v>2578</v>
      </c>
      <c r="F9" s="53">
        <v>194</v>
      </c>
      <c r="G9" s="17" t="s">
        <v>768</v>
      </c>
      <c r="H9" s="18">
        <v>58.462857999999997</v>
      </c>
      <c r="I9" s="19">
        <v>59.069989999999997</v>
      </c>
      <c r="J9" s="19">
        <v>32.528108713551774</v>
      </c>
      <c r="K9" s="20">
        <f t="shared" si="0"/>
        <v>0.55067063179715747</v>
      </c>
      <c r="L9" s="54">
        <v>0</v>
      </c>
      <c r="M9" s="19">
        <v>0</v>
      </c>
      <c r="N9" s="20" t="str">
        <f t="shared" si="1"/>
        <v>.</v>
      </c>
    </row>
    <row r="10" spans="1:14" ht="25.5" x14ac:dyDescent="0.25">
      <c r="A10" s="15"/>
      <c r="B10" s="17">
        <v>5005221</v>
      </c>
      <c r="C10" s="79" t="s">
        <v>2583</v>
      </c>
      <c r="D10" s="17">
        <v>3000710</v>
      </c>
      <c r="E10" s="17" t="s">
        <v>2578</v>
      </c>
      <c r="F10" s="53">
        <v>117</v>
      </c>
      <c r="G10" s="17" t="s">
        <v>808</v>
      </c>
      <c r="H10" s="18">
        <v>10.859408</v>
      </c>
      <c r="I10" s="19">
        <v>10.309060000000001</v>
      </c>
      <c r="J10" s="19">
        <v>0.29602553109180008</v>
      </c>
      <c r="K10" s="20">
        <f t="shared" si="0"/>
        <v>2.871508470139858E-2</v>
      </c>
      <c r="L10" s="54">
        <v>0</v>
      </c>
      <c r="M10" s="19">
        <v>0</v>
      </c>
      <c r="N10" s="20" t="str">
        <f t="shared" si="1"/>
        <v>.</v>
      </c>
    </row>
    <row r="11" spans="1:14" ht="38.25" x14ac:dyDescent="0.25">
      <c r="A11" s="15"/>
      <c r="B11" s="17">
        <v>5005222</v>
      </c>
      <c r="C11" s="79" t="s">
        <v>2584</v>
      </c>
      <c r="D11" s="17">
        <v>3000711</v>
      </c>
      <c r="E11" s="17" t="s">
        <v>2579</v>
      </c>
      <c r="F11" s="53">
        <v>10</v>
      </c>
      <c r="G11" s="17" t="s">
        <v>1972</v>
      </c>
      <c r="H11" s="18">
        <v>5.7857609999999999</v>
      </c>
      <c r="I11" s="19">
        <v>5.7912159999999995</v>
      </c>
      <c r="J11" s="19">
        <v>0.42131726298975991</v>
      </c>
      <c r="K11" s="20">
        <f t="shared" si="0"/>
        <v>7.275108767998982E-2</v>
      </c>
      <c r="L11" s="54">
        <v>0</v>
      </c>
      <c r="M11" s="19">
        <v>0</v>
      </c>
      <c r="N11" s="20" t="str">
        <f t="shared" si="1"/>
        <v>.</v>
      </c>
    </row>
    <row r="12" spans="1:14" ht="38.25" x14ac:dyDescent="0.25">
      <c r="A12" s="15"/>
      <c r="B12" s="17">
        <v>5005223</v>
      </c>
      <c r="C12" s="79" t="s">
        <v>2585</v>
      </c>
      <c r="D12" s="17">
        <v>3000711</v>
      </c>
      <c r="E12" s="17" t="s">
        <v>2579</v>
      </c>
      <c r="F12" s="53">
        <v>10</v>
      </c>
      <c r="G12" s="17" t="s">
        <v>1972</v>
      </c>
      <c r="H12" s="18">
        <v>1.5183049999999998</v>
      </c>
      <c r="I12" s="19">
        <v>1.7198780000000005</v>
      </c>
      <c r="J12" s="19">
        <v>0.80364628507231828</v>
      </c>
      <c r="K12" s="20">
        <f t="shared" si="0"/>
        <v>0.46726935577542017</v>
      </c>
      <c r="L12" s="54">
        <v>0</v>
      </c>
      <c r="M12" s="19">
        <v>0</v>
      </c>
      <c r="N12" s="20" t="str">
        <f t="shared" si="1"/>
        <v>.</v>
      </c>
    </row>
    <row r="13" spans="1:14" ht="38.25" x14ac:dyDescent="0.25">
      <c r="A13" s="15"/>
      <c r="B13" s="17">
        <v>5005224</v>
      </c>
      <c r="C13" s="79" t="s">
        <v>2586</v>
      </c>
      <c r="D13" s="17">
        <v>3000711</v>
      </c>
      <c r="E13" s="17" t="s">
        <v>2579</v>
      </c>
      <c r="F13" s="53">
        <v>10</v>
      </c>
      <c r="G13" s="17" t="s">
        <v>1972</v>
      </c>
      <c r="H13" s="18">
        <v>0.73938900000000007</v>
      </c>
      <c r="I13" s="19">
        <v>0.81049800000000005</v>
      </c>
      <c r="J13" s="19">
        <v>0.33493416203418747</v>
      </c>
      <c r="K13" s="20">
        <f t="shared" si="0"/>
        <v>0.4132448963898584</v>
      </c>
      <c r="L13" s="54">
        <v>0</v>
      </c>
      <c r="M13" s="19">
        <v>0</v>
      </c>
      <c r="N13" s="20" t="str">
        <f t="shared" si="1"/>
        <v>.</v>
      </c>
    </row>
    <row r="14" spans="1:14" ht="15.75" thickBot="1" x14ac:dyDescent="0.3">
      <c r="A14" s="33" t="s">
        <v>302</v>
      </c>
      <c r="B14" s="35"/>
      <c r="C14" s="35"/>
      <c r="D14" s="57"/>
      <c r="E14" s="35"/>
      <c r="F14" s="51"/>
      <c r="G14" s="35"/>
      <c r="H14" s="36">
        <f>H6-H7</f>
        <v>0</v>
      </c>
      <c r="I14" s="36">
        <f>I6-I7</f>
        <v>0</v>
      </c>
      <c r="J14" s="36">
        <f>J6-J7</f>
        <v>0</v>
      </c>
      <c r="K14" s="38">
        <f t="shared" si="0"/>
        <v>0</v>
      </c>
      <c r="L14" s="52"/>
      <c r="M14" s="37"/>
      <c r="N14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9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134</v>
      </c>
      <c r="B1" s="41" t="s">
        <v>228</v>
      </c>
      <c r="C1" s="40" t="s">
        <v>89</v>
      </c>
      <c r="D1" s="40"/>
      <c r="E1" s="40"/>
      <c r="F1" s="40"/>
      <c r="G1" s="40"/>
    </row>
    <row r="2" spans="1:11" ht="15.75" thickBot="1" x14ac:dyDescent="0.3">
      <c r="A2" s="2" t="s">
        <v>2590</v>
      </c>
      <c r="I2" s="1" t="s">
        <v>2605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102.827922</v>
      </c>
      <c r="E6" s="13">
        <f ca="1">SUM(E7:OFFSET(E7,50,0))</f>
        <v>105.44584499999995</v>
      </c>
      <c r="F6" s="13">
        <f ca="1">SUM(F7:OFFSET(F7,50,0))</f>
        <v>19.560731189703802</v>
      </c>
      <c r="G6" s="14">
        <f ca="1">IFERROR(F6/E6,0)</f>
        <v>0.18550499727802278</v>
      </c>
      <c r="J6" s="6" t="s">
        <v>369</v>
      </c>
      <c r="K6" s="65" t="s">
        <v>370</v>
      </c>
    </row>
    <row r="7" spans="1:11" ht="15.75" thickBot="1" x14ac:dyDescent="0.3">
      <c r="A7" s="21"/>
      <c r="B7" s="45">
        <v>15</v>
      </c>
      <c r="C7" s="23" t="s">
        <v>254</v>
      </c>
      <c r="D7" s="24">
        <v>102.827922</v>
      </c>
      <c r="E7" s="25">
        <v>105.44584499999995</v>
      </c>
      <c r="F7" s="25">
        <v>19.560731189703802</v>
      </c>
      <c r="G7" s="26">
        <f>IFERROR(F7/E7,0)</f>
        <v>0.18550499727802278</v>
      </c>
      <c r="I7" t="s">
        <v>254</v>
      </c>
      <c r="J7" s="6">
        <v>19.560731189703802</v>
      </c>
      <c r="K7" s="65">
        <v>0.18550499727802278</v>
      </c>
    </row>
    <row r="8" spans="1:11" x14ac:dyDescent="0.25">
      <c r="J8" s="6"/>
      <c r="K8" s="65"/>
    </row>
    <row r="9" spans="1:11" x14ac:dyDescent="0.25">
      <c r="J9" s="6"/>
      <c r="K9" s="65"/>
    </row>
    <row r="10" spans="1:11" x14ac:dyDescent="0.25">
      <c r="J10" s="6"/>
      <c r="K10" s="65"/>
    </row>
    <row r="11" spans="1:11" x14ac:dyDescent="0.25">
      <c r="J11" s="6"/>
      <c r="K11" s="65"/>
    </row>
    <row r="12" spans="1:11" x14ac:dyDescent="0.25">
      <c r="J12" s="6"/>
      <c r="K12" s="65"/>
    </row>
    <row r="13" spans="1:11" x14ac:dyDescent="0.25">
      <c r="J13" s="6"/>
      <c r="K13" s="65"/>
    </row>
    <row r="14" spans="1:11" x14ac:dyDescent="0.25">
      <c r="J14" s="6"/>
      <c r="K14" s="65"/>
    </row>
    <row r="15" spans="1:11" x14ac:dyDescent="0.25">
      <c r="J15" s="6"/>
      <c r="K15" s="65"/>
    </row>
    <row r="16" spans="1:11" x14ac:dyDescent="0.25">
      <c r="J16" s="6"/>
      <c r="K16" s="65"/>
    </row>
    <row r="17" spans="10:11" x14ac:dyDescent="0.25">
      <c r="J17" s="6"/>
      <c r="K17" s="65"/>
    </row>
    <row r="18" spans="10:11" x14ac:dyDescent="0.25">
      <c r="J18" s="6"/>
      <c r="K18" s="65"/>
    </row>
    <row r="19" spans="10:11" x14ac:dyDescent="0.25">
      <c r="J19" s="6"/>
      <c r="K19" s="65"/>
    </row>
    <row r="20" spans="10:11" x14ac:dyDescent="0.25">
      <c r="J20" s="6"/>
      <c r="K20" s="65"/>
    </row>
    <row r="21" spans="10:11" x14ac:dyDescent="0.25">
      <c r="J21" s="6"/>
      <c r="K21" s="65"/>
    </row>
    <row r="22" spans="10:11" x14ac:dyDescent="0.25">
      <c r="J22" s="6"/>
      <c r="K22" s="65"/>
    </row>
    <row r="23" spans="10:11" x14ac:dyDescent="0.25">
      <c r="J23" s="6"/>
      <c r="K23" s="65"/>
    </row>
    <row r="24" spans="10:11" x14ac:dyDescent="0.25">
      <c r="J24" s="6"/>
      <c r="K24" s="65"/>
    </row>
    <row r="25" spans="10:11" x14ac:dyDescent="0.25">
      <c r="J25" s="6"/>
      <c r="K25" s="65"/>
    </row>
    <row r="26" spans="10:11" x14ac:dyDescent="0.25">
      <c r="J26" s="6"/>
      <c r="K26" s="65"/>
    </row>
    <row r="27" spans="10:11" x14ac:dyDescent="0.25">
      <c r="J27" s="6"/>
      <c r="K27" s="65"/>
    </row>
    <row r="28" spans="10:11" x14ac:dyDescent="0.25">
      <c r="J28" s="6"/>
      <c r="K28" s="65"/>
    </row>
    <row r="29" spans="10:11" x14ac:dyDescent="0.25">
      <c r="J29" s="6"/>
      <c r="K29" s="65"/>
    </row>
    <row r="30" spans="10:11" x14ac:dyDescent="0.25">
      <c r="J30" s="6"/>
      <c r="K30" s="65"/>
    </row>
    <row r="31" spans="10:11" x14ac:dyDescent="0.25">
      <c r="J31" s="6"/>
      <c r="K31" s="65"/>
    </row>
    <row r="32" spans="10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39"/>
  <sheetViews>
    <sheetView workbookViewId="0">
      <selection activeCell="A2" sqref="A2:G3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</v>
      </c>
      <c r="B1" s="46" t="s">
        <v>228</v>
      </c>
      <c r="C1" s="40" t="s">
        <v>8</v>
      </c>
      <c r="D1" s="40"/>
      <c r="E1" s="40"/>
      <c r="F1" s="40"/>
      <c r="G1" s="40"/>
    </row>
    <row r="2" spans="1:7" ht="15.75" thickBot="1" x14ac:dyDescent="0.3">
      <c r="A2" s="2" t="s">
        <v>265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1626.8864379999995</v>
      </c>
      <c r="E6" s="13">
        <v>1988.001849</v>
      </c>
      <c r="F6" s="13">
        <v>1061.2418880781756</v>
      </c>
      <c r="G6" s="14">
        <v>0.53382339086455022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690.35057600000016</v>
      </c>
      <c r="E7" s="31">
        <f ca="1">SUM(E8:OFFSET(E6,MATCH("GOBIERNOS REGIONALES",$A$8:$A$50,0),0))</f>
        <v>713.06523399999992</v>
      </c>
      <c r="F7" s="31">
        <f ca="1">SUM(F8:OFFSET(F6,MATCH("GOBIERNOS REGIONALES",$A$8:$A$50,0),0))</f>
        <v>494.87391642112561</v>
      </c>
      <c r="G7" s="32">
        <f ca="1">IFERROR(F7/E7,0)</f>
        <v>0.6940093175558264</v>
      </c>
    </row>
    <row r="8" spans="1:7" x14ac:dyDescent="0.25">
      <c r="A8" s="15"/>
      <c r="B8" s="16">
        <v>11</v>
      </c>
      <c r="C8" s="17" t="s">
        <v>106</v>
      </c>
      <c r="D8" s="18">
        <v>304.31519900000006</v>
      </c>
      <c r="E8" s="19">
        <v>264.35638600000004</v>
      </c>
      <c r="F8" s="19">
        <v>173.15194278083072</v>
      </c>
      <c r="G8" s="20">
        <f t="shared" ref="G8:G38" si="0">IFERROR(F8/E8,0)</f>
        <v>0.65499436348335727</v>
      </c>
    </row>
    <row r="9" spans="1:7" x14ac:dyDescent="0.25">
      <c r="A9" s="15"/>
      <c r="B9" s="16">
        <v>131</v>
      </c>
      <c r="C9" s="17" t="s">
        <v>138</v>
      </c>
      <c r="D9" s="18">
        <v>8.8809260000000005</v>
      </c>
      <c r="E9" s="19">
        <v>9.1079789999999967</v>
      </c>
      <c r="F9" s="19">
        <v>2.4730424869167109</v>
      </c>
      <c r="G9" s="20">
        <f t="shared" si="0"/>
        <v>0.27152483409510625</v>
      </c>
    </row>
    <row r="10" spans="1:7" x14ac:dyDescent="0.25">
      <c r="A10" s="15"/>
      <c r="B10" s="16">
        <v>135</v>
      </c>
      <c r="C10" s="17" t="s">
        <v>139</v>
      </c>
      <c r="D10" s="18">
        <v>224.25650800000011</v>
      </c>
      <c r="E10" s="19">
        <v>243.1657799999999</v>
      </c>
      <c r="F10" s="19">
        <v>230.90534087385458</v>
      </c>
      <c r="G10" s="20">
        <f t="shared" si="0"/>
        <v>0.9495799157013568</v>
      </c>
    </row>
    <row r="11" spans="1:7" ht="25.5" x14ac:dyDescent="0.25">
      <c r="A11" s="15"/>
      <c r="B11" s="16">
        <v>137</v>
      </c>
      <c r="C11" s="17" t="s">
        <v>141</v>
      </c>
      <c r="D11" s="18">
        <v>152.89794300000005</v>
      </c>
      <c r="E11" s="19">
        <v>196.435089</v>
      </c>
      <c r="F11" s="19">
        <v>88.34359027952361</v>
      </c>
      <c r="G11" s="20">
        <f t="shared" si="0"/>
        <v>0.44973426453113785</v>
      </c>
    </row>
    <row r="12" spans="1:7" x14ac:dyDescent="0.25">
      <c r="A12" s="27" t="s">
        <v>200</v>
      </c>
      <c r="B12" s="28"/>
      <c r="C12" s="29"/>
      <c r="D12" s="30">
        <f ca="1">SUM(D13:OFFSET(D11,(MATCH("GOBIERNOS LOCALES",$A$8:$A$50,0)-MATCH("GOBIERNOS REGIONALES",$A$8:$A$50,0)),0))</f>
        <v>851.80019100000004</v>
      </c>
      <c r="E12" s="31">
        <f ca="1">SUM(E13:OFFSET(E11,(MATCH("GOBIERNOS LOCALES",$A$8:$A$50,0)-MATCH("GOBIERNOS REGIONALES",$A$8:$A$50,0)),0))</f>
        <v>1138.6408669999996</v>
      </c>
      <c r="F12" s="31">
        <f ca="1">SUM(F13:OFFSET(F11,(MATCH("GOBIERNOS LOCALES",$A$8:$A$50,0)-MATCH("GOBIERNOS REGIONALES",$A$8:$A$50,0)),0))</f>
        <v>537.13686658117877</v>
      </c>
      <c r="G12" s="32">
        <f t="shared" ca="1" si="0"/>
        <v>0.47173510291825749</v>
      </c>
    </row>
    <row r="13" spans="1:7" x14ac:dyDescent="0.25">
      <c r="A13" s="15"/>
      <c r="B13" s="16">
        <v>440</v>
      </c>
      <c r="C13" s="17" t="s">
        <v>201</v>
      </c>
      <c r="D13" s="18">
        <v>60.629868000000009</v>
      </c>
      <c r="E13" s="19">
        <v>49.035305999999999</v>
      </c>
      <c r="F13" s="19">
        <v>18.336979192732542</v>
      </c>
      <c r="G13" s="20">
        <f t="shared" si="0"/>
        <v>0.37395461940693392</v>
      </c>
    </row>
    <row r="14" spans="1:7" x14ac:dyDescent="0.25">
      <c r="A14" s="15"/>
      <c r="B14" s="16">
        <v>441</v>
      </c>
      <c r="C14" s="17" t="s">
        <v>202</v>
      </c>
      <c r="D14" s="18">
        <v>31.400083000000002</v>
      </c>
      <c r="E14" s="19">
        <v>49.640290000000007</v>
      </c>
      <c r="F14" s="19">
        <v>21.44233867173682</v>
      </c>
      <c r="G14" s="20">
        <f t="shared" si="0"/>
        <v>0.43195433934283656</v>
      </c>
    </row>
    <row r="15" spans="1:7" x14ac:dyDescent="0.25">
      <c r="A15" s="15"/>
      <c r="B15" s="16">
        <v>442</v>
      </c>
      <c r="C15" s="17" t="s">
        <v>203</v>
      </c>
      <c r="D15" s="18">
        <v>36.915506000000001</v>
      </c>
      <c r="E15" s="19">
        <v>54.168319000000004</v>
      </c>
      <c r="F15" s="19">
        <v>30.581009909178725</v>
      </c>
      <c r="G15" s="20">
        <f t="shared" si="0"/>
        <v>0.56455526908964482</v>
      </c>
    </row>
    <row r="16" spans="1:7" x14ac:dyDescent="0.25">
      <c r="A16" s="15"/>
      <c r="B16" s="16">
        <v>443</v>
      </c>
      <c r="C16" s="17" t="s">
        <v>204</v>
      </c>
      <c r="D16" s="18">
        <v>23.230768999999992</v>
      </c>
      <c r="E16" s="19">
        <v>32.052062999999997</v>
      </c>
      <c r="F16" s="19">
        <v>16.879296101966247</v>
      </c>
      <c r="G16" s="20">
        <f t="shared" si="0"/>
        <v>0.52662120693966719</v>
      </c>
    </row>
    <row r="17" spans="1:7" x14ac:dyDescent="0.25">
      <c r="A17" s="15"/>
      <c r="B17" s="16">
        <v>444</v>
      </c>
      <c r="C17" s="17" t="s">
        <v>205</v>
      </c>
      <c r="D17" s="18">
        <v>52.965358999999971</v>
      </c>
      <c r="E17" s="19">
        <v>74.182448999999991</v>
      </c>
      <c r="F17" s="19">
        <v>32.399195786612836</v>
      </c>
      <c r="G17" s="20">
        <f t="shared" si="0"/>
        <v>0.43675015078853546</v>
      </c>
    </row>
    <row r="18" spans="1:7" x14ac:dyDescent="0.25">
      <c r="A18" s="15"/>
      <c r="B18" s="16">
        <v>445</v>
      </c>
      <c r="C18" s="17" t="s">
        <v>206</v>
      </c>
      <c r="D18" s="18">
        <v>55.787460999999993</v>
      </c>
      <c r="E18" s="19">
        <v>86.32629</v>
      </c>
      <c r="F18" s="19">
        <v>38.004116203485864</v>
      </c>
      <c r="G18" s="20">
        <f t="shared" si="0"/>
        <v>0.44023803413173279</v>
      </c>
    </row>
    <row r="19" spans="1:7" x14ac:dyDescent="0.25">
      <c r="A19" s="15"/>
      <c r="B19" s="16">
        <v>446</v>
      </c>
      <c r="C19" s="17" t="s">
        <v>207</v>
      </c>
      <c r="D19" s="18">
        <v>35.021274000000005</v>
      </c>
      <c r="E19" s="19">
        <v>45.048853000000001</v>
      </c>
      <c r="F19" s="19">
        <v>25.954849238622046</v>
      </c>
      <c r="G19" s="20">
        <f t="shared" si="0"/>
        <v>0.57614894742430056</v>
      </c>
    </row>
    <row r="20" spans="1:7" x14ac:dyDescent="0.25">
      <c r="A20" s="15"/>
      <c r="B20" s="16">
        <v>447</v>
      </c>
      <c r="C20" s="17" t="s">
        <v>208</v>
      </c>
      <c r="D20" s="18">
        <v>61.438238000000013</v>
      </c>
      <c r="E20" s="19">
        <v>69.619243000000012</v>
      </c>
      <c r="F20" s="19">
        <v>33.175947291795865</v>
      </c>
      <c r="G20" s="20">
        <f t="shared" si="0"/>
        <v>0.47653415725585896</v>
      </c>
    </row>
    <row r="21" spans="1:7" x14ac:dyDescent="0.25">
      <c r="A21" s="15"/>
      <c r="B21" s="16">
        <v>448</v>
      </c>
      <c r="C21" s="17" t="s">
        <v>209</v>
      </c>
      <c r="D21" s="18">
        <v>40.091541999999997</v>
      </c>
      <c r="E21" s="19">
        <v>54.914506999999993</v>
      </c>
      <c r="F21" s="19">
        <v>24.002098827477312</v>
      </c>
      <c r="G21" s="20">
        <f t="shared" si="0"/>
        <v>0.43708120383339349</v>
      </c>
    </row>
    <row r="22" spans="1:7" x14ac:dyDescent="0.25">
      <c r="A22" s="15"/>
      <c r="B22" s="16">
        <v>449</v>
      </c>
      <c r="C22" s="17" t="s">
        <v>210</v>
      </c>
      <c r="D22" s="18">
        <v>23.495217000000004</v>
      </c>
      <c r="E22" s="19">
        <v>29.675748999999996</v>
      </c>
      <c r="F22" s="19">
        <v>14.026758814586174</v>
      </c>
      <c r="G22" s="20">
        <f t="shared" si="0"/>
        <v>0.47266738961116617</v>
      </c>
    </row>
    <row r="23" spans="1:7" x14ac:dyDescent="0.25">
      <c r="A23" s="15"/>
      <c r="B23" s="16">
        <v>450</v>
      </c>
      <c r="C23" s="17" t="s">
        <v>211</v>
      </c>
      <c r="D23" s="18">
        <v>36.691173999999982</v>
      </c>
      <c r="E23" s="19">
        <v>51.256746999999983</v>
      </c>
      <c r="F23" s="19">
        <v>21.124476978686289</v>
      </c>
      <c r="G23" s="20">
        <f t="shared" si="0"/>
        <v>0.4121306601584821</v>
      </c>
    </row>
    <row r="24" spans="1:7" x14ac:dyDescent="0.25">
      <c r="A24" s="15"/>
      <c r="B24" s="16">
        <v>451</v>
      </c>
      <c r="C24" s="17" t="s">
        <v>212</v>
      </c>
      <c r="D24" s="18">
        <v>55.081411000000024</v>
      </c>
      <c r="E24" s="19">
        <v>73.116024999999979</v>
      </c>
      <c r="F24" s="19">
        <v>32.505511933201092</v>
      </c>
      <c r="G24" s="20">
        <f t="shared" si="0"/>
        <v>0.44457438616501788</v>
      </c>
    </row>
    <row r="25" spans="1:7" x14ac:dyDescent="0.25">
      <c r="A25" s="15"/>
      <c r="B25" s="16">
        <v>452</v>
      </c>
      <c r="C25" s="17" t="s">
        <v>213</v>
      </c>
      <c r="D25" s="18">
        <v>23.865874999999999</v>
      </c>
      <c r="E25" s="19">
        <v>32.821209999999986</v>
      </c>
      <c r="F25" s="19">
        <v>17.996704069174484</v>
      </c>
      <c r="G25" s="20">
        <f t="shared" si="0"/>
        <v>0.54832542947607632</v>
      </c>
    </row>
    <row r="26" spans="1:7" x14ac:dyDescent="0.25">
      <c r="A26" s="15"/>
      <c r="B26" s="16">
        <v>453</v>
      </c>
      <c r="C26" s="17" t="s">
        <v>214</v>
      </c>
      <c r="D26" s="18">
        <v>26.874912999999999</v>
      </c>
      <c r="E26" s="19">
        <v>48.106985999999999</v>
      </c>
      <c r="F26" s="19">
        <v>24.530957992868935</v>
      </c>
      <c r="G26" s="20">
        <f t="shared" si="0"/>
        <v>0.50992506562080053</v>
      </c>
    </row>
    <row r="27" spans="1:7" x14ac:dyDescent="0.25">
      <c r="A27" s="15"/>
      <c r="B27" s="16">
        <v>454</v>
      </c>
      <c r="C27" s="17" t="s">
        <v>215</v>
      </c>
      <c r="D27" s="18">
        <v>5.8968489999999996</v>
      </c>
      <c r="E27" s="19">
        <v>8.5006400000000006</v>
      </c>
      <c r="F27" s="19">
        <v>3.8456454911647597</v>
      </c>
      <c r="G27" s="20">
        <f t="shared" si="0"/>
        <v>0.45239481864480313</v>
      </c>
    </row>
    <row r="28" spans="1:7" x14ac:dyDescent="0.25">
      <c r="A28" s="15"/>
      <c r="B28" s="16">
        <v>455</v>
      </c>
      <c r="C28" s="17" t="s">
        <v>216</v>
      </c>
      <c r="D28" s="18">
        <v>18.584658000000001</v>
      </c>
      <c r="E28" s="19">
        <v>22.332874999999991</v>
      </c>
      <c r="F28" s="19">
        <v>10.53858124184444</v>
      </c>
      <c r="G28" s="20">
        <f t="shared" si="0"/>
        <v>0.47188645625986109</v>
      </c>
    </row>
    <row r="29" spans="1:7" x14ac:dyDescent="0.25">
      <c r="A29" s="15"/>
      <c r="B29" s="16">
        <v>456</v>
      </c>
      <c r="C29" s="17" t="s">
        <v>217</v>
      </c>
      <c r="D29" s="18">
        <v>12.238860000000003</v>
      </c>
      <c r="E29" s="19">
        <v>15.682714000000002</v>
      </c>
      <c r="F29" s="19">
        <v>6.0977705685936598</v>
      </c>
      <c r="G29" s="20">
        <f t="shared" si="0"/>
        <v>0.38882112933983615</v>
      </c>
    </row>
    <row r="30" spans="1:7" x14ac:dyDescent="0.25">
      <c r="A30" s="15"/>
      <c r="B30" s="16">
        <v>457</v>
      </c>
      <c r="C30" s="17" t="s">
        <v>218</v>
      </c>
      <c r="D30" s="18">
        <v>58.248138999999988</v>
      </c>
      <c r="E30" s="19">
        <v>77.220463000000038</v>
      </c>
      <c r="F30" s="19">
        <v>38.604703197821436</v>
      </c>
      <c r="G30" s="20">
        <f t="shared" si="0"/>
        <v>0.499928408844446</v>
      </c>
    </row>
    <row r="31" spans="1:7" x14ac:dyDescent="0.25">
      <c r="A31" s="15"/>
      <c r="B31" s="16">
        <v>458</v>
      </c>
      <c r="C31" s="17" t="s">
        <v>219</v>
      </c>
      <c r="D31" s="18">
        <v>57.257975999999992</v>
      </c>
      <c r="E31" s="19">
        <v>76.160524999999993</v>
      </c>
      <c r="F31" s="19">
        <v>31.908569289320667</v>
      </c>
      <c r="G31" s="20">
        <f t="shared" si="0"/>
        <v>0.41896467086224354</v>
      </c>
    </row>
    <row r="32" spans="1:7" x14ac:dyDescent="0.25">
      <c r="A32" s="15"/>
      <c r="B32" s="16">
        <v>459</v>
      </c>
      <c r="C32" s="17" t="s">
        <v>220</v>
      </c>
      <c r="D32" s="18">
        <v>29.473309999999984</v>
      </c>
      <c r="E32" s="19">
        <v>44.632488000000009</v>
      </c>
      <c r="F32" s="19">
        <v>22.094658353453724</v>
      </c>
      <c r="G32" s="20">
        <f t="shared" si="0"/>
        <v>0.49503532837904352</v>
      </c>
    </row>
    <row r="33" spans="1:7" x14ac:dyDescent="0.25">
      <c r="A33" s="15"/>
      <c r="B33" s="16">
        <v>460</v>
      </c>
      <c r="C33" s="17" t="s">
        <v>221</v>
      </c>
      <c r="D33" s="18">
        <v>15.825277999999997</v>
      </c>
      <c r="E33" s="19">
        <v>19.617258</v>
      </c>
      <c r="F33" s="19">
        <v>9.6713889325278615</v>
      </c>
      <c r="G33" s="20">
        <f t="shared" si="0"/>
        <v>0.49300411568874009</v>
      </c>
    </row>
    <row r="34" spans="1:7" x14ac:dyDescent="0.25">
      <c r="A34" s="15"/>
      <c r="B34" s="16">
        <v>461</v>
      </c>
      <c r="C34" s="17" t="s">
        <v>222</v>
      </c>
      <c r="D34" s="18">
        <v>13.515907000000004</v>
      </c>
      <c r="E34" s="19">
        <v>16.468665000000001</v>
      </c>
      <c r="F34" s="19">
        <v>9.3310536726930877</v>
      </c>
      <c r="G34" s="20">
        <f t="shared" si="0"/>
        <v>0.56659441871536564</v>
      </c>
    </row>
    <row r="35" spans="1:7" x14ac:dyDescent="0.25">
      <c r="A35" s="15"/>
      <c r="B35" s="16">
        <v>462</v>
      </c>
      <c r="C35" s="17" t="s">
        <v>223</v>
      </c>
      <c r="D35" s="18">
        <v>21.349314999999997</v>
      </c>
      <c r="E35" s="19">
        <v>31.12771</v>
      </c>
      <c r="F35" s="19">
        <v>16.699135831702733</v>
      </c>
      <c r="G35" s="20">
        <f t="shared" si="0"/>
        <v>0.53647171063026267</v>
      </c>
    </row>
    <row r="36" spans="1:7" x14ac:dyDescent="0.25">
      <c r="A36" s="15"/>
      <c r="B36" s="16">
        <v>463</v>
      </c>
      <c r="C36" s="17" t="s">
        <v>224</v>
      </c>
      <c r="D36" s="18">
        <v>33.421310999999996</v>
      </c>
      <c r="E36" s="19">
        <v>45.281086000000009</v>
      </c>
      <c r="F36" s="19">
        <v>22.746507190888824</v>
      </c>
      <c r="G36" s="20">
        <f t="shared" si="0"/>
        <v>0.50234014243582448</v>
      </c>
    </row>
    <row r="37" spans="1:7" x14ac:dyDescent="0.25">
      <c r="A37" s="15"/>
      <c r="B37" s="16">
        <v>464</v>
      </c>
      <c r="C37" s="17" t="s">
        <v>225</v>
      </c>
      <c r="D37" s="18">
        <v>22.499898000000009</v>
      </c>
      <c r="E37" s="19">
        <v>31.652406000000006</v>
      </c>
      <c r="F37" s="19">
        <v>14.638611799042337</v>
      </c>
      <c r="G37" s="20">
        <f t="shared" si="0"/>
        <v>0.4624802234320618</v>
      </c>
    </row>
    <row r="38" spans="1:7" ht="15.75" thickBot="1" x14ac:dyDescent="0.3">
      <c r="A38" s="33" t="s">
        <v>227</v>
      </c>
      <c r="B38" s="34"/>
      <c r="C38" s="35"/>
      <c r="D38" s="36">
        <v>84.735671000000011</v>
      </c>
      <c r="E38" s="37">
        <v>136.29574800000012</v>
      </c>
      <c r="F38" s="37">
        <v>29.231105075871369</v>
      </c>
      <c r="G38" s="38">
        <f t="shared" si="0"/>
        <v>0.21446820979236522</v>
      </c>
    </row>
    <row r="39" spans="1:7" x14ac:dyDescent="0.25">
      <c r="D39" s="6"/>
      <c r="E39" s="6"/>
      <c r="F39" s="6"/>
      <c r="G39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R11"/>
  <sheetViews>
    <sheetView workbookViewId="0">
      <selection activeCell="N6" sqref="N6:R1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39">
        <v>18</v>
      </c>
      <c r="B1" s="40" t="s">
        <v>228</v>
      </c>
      <c r="C1" s="40" t="s">
        <v>12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.75" thickBot="1" x14ac:dyDescent="0.3">
      <c r="A2" s="2" t="s">
        <v>549</v>
      </c>
    </row>
    <row r="3" spans="1:18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0" t="s">
        <v>2</v>
      </c>
      <c r="O3" s="101"/>
      <c r="P3" s="102"/>
      <c r="Q3" s="101" t="s">
        <v>235</v>
      </c>
      <c r="R3" s="102"/>
    </row>
    <row r="4" spans="1:18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14"/>
      <c r="L4" s="114" t="s">
        <v>234</v>
      </c>
      <c r="M4" s="129"/>
      <c r="N4" s="98" t="s">
        <v>3</v>
      </c>
      <c r="O4" s="96" t="s">
        <v>4</v>
      </c>
      <c r="P4" s="105" t="s">
        <v>5</v>
      </c>
      <c r="Q4" s="117" t="s">
        <v>236</v>
      </c>
      <c r="R4" s="105" t="s">
        <v>237</v>
      </c>
    </row>
    <row r="5" spans="1:18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30"/>
      <c r="N5" s="133"/>
      <c r="O5" s="134"/>
      <c r="P5" s="127"/>
      <c r="Q5" s="132"/>
      <c r="R5" s="127"/>
    </row>
    <row r="6" spans="1:18" ht="51" x14ac:dyDescent="0.25">
      <c r="A6" s="15"/>
      <c r="B6" s="17">
        <v>5000113</v>
      </c>
      <c r="C6" s="17" t="s">
        <v>542</v>
      </c>
      <c r="D6" s="17">
        <v>3000015</v>
      </c>
      <c r="E6" s="17" t="s">
        <v>526</v>
      </c>
      <c r="F6" s="17">
        <v>438</v>
      </c>
      <c r="G6" s="17" t="s">
        <v>538</v>
      </c>
      <c r="H6" s="17">
        <v>135</v>
      </c>
      <c r="I6" s="17" t="s">
        <v>139</v>
      </c>
      <c r="J6" s="17">
        <v>1</v>
      </c>
      <c r="K6" s="17" t="s">
        <v>323</v>
      </c>
      <c r="L6" s="17">
        <v>1</v>
      </c>
      <c r="M6" s="17" t="s">
        <v>325</v>
      </c>
      <c r="N6" s="59">
        <v>5.8183150000000001</v>
      </c>
      <c r="O6" s="60">
        <v>2.7535059999999998</v>
      </c>
      <c r="P6" s="61">
        <v>0.7521970272064209</v>
      </c>
      <c r="Q6" s="60">
        <v>0</v>
      </c>
      <c r="R6" s="61">
        <v>0</v>
      </c>
    </row>
    <row r="7" spans="1:18" ht="51" x14ac:dyDescent="0.25">
      <c r="A7" s="15"/>
      <c r="B7" s="17">
        <v>5000113</v>
      </c>
      <c r="C7" s="17" t="s">
        <v>542</v>
      </c>
      <c r="D7" s="17">
        <v>3000015</v>
      </c>
      <c r="E7" s="17" t="s">
        <v>526</v>
      </c>
      <c r="F7" s="17">
        <v>438</v>
      </c>
      <c r="G7" s="17" t="s">
        <v>538</v>
      </c>
      <c r="H7" s="17">
        <v>135</v>
      </c>
      <c r="I7" s="17" t="s">
        <v>139</v>
      </c>
      <c r="J7" s="17">
        <v>1</v>
      </c>
      <c r="K7" s="17" t="s">
        <v>323</v>
      </c>
      <c r="L7" s="17">
        <v>2</v>
      </c>
      <c r="M7" s="17" t="s">
        <v>326</v>
      </c>
      <c r="N7" s="59">
        <v>0</v>
      </c>
      <c r="O7" s="60">
        <v>3.0648089999999999</v>
      </c>
      <c r="P7" s="61">
        <v>3.0548090226948261</v>
      </c>
      <c r="Q7" s="60">
        <v>26760</v>
      </c>
      <c r="R7" s="61">
        <v>0</v>
      </c>
    </row>
    <row r="8" spans="1:18" ht="38.25" x14ac:dyDescent="0.25">
      <c r="A8" s="15"/>
      <c r="B8" s="17">
        <v>5000114</v>
      </c>
      <c r="C8" s="17" t="s">
        <v>543</v>
      </c>
      <c r="D8" s="17">
        <v>3000016</v>
      </c>
      <c r="E8" s="17" t="s">
        <v>527</v>
      </c>
      <c r="F8" s="17">
        <v>394</v>
      </c>
      <c r="G8" s="17" t="s">
        <v>462</v>
      </c>
      <c r="H8" s="17">
        <v>135</v>
      </c>
      <c r="I8" s="17" t="s">
        <v>139</v>
      </c>
      <c r="J8" s="17">
        <v>1</v>
      </c>
      <c r="K8" s="17" t="s">
        <v>323</v>
      </c>
      <c r="L8" s="17">
        <v>1</v>
      </c>
      <c r="M8" s="17" t="s">
        <v>325</v>
      </c>
      <c r="N8" s="59">
        <v>0.77603500000000003</v>
      </c>
      <c r="O8" s="60">
        <v>0.77046300000000001</v>
      </c>
      <c r="P8" s="61">
        <v>0.67814302444458008</v>
      </c>
      <c r="Q8" s="60">
        <v>0</v>
      </c>
      <c r="R8" s="61">
        <v>0</v>
      </c>
    </row>
    <row r="9" spans="1:18" ht="38.25" x14ac:dyDescent="0.25">
      <c r="A9" s="15"/>
      <c r="B9" s="17">
        <v>5000114</v>
      </c>
      <c r="C9" s="17" t="s">
        <v>543</v>
      </c>
      <c r="D9" s="17">
        <v>3000016</v>
      </c>
      <c r="E9" s="17" t="s">
        <v>527</v>
      </c>
      <c r="F9" s="17">
        <v>394</v>
      </c>
      <c r="G9" s="17" t="s">
        <v>462</v>
      </c>
      <c r="H9" s="17">
        <v>135</v>
      </c>
      <c r="I9" s="17" t="s">
        <v>139</v>
      </c>
      <c r="J9" s="17">
        <v>1</v>
      </c>
      <c r="K9" s="17" t="s">
        <v>323</v>
      </c>
      <c r="L9" s="17">
        <v>2</v>
      </c>
      <c r="M9" s="17" t="s">
        <v>326</v>
      </c>
      <c r="N9" s="59">
        <v>1.9190509999999998</v>
      </c>
      <c r="O9" s="60">
        <v>1.9246229999999998</v>
      </c>
      <c r="P9" s="61">
        <v>0.9286299971081462</v>
      </c>
      <c r="Q9" s="60">
        <v>0</v>
      </c>
      <c r="R9" s="61">
        <v>0</v>
      </c>
    </row>
    <row r="10" spans="1:18" ht="38.25" x14ac:dyDescent="0.25">
      <c r="A10" s="15"/>
      <c r="B10" s="17">
        <v>5000115</v>
      </c>
      <c r="C10" s="17" t="s">
        <v>544</v>
      </c>
      <c r="D10" s="17">
        <v>3000017</v>
      </c>
      <c r="E10" s="17" t="s">
        <v>528</v>
      </c>
      <c r="F10" s="17">
        <v>394</v>
      </c>
      <c r="G10" s="17" t="s">
        <v>462</v>
      </c>
      <c r="H10" s="17">
        <v>135</v>
      </c>
      <c r="I10" s="17" t="s">
        <v>139</v>
      </c>
      <c r="J10" s="17">
        <v>1</v>
      </c>
      <c r="K10" s="17" t="s">
        <v>323</v>
      </c>
      <c r="L10" s="17">
        <v>1</v>
      </c>
      <c r="M10" s="17" t="s">
        <v>325</v>
      </c>
      <c r="N10" s="59">
        <v>2.7276639999999999</v>
      </c>
      <c r="O10" s="60">
        <v>2.296834</v>
      </c>
      <c r="P10" s="61">
        <v>2.2968339920043945</v>
      </c>
      <c r="Q10" s="60">
        <v>0</v>
      </c>
      <c r="R10" s="61">
        <v>0</v>
      </c>
    </row>
    <row r="11" spans="1:18" ht="39" thickBot="1" x14ac:dyDescent="0.3">
      <c r="A11" s="21"/>
      <c r="B11" s="23">
        <v>5000115</v>
      </c>
      <c r="C11" s="23" t="s">
        <v>544</v>
      </c>
      <c r="D11" s="23">
        <v>3000017</v>
      </c>
      <c r="E11" s="23" t="s">
        <v>528</v>
      </c>
      <c r="F11" s="23">
        <v>394</v>
      </c>
      <c r="G11" s="23" t="s">
        <v>462</v>
      </c>
      <c r="H11" s="23">
        <v>135</v>
      </c>
      <c r="I11" s="23" t="s">
        <v>139</v>
      </c>
      <c r="J11" s="23">
        <v>1</v>
      </c>
      <c r="K11" s="23" t="s">
        <v>323</v>
      </c>
      <c r="L11" s="23">
        <v>2</v>
      </c>
      <c r="M11" s="23" t="s">
        <v>326</v>
      </c>
      <c r="N11" s="62">
        <v>2.6087550000000004</v>
      </c>
      <c r="O11" s="63">
        <v>3.0395850000000006</v>
      </c>
      <c r="P11" s="64">
        <v>2.0847869729623199</v>
      </c>
      <c r="Q11" s="63">
        <v>0</v>
      </c>
      <c r="R11" s="64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0"/>
  <dimension ref="A1:G11"/>
  <sheetViews>
    <sheetView workbookViewId="0">
      <selection activeCell="A8" sqref="A8:G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134</v>
      </c>
      <c r="B1" s="46" t="s">
        <v>228</v>
      </c>
      <c r="C1" s="40" t="s">
        <v>89</v>
      </c>
      <c r="D1" s="40"/>
      <c r="E1" s="40"/>
      <c r="F1" s="40"/>
      <c r="G1" s="40"/>
    </row>
    <row r="2" spans="1:7" ht="15.75" thickBot="1" x14ac:dyDescent="0.3">
      <c r="A2" s="2" t="s">
        <v>2591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102.827922</v>
      </c>
      <c r="E6" s="13">
        <v>105.44584499999995</v>
      </c>
      <c r="F6" s="13">
        <v>19.560731189703802</v>
      </c>
      <c r="G6" s="14">
        <v>0.18550499727802278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102.827922</v>
      </c>
      <c r="E7" s="31">
        <f ca="1">SUM(E8:OFFSET(E6,MATCH("GOBIERNOS REGIONALES",$A$8:$A$50,0),0))</f>
        <v>105.44584499999995</v>
      </c>
      <c r="F7" s="31">
        <f ca="1">SUM(F8:OFFSET(F6,MATCH("GOBIERNOS REGIONALES",$A$8:$A$50,0),0))</f>
        <v>19.560731189703802</v>
      </c>
      <c r="G7" s="32">
        <f ca="1">IFERROR(F7/E7,0)</f>
        <v>0.18550499727802278</v>
      </c>
    </row>
    <row r="8" spans="1:7" ht="25.5" x14ac:dyDescent="0.25">
      <c r="A8" s="15"/>
      <c r="B8" s="16">
        <v>55</v>
      </c>
      <c r="C8" s="17" t="s">
        <v>125</v>
      </c>
      <c r="D8" s="18">
        <v>102.827922</v>
      </c>
      <c r="E8" s="19">
        <v>105.44584499999995</v>
      </c>
      <c r="F8" s="19">
        <v>19.560731189703802</v>
      </c>
      <c r="G8" s="20">
        <f>IFERROR(F8/E8,0)</f>
        <v>0.18550499727802278</v>
      </c>
    </row>
    <row r="9" spans="1:7" ht="15.75" thickBot="1" x14ac:dyDescent="0.3">
      <c r="A9" s="33" t="s">
        <v>200</v>
      </c>
      <c r="B9" s="34"/>
      <c r="C9" s="35"/>
      <c r="D9" s="36">
        <f ca="1">SUM(D10:OFFSET(D8,(MATCH("GOBIERNOS LOCALES",$A$8:$A$50,0)-MATCH("GOBIERNOS REGIONALES",$A$8:$A$50,0)),0))</f>
        <v>0</v>
      </c>
      <c r="E9" s="37">
        <f ca="1">SUM(E10:OFFSET(E8,(MATCH("GOBIERNOS LOCALES",$A$8:$A$50,0)-MATCH("GOBIERNOS REGIONALES",$A$8:$A$50,0)),0))</f>
        <v>0</v>
      </c>
      <c r="F9" s="37">
        <f ca="1">SUM(F10:OFFSET(F8,(MATCH("GOBIERNOS LOCALES",$A$8:$A$50,0)-MATCH("GOBIERNOS REGIONALES",$A$8:$A$50,0)),0))</f>
        <v>0</v>
      </c>
      <c r="G9" s="38">
        <f ca="1">IFERROR(F9/E9,0)</f>
        <v>0</v>
      </c>
    </row>
    <row r="10" spans="1:7" x14ac:dyDescent="0.25">
      <c r="A10" t="s">
        <v>227</v>
      </c>
      <c r="D10" s="6"/>
      <c r="E10" s="6"/>
      <c r="F10" s="6"/>
      <c r="G10" s="5">
        <f>IFERROR(F10/E10,0)</f>
        <v>0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1"/>
  <dimension ref="A1:L19"/>
  <sheetViews>
    <sheetView topLeftCell="A12" workbookViewId="0">
      <selection activeCell="A17" sqref="A17:XFD1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134</v>
      </c>
      <c r="B1" s="40" t="s">
        <v>228</v>
      </c>
      <c r="C1" s="40" t="s">
        <v>89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2592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102.827922</v>
      </c>
      <c r="G6" s="13">
        <v>105.44584499999995</v>
      </c>
      <c r="H6" s="13">
        <v>19.560731189703802</v>
      </c>
      <c r="I6" s="14">
        <v>0.18550499727802278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102.827922</v>
      </c>
      <c r="G7" s="31">
        <f ca="1">SUM(G8:OFFSET(G6,MATCH("PROYECTOS",$A$8:$A$50,0),0))</f>
        <v>105.44584499999996</v>
      </c>
      <c r="H7" s="31">
        <f ca="1">SUM(H8:OFFSET(H6,MATCH("PROYECTOS",$A$8:$A$50,0),0))</f>
        <v>19.560731189703802</v>
      </c>
      <c r="I7" s="32">
        <f ca="1">IFERROR(H7/G7,0)</f>
        <v>0.18550499727802275</v>
      </c>
      <c r="J7" s="50"/>
      <c r="K7" s="31"/>
      <c r="L7" s="32"/>
    </row>
    <row r="8" spans="1:12" ht="51" x14ac:dyDescent="0.25">
      <c r="A8" s="15"/>
      <c r="B8" s="17">
        <v>3000714</v>
      </c>
      <c r="C8" s="17" t="s">
        <v>2593</v>
      </c>
      <c r="D8" s="53">
        <v>60</v>
      </c>
      <c r="E8" s="17" t="s">
        <v>318</v>
      </c>
      <c r="F8" s="18">
        <v>90.506501</v>
      </c>
      <c r="G8" s="19">
        <v>89.733064999999954</v>
      </c>
      <c r="H8" s="19">
        <v>16.17109410734156</v>
      </c>
      <c r="I8" s="20">
        <f>IFERROR(H8/G8,0)</f>
        <v>0.18021332612835156</v>
      </c>
      <c r="J8" s="54"/>
      <c r="K8" s="19"/>
      <c r="L8" s="20" t="str">
        <f>IFERROR(K8/J8,".")</f>
        <v>.</v>
      </c>
    </row>
    <row r="9" spans="1:12" ht="51" x14ac:dyDescent="0.25">
      <c r="A9" s="15"/>
      <c r="B9" s="17">
        <v>3000715</v>
      </c>
      <c r="C9" s="17" t="s">
        <v>2594</v>
      </c>
      <c r="D9" s="53">
        <v>120</v>
      </c>
      <c r="E9" s="17" t="s">
        <v>795</v>
      </c>
      <c r="F9" s="18">
        <v>6.5878329999999998</v>
      </c>
      <c r="G9" s="19">
        <v>6.53803</v>
      </c>
      <c r="H9" s="19">
        <v>1.3570946365380223</v>
      </c>
      <c r="I9" s="20">
        <f>IFERROR(H9/G9,0)</f>
        <v>0.20756934987114198</v>
      </c>
      <c r="J9" s="54"/>
      <c r="K9" s="19"/>
      <c r="L9" s="20" t="str">
        <f>IFERROR(K9/J9,".")</f>
        <v>.</v>
      </c>
    </row>
    <row r="10" spans="1:12" ht="51" x14ac:dyDescent="0.25">
      <c r="A10" s="15"/>
      <c r="B10" s="17">
        <v>3000716</v>
      </c>
      <c r="C10" s="17" t="s">
        <v>2595</v>
      </c>
      <c r="D10" s="53">
        <v>86</v>
      </c>
      <c r="E10" s="17" t="s">
        <v>464</v>
      </c>
      <c r="F10" s="18">
        <v>5.7335880000000001</v>
      </c>
      <c r="G10" s="19">
        <v>9.1747499999999995</v>
      </c>
      <c r="H10" s="19">
        <v>2.0325424458242196</v>
      </c>
      <c r="I10" s="20">
        <f>IFERROR(H10/G10,0)</f>
        <v>0.22153654822466223</v>
      </c>
      <c r="J10" s="54"/>
      <c r="K10" s="19"/>
      <c r="L10" s="20" t="str">
        <f>IFERROR(K10/J10,".")</f>
        <v>.</v>
      </c>
    </row>
    <row r="11" spans="1:12" ht="15.75" thickBot="1" x14ac:dyDescent="0.3">
      <c r="A11" s="33" t="s">
        <v>302</v>
      </c>
      <c r="B11" s="35"/>
      <c r="C11" s="35"/>
      <c r="D11" s="51"/>
      <c r="E11" s="35"/>
      <c r="F11" s="36">
        <f ca="1">OFFSET(F11,-MATCH("PROYECTOS",$A$8:$A$50,0)-1,0)-(OFFSET(F11,-MATCH("PROYECTOS",$A$8:$A$50,0),0))</f>
        <v>0</v>
      </c>
      <c r="G11" s="37">
        <f ca="1">OFFSET(G11,-MATCH("PROYECTOS",$A$8:$A$50,0)-1,0)-(OFFSET(G11,-MATCH("PROYECTOS",$A$8:$A$50,0),0))</f>
        <v>0</v>
      </c>
      <c r="H11" s="37">
        <f ca="1">OFFSET(H11,-MATCH("PROYECTOS",$A$8:$A$50,0)-1,0)-(OFFSET(H11,-MATCH("PROYECTOS",$A$8:$A$50,0),0))</f>
        <v>0</v>
      </c>
      <c r="I11" s="38">
        <f ca="1">IFERROR(H11/G11,0)</f>
        <v>0</v>
      </c>
      <c r="J11" s="52"/>
      <c r="K11" s="37"/>
      <c r="L11" s="38"/>
    </row>
    <row r="12" spans="1:12" ht="15.75" thickBot="1" x14ac:dyDescent="0.3"/>
    <row r="13" spans="1:12" ht="15.75" thickBot="1" x14ac:dyDescent="0.3">
      <c r="A13" s="108" t="s">
        <v>372</v>
      </c>
      <c r="B13" s="109"/>
      <c r="C13" s="109"/>
      <c r="D13" s="109"/>
      <c r="E13" s="109"/>
      <c r="F13" s="110"/>
    </row>
    <row r="14" spans="1:12" ht="15.75" thickBot="1" x14ac:dyDescent="0.3">
      <c r="A14" s="2" t="s">
        <v>2606</v>
      </c>
    </row>
    <row r="15" spans="1:12" ht="45" customHeight="1" x14ac:dyDescent="0.25">
      <c r="A15" s="100" t="s">
        <v>374</v>
      </c>
      <c r="B15" s="101"/>
      <c r="C15" s="101"/>
      <c r="D15" s="101"/>
      <c r="E15" s="101"/>
      <c r="F15" s="111" t="s">
        <v>375</v>
      </c>
    </row>
    <row r="16" spans="1:12" ht="15.75" thickBot="1" x14ac:dyDescent="0.3">
      <c r="A16" s="125"/>
      <c r="B16" s="126"/>
      <c r="C16" s="104"/>
      <c r="D16" s="104"/>
      <c r="E16" s="104"/>
      <c r="F16" s="112"/>
    </row>
    <row r="17" spans="1:6" ht="40.5" customHeight="1" x14ac:dyDescent="0.25">
      <c r="A17" s="15"/>
      <c r="B17" s="17">
        <v>3000714</v>
      </c>
      <c r="C17" s="148" t="s">
        <v>2593</v>
      </c>
      <c r="D17" s="142"/>
      <c r="E17" s="149"/>
      <c r="F17" s="69">
        <v>0.18021332612835156</v>
      </c>
    </row>
    <row r="18" spans="1:6" ht="40.5" customHeight="1" x14ac:dyDescent="0.25">
      <c r="A18" s="15"/>
      <c r="B18" s="17">
        <v>3000715</v>
      </c>
      <c r="C18" s="144" t="s">
        <v>2594</v>
      </c>
      <c r="D18" s="119">
        <v>120</v>
      </c>
      <c r="E18" s="145" t="s">
        <v>795</v>
      </c>
      <c r="F18" s="69">
        <v>0.20756934987114198</v>
      </c>
    </row>
    <row r="19" spans="1:6" ht="40.5" customHeight="1" thickBot="1" x14ac:dyDescent="0.3">
      <c r="A19" s="21"/>
      <c r="B19" s="23">
        <v>3000716</v>
      </c>
      <c r="C19" s="146" t="s">
        <v>2595</v>
      </c>
      <c r="D19" s="121">
        <v>86</v>
      </c>
      <c r="E19" s="147" t="s">
        <v>464</v>
      </c>
      <c r="F19" s="70">
        <v>0.22153654822466223</v>
      </c>
    </row>
  </sheetData>
  <mergeCells count="18">
    <mergeCell ref="J3:L3"/>
    <mergeCell ref="I4:I5"/>
    <mergeCell ref="A13:F13"/>
    <mergeCell ref="A15:E16"/>
    <mergeCell ref="F15:F16"/>
    <mergeCell ref="L4:L5"/>
    <mergeCell ref="H4:H5"/>
    <mergeCell ref="A4:C5"/>
    <mergeCell ref="J4:J5"/>
    <mergeCell ref="F4:F5"/>
    <mergeCell ref="K4:K5"/>
    <mergeCell ref="G4:G5"/>
    <mergeCell ref="D4:E5"/>
    <mergeCell ref="C17:E17"/>
    <mergeCell ref="C18:E18"/>
    <mergeCell ref="C19:E19"/>
    <mergeCell ref="A3:E3"/>
    <mergeCell ref="F3:I3"/>
  </mergeCells>
  <pageMargins left="0.7" right="0.7" top="0.75" bottom="0.75" header="0.3" footer="0.3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2"/>
  <dimension ref="A1:N15"/>
  <sheetViews>
    <sheetView workbookViewId="0">
      <selection activeCell="A3" sqref="A3:N1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134</v>
      </c>
      <c r="B1" s="40" t="s">
        <v>228</v>
      </c>
      <c r="C1" s="40" t="s">
        <v>89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2596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102.827922</v>
      </c>
      <c r="I6" s="13">
        <v>105.44584499999995</v>
      </c>
      <c r="J6" s="13">
        <v>19.560731189703802</v>
      </c>
      <c r="K6" s="14">
        <v>0.18550499727802278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SUM(H8:H14)</f>
        <v>102.827922</v>
      </c>
      <c r="I7" s="30">
        <f>SUM(I8:I14)</f>
        <v>105.44584499999995</v>
      </c>
      <c r="J7" s="30">
        <f>SUM(J8:J14)</f>
        <v>19.560731189703802</v>
      </c>
      <c r="K7" s="32">
        <f>IFERROR(J7/I7,0)</f>
        <v>0.18550499727802278</v>
      </c>
      <c r="L7" s="50"/>
      <c r="M7" s="31"/>
      <c r="N7" s="32"/>
    </row>
    <row r="8" spans="1:14" ht="51" x14ac:dyDescent="0.25">
      <c r="A8" s="15"/>
      <c r="B8" s="17">
        <v>5005235</v>
      </c>
      <c r="C8" s="79" t="s">
        <v>2597</v>
      </c>
      <c r="D8" s="17">
        <v>3000714</v>
      </c>
      <c r="E8" s="17" t="s">
        <v>2593</v>
      </c>
      <c r="F8" s="53">
        <v>533</v>
      </c>
      <c r="G8" s="17" t="s">
        <v>667</v>
      </c>
      <c r="H8" s="18">
        <v>90.456501000000003</v>
      </c>
      <c r="I8" s="19">
        <v>82.509263999999959</v>
      </c>
      <c r="J8" s="19">
        <v>15.296382583432205</v>
      </c>
      <c r="K8" s="20">
        <f t="shared" ref="K8:K15" si="0">IFERROR(J8/I8,0)</f>
        <v>0.18538988038279208</v>
      </c>
      <c r="L8" s="54">
        <v>0</v>
      </c>
      <c r="M8" s="19">
        <v>0</v>
      </c>
      <c r="N8" s="20" t="str">
        <f>IFERROR(M8/L8,".")</f>
        <v>.</v>
      </c>
    </row>
    <row r="9" spans="1:14" ht="51" x14ac:dyDescent="0.25">
      <c r="A9" s="15"/>
      <c r="B9" s="17">
        <v>5005236</v>
      </c>
      <c r="C9" s="79" t="s">
        <v>2598</v>
      </c>
      <c r="D9" s="17">
        <v>3000714</v>
      </c>
      <c r="E9" s="17" t="s">
        <v>2593</v>
      </c>
      <c r="F9" s="53">
        <v>46</v>
      </c>
      <c r="G9" s="17" t="s">
        <v>856</v>
      </c>
      <c r="H9" s="18">
        <v>0.05</v>
      </c>
      <c r="I9" s="19">
        <v>7.223800999999999</v>
      </c>
      <c r="J9" s="19">
        <v>0.87471152390935458</v>
      </c>
      <c r="K9" s="20">
        <f t="shared" si="0"/>
        <v>0.12108743359754161</v>
      </c>
      <c r="L9" s="54">
        <v>0</v>
      </c>
      <c r="M9" s="19">
        <v>0</v>
      </c>
      <c r="N9" s="20" t="str">
        <f t="shared" ref="N9:N14" si="1">IFERROR(M9/L9,".")</f>
        <v>.</v>
      </c>
    </row>
    <row r="10" spans="1:14" ht="51" x14ac:dyDescent="0.25">
      <c r="A10" s="15"/>
      <c r="B10" s="17">
        <v>5005237</v>
      </c>
      <c r="C10" s="79" t="s">
        <v>2599</v>
      </c>
      <c r="D10" s="17">
        <v>3000715</v>
      </c>
      <c r="E10" s="17" t="s">
        <v>2594</v>
      </c>
      <c r="F10" s="53">
        <v>117</v>
      </c>
      <c r="G10" s="17" t="s">
        <v>808</v>
      </c>
      <c r="H10" s="18">
        <v>4.9331529999999999</v>
      </c>
      <c r="I10" s="19">
        <v>4.90435</v>
      </c>
      <c r="J10" s="19">
        <v>1.2515213776496239</v>
      </c>
      <c r="K10" s="20">
        <f t="shared" si="0"/>
        <v>0.25518598339221793</v>
      </c>
      <c r="L10" s="54">
        <v>0</v>
      </c>
      <c r="M10" s="19">
        <v>0</v>
      </c>
      <c r="N10" s="20" t="str">
        <f t="shared" si="1"/>
        <v>.</v>
      </c>
    </row>
    <row r="11" spans="1:14" ht="51" x14ac:dyDescent="0.25">
      <c r="A11" s="15"/>
      <c r="B11" s="17">
        <v>5005238</v>
      </c>
      <c r="C11" s="79" t="s">
        <v>2600</v>
      </c>
      <c r="D11" s="17">
        <v>3000715</v>
      </c>
      <c r="E11" s="17" t="s">
        <v>2594</v>
      </c>
      <c r="F11" s="53">
        <v>535</v>
      </c>
      <c r="G11" s="17" t="s">
        <v>889</v>
      </c>
      <c r="H11" s="18">
        <v>1.6546799999999999</v>
      </c>
      <c r="I11" s="19">
        <v>1.6336799999999998</v>
      </c>
      <c r="J11" s="19">
        <v>0.10557325888839841</v>
      </c>
      <c r="K11" s="20">
        <f t="shared" si="0"/>
        <v>6.4622973218989285E-2</v>
      </c>
      <c r="L11" s="54">
        <v>0</v>
      </c>
      <c r="M11" s="19">
        <v>0</v>
      </c>
      <c r="N11" s="20" t="str">
        <f t="shared" si="1"/>
        <v>.</v>
      </c>
    </row>
    <row r="12" spans="1:14" ht="51" x14ac:dyDescent="0.25">
      <c r="A12" s="15"/>
      <c r="B12" s="17">
        <v>5005239</v>
      </c>
      <c r="C12" s="79" t="s">
        <v>2601</v>
      </c>
      <c r="D12" s="17">
        <v>3000716</v>
      </c>
      <c r="E12" s="17" t="s">
        <v>2595</v>
      </c>
      <c r="F12" s="53">
        <v>117</v>
      </c>
      <c r="G12" s="17" t="s">
        <v>808</v>
      </c>
      <c r="H12" s="18">
        <v>5.226343</v>
      </c>
      <c r="I12" s="19">
        <v>5.057472999999999</v>
      </c>
      <c r="J12" s="19">
        <v>1.8720382301689824</v>
      </c>
      <c r="K12" s="20">
        <f t="shared" si="0"/>
        <v>0.37015288666276275</v>
      </c>
      <c r="L12" s="54">
        <v>0</v>
      </c>
      <c r="M12" s="19">
        <v>0</v>
      </c>
      <c r="N12" s="20" t="str">
        <f t="shared" si="1"/>
        <v>.</v>
      </c>
    </row>
    <row r="13" spans="1:14" ht="51" x14ac:dyDescent="0.25">
      <c r="A13" s="15"/>
      <c r="B13" s="17">
        <v>5005240</v>
      </c>
      <c r="C13" s="79" t="s">
        <v>2602</v>
      </c>
      <c r="D13" s="17">
        <v>3000716</v>
      </c>
      <c r="E13" s="17" t="s">
        <v>2595</v>
      </c>
      <c r="F13" s="53">
        <v>6</v>
      </c>
      <c r="G13" s="17" t="s">
        <v>399</v>
      </c>
      <c r="H13" s="18">
        <v>0.33602799999999999</v>
      </c>
      <c r="I13" s="19">
        <v>3.6780600000000003</v>
      </c>
      <c r="J13" s="19">
        <v>0.12506289619705058</v>
      </c>
      <c r="K13" s="20">
        <f t="shared" si="0"/>
        <v>3.4002407844638358E-2</v>
      </c>
      <c r="L13" s="54">
        <v>0</v>
      </c>
      <c r="M13" s="19">
        <v>0</v>
      </c>
      <c r="N13" s="20" t="str">
        <f t="shared" si="1"/>
        <v>.</v>
      </c>
    </row>
    <row r="14" spans="1:14" ht="51" x14ac:dyDescent="0.25">
      <c r="A14" s="15"/>
      <c r="B14" s="17">
        <v>5005241</v>
      </c>
      <c r="C14" s="79" t="s">
        <v>2603</v>
      </c>
      <c r="D14" s="17">
        <v>3000716</v>
      </c>
      <c r="E14" s="17" t="s">
        <v>2595</v>
      </c>
      <c r="F14" s="53">
        <v>166</v>
      </c>
      <c r="G14" s="17" t="s">
        <v>2604</v>
      </c>
      <c r="H14" s="18">
        <v>0.17121699999999998</v>
      </c>
      <c r="I14" s="19">
        <v>0.43921699999999997</v>
      </c>
      <c r="J14" s="19">
        <v>3.5441319458186626E-2</v>
      </c>
      <c r="K14" s="20">
        <f t="shared" si="0"/>
        <v>8.0692048482154902E-2</v>
      </c>
      <c r="L14" s="54">
        <v>0</v>
      </c>
      <c r="M14" s="19">
        <v>0</v>
      </c>
      <c r="N14" s="20" t="str">
        <f t="shared" si="1"/>
        <v>.</v>
      </c>
    </row>
    <row r="15" spans="1:14" ht="15.75" thickBot="1" x14ac:dyDescent="0.3">
      <c r="A15" s="33" t="s">
        <v>302</v>
      </c>
      <c r="B15" s="35"/>
      <c r="C15" s="35"/>
      <c r="D15" s="57"/>
      <c r="E15" s="35"/>
      <c r="F15" s="51"/>
      <c r="G15" s="35"/>
      <c r="H15" s="36">
        <f>H6-H7</f>
        <v>0</v>
      </c>
      <c r="I15" s="36">
        <f>I6-I7</f>
        <v>0</v>
      </c>
      <c r="J15" s="36">
        <f>J6-J7</f>
        <v>0</v>
      </c>
      <c r="K15" s="38">
        <f t="shared" si="0"/>
        <v>0</v>
      </c>
      <c r="L15" s="52"/>
      <c r="M15" s="37"/>
      <c r="N15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3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135</v>
      </c>
      <c r="B1" s="41" t="s">
        <v>228</v>
      </c>
      <c r="C1" s="40" t="s">
        <v>90</v>
      </c>
      <c r="D1" s="40"/>
      <c r="E1" s="40"/>
      <c r="F1" s="40"/>
      <c r="G1" s="40"/>
    </row>
    <row r="2" spans="1:11" ht="15.75" thickBot="1" x14ac:dyDescent="0.3">
      <c r="A2" s="2" t="s">
        <v>2607</v>
      </c>
      <c r="I2" s="1" t="s">
        <v>2643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4620.3602169999995</v>
      </c>
      <c r="E6" s="13">
        <f ca="1">SUM(E7:OFFSET(E7,50,0))</f>
        <v>5654.885456</v>
      </c>
      <c r="F6" s="13">
        <f ca="1">SUM(F7:OFFSET(F7,50,0))</f>
        <v>2968.8882148197936</v>
      </c>
      <c r="G6" s="14">
        <f ca="1">IFERROR(F6/E6,0)</f>
        <v>0.52501297115925061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23.520869000000001</v>
      </c>
      <c r="E7" s="19">
        <v>23.809664000000001</v>
      </c>
      <c r="F7" s="19">
        <v>11.950142338871956</v>
      </c>
      <c r="G7" s="20">
        <f t="shared" ref="G7:G32" si="0">IFERROR(F7/E7,0)</f>
        <v>0.50190302302762257</v>
      </c>
      <c r="I7" t="s">
        <v>249</v>
      </c>
      <c r="J7" s="6">
        <v>2.6826735604554415</v>
      </c>
      <c r="K7" s="65">
        <v>0.70491362258421864</v>
      </c>
    </row>
    <row r="8" spans="1:11" x14ac:dyDescent="0.25">
      <c r="A8" s="15"/>
      <c r="B8" s="44">
        <v>2</v>
      </c>
      <c r="C8" s="17" t="s">
        <v>241</v>
      </c>
      <c r="D8" s="18">
        <v>4.3644169999999995</v>
      </c>
      <c r="E8" s="19">
        <v>4.3644169999999995</v>
      </c>
      <c r="F8" s="19">
        <v>2.0153606859967113</v>
      </c>
      <c r="G8" s="20">
        <f t="shared" si="0"/>
        <v>0.46177088165423047</v>
      </c>
      <c r="I8" t="s">
        <v>261</v>
      </c>
      <c r="J8" s="6">
        <v>17.135208976222202</v>
      </c>
      <c r="K8" s="65">
        <v>0.6139097306182697</v>
      </c>
    </row>
    <row r="9" spans="1:11" x14ac:dyDescent="0.25">
      <c r="A9" s="15"/>
      <c r="B9" s="44">
        <v>3</v>
      </c>
      <c r="C9" s="17" t="s">
        <v>242</v>
      </c>
      <c r="D9" s="18">
        <v>5.4042160000000008</v>
      </c>
      <c r="E9" s="19">
        <v>5.4042160000000008</v>
      </c>
      <c r="F9" s="19">
        <v>2.3652778211981058</v>
      </c>
      <c r="G9" s="20">
        <f t="shared" si="0"/>
        <v>0.4376727024230907</v>
      </c>
      <c r="I9" t="s">
        <v>246</v>
      </c>
      <c r="J9" s="6">
        <v>1318.2120862739157</v>
      </c>
      <c r="K9" s="65">
        <v>0.60815098139204848</v>
      </c>
    </row>
    <row r="10" spans="1:11" x14ac:dyDescent="0.25">
      <c r="A10" s="15"/>
      <c r="B10" s="44">
        <v>4</v>
      </c>
      <c r="C10" s="17" t="s">
        <v>243</v>
      </c>
      <c r="D10" s="18">
        <v>122.107145</v>
      </c>
      <c r="E10" s="19">
        <v>118.63328700000001</v>
      </c>
      <c r="F10" s="19">
        <v>55.27811413424206</v>
      </c>
      <c r="G10" s="20">
        <f t="shared" si="0"/>
        <v>0.46595787347814155</v>
      </c>
      <c r="I10" t="s">
        <v>557</v>
      </c>
      <c r="J10" s="6">
        <v>13.705355633639556</v>
      </c>
      <c r="K10" s="65">
        <v>0.60218871281315578</v>
      </c>
    </row>
    <row r="11" spans="1:11" x14ac:dyDescent="0.25">
      <c r="A11" s="15"/>
      <c r="B11" s="44">
        <v>5</v>
      </c>
      <c r="C11" s="17" t="s">
        <v>244</v>
      </c>
      <c r="D11" s="18">
        <v>100.000719</v>
      </c>
      <c r="E11" s="19">
        <v>102.73424300000001</v>
      </c>
      <c r="F11" s="19">
        <v>54.094769150018692</v>
      </c>
      <c r="G11" s="20">
        <f t="shared" si="0"/>
        <v>0.52655052074524644</v>
      </c>
      <c r="I11" t="s">
        <v>258</v>
      </c>
      <c r="J11" s="6">
        <v>0.20063769444823265</v>
      </c>
      <c r="K11" s="65">
        <v>0.54037710063301292</v>
      </c>
    </row>
    <row r="12" spans="1:11" x14ac:dyDescent="0.25">
      <c r="A12" s="15"/>
      <c r="B12" s="44">
        <v>6</v>
      </c>
      <c r="C12" s="17" t="s">
        <v>245</v>
      </c>
      <c r="D12" s="18">
        <v>5.6898059999999999</v>
      </c>
      <c r="E12" s="19">
        <v>5.6898059999999999</v>
      </c>
      <c r="F12" s="19">
        <v>2.9767457768321037</v>
      </c>
      <c r="G12" s="20">
        <f t="shared" si="0"/>
        <v>0.5231717525750621</v>
      </c>
      <c r="I12" t="s">
        <v>256</v>
      </c>
      <c r="J12" s="6">
        <v>2.1506206563208252</v>
      </c>
      <c r="K12" s="65">
        <v>0.53127586908220181</v>
      </c>
    </row>
    <row r="13" spans="1:11" x14ac:dyDescent="0.25">
      <c r="A13" s="15"/>
      <c r="B13" s="44">
        <v>7</v>
      </c>
      <c r="C13" s="17" t="s">
        <v>246</v>
      </c>
      <c r="D13" s="18">
        <v>1451.8669299999997</v>
      </c>
      <c r="E13" s="19">
        <v>2167.5737220000005</v>
      </c>
      <c r="F13" s="19">
        <v>1318.2120862739157</v>
      </c>
      <c r="G13" s="20">
        <f t="shared" si="0"/>
        <v>0.60815098139204848</v>
      </c>
      <c r="I13" t="s">
        <v>244</v>
      </c>
      <c r="J13" s="6">
        <v>54.094769150018692</v>
      </c>
      <c r="K13" s="65">
        <v>0.52655052074524644</v>
      </c>
    </row>
    <row r="14" spans="1:11" x14ac:dyDescent="0.25">
      <c r="A14" s="15"/>
      <c r="B14" s="44">
        <v>8</v>
      </c>
      <c r="C14" s="17" t="s">
        <v>247</v>
      </c>
      <c r="D14" s="18">
        <v>110.207864</v>
      </c>
      <c r="E14" s="19">
        <v>114.47736700000002</v>
      </c>
      <c r="F14" s="19">
        <v>44.583979954652023</v>
      </c>
      <c r="G14" s="20">
        <f t="shared" si="0"/>
        <v>0.38945672077391524</v>
      </c>
      <c r="I14" t="s">
        <v>245</v>
      </c>
      <c r="J14" s="6">
        <v>2.9767457768321037</v>
      </c>
      <c r="K14" s="65">
        <v>0.5231717525750621</v>
      </c>
    </row>
    <row r="15" spans="1:11" x14ac:dyDescent="0.25">
      <c r="A15" s="15"/>
      <c r="B15" s="44">
        <v>9</v>
      </c>
      <c r="C15" s="17" t="s">
        <v>248</v>
      </c>
      <c r="D15" s="18">
        <v>11.829545</v>
      </c>
      <c r="E15" s="19">
        <v>11.829545</v>
      </c>
      <c r="F15" s="19">
        <v>1.7676058523356915</v>
      </c>
      <c r="G15" s="20">
        <f t="shared" si="0"/>
        <v>0.14942297884962535</v>
      </c>
      <c r="I15" t="s">
        <v>263</v>
      </c>
      <c r="J15" s="6">
        <v>14.154982112988364</v>
      </c>
      <c r="K15" s="65">
        <v>0.52020504347744967</v>
      </c>
    </row>
    <row r="16" spans="1:11" x14ac:dyDescent="0.25">
      <c r="A16" s="15"/>
      <c r="B16" s="44">
        <v>10</v>
      </c>
      <c r="C16" s="17" t="s">
        <v>249</v>
      </c>
      <c r="D16" s="18">
        <v>3.8056770000000002</v>
      </c>
      <c r="E16" s="19">
        <v>3.8056770000000002</v>
      </c>
      <c r="F16" s="19">
        <v>2.6826735604554415</v>
      </c>
      <c r="G16" s="20">
        <f t="shared" si="0"/>
        <v>0.70491362258421864</v>
      </c>
      <c r="I16" t="s">
        <v>252</v>
      </c>
      <c r="J16" s="6">
        <v>9.393810648471117</v>
      </c>
      <c r="K16" s="65">
        <v>0.51039418821706306</v>
      </c>
    </row>
    <row r="17" spans="1:11" x14ac:dyDescent="0.25">
      <c r="A17" s="15"/>
      <c r="B17" s="44">
        <v>11</v>
      </c>
      <c r="C17" s="17" t="s">
        <v>250</v>
      </c>
      <c r="D17" s="18">
        <v>16.268442999999998</v>
      </c>
      <c r="E17" s="19">
        <v>16.268442999999998</v>
      </c>
      <c r="F17" s="19">
        <v>8.1583922826685011</v>
      </c>
      <c r="G17" s="20">
        <f t="shared" si="0"/>
        <v>0.50148574652586619</v>
      </c>
      <c r="I17" t="s">
        <v>253</v>
      </c>
      <c r="J17" s="6">
        <v>21.133061772212386</v>
      </c>
      <c r="K17" s="65">
        <v>0.5084771228602154</v>
      </c>
    </row>
    <row r="18" spans="1:11" x14ac:dyDescent="0.25">
      <c r="A18" s="15"/>
      <c r="B18" s="44">
        <v>12</v>
      </c>
      <c r="C18" s="17" t="s">
        <v>251</v>
      </c>
      <c r="D18" s="18">
        <v>68.946794000000011</v>
      </c>
      <c r="E18" s="19">
        <v>67.687341000000004</v>
      </c>
      <c r="F18" s="19">
        <v>25.266299416311085</v>
      </c>
      <c r="G18" s="20">
        <f t="shared" si="0"/>
        <v>0.37327953858183149</v>
      </c>
      <c r="I18" t="s">
        <v>240</v>
      </c>
      <c r="J18" s="6">
        <v>11.950142338871956</v>
      </c>
      <c r="K18" s="65">
        <v>0.50190302302762257</v>
      </c>
    </row>
    <row r="19" spans="1:11" x14ac:dyDescent="0.25">
      <c r="A19" s="15"/>
      <c r="B19" s="44">
        <v>13</v>
      </c>
      <c r="C19" s="17" t="s">
        <v>252</v>
      </c>
      <c r="D19" s="18">
        <v>18.204011000000001</v>
      </c>
      <c r="E19" s="19">
        <v>18.405011000000002</v>
      </c>
      <c r="F19" s="19">
        <v>9.393810648471117</v>
      </c>
      <c r="G19" s="20">
        <f t="shared" si="0"/>
        <v>0.51039418821706306</v>
      </c>
      <c r="I19" t="s">
        <v>250</v>
      </c>
      <c r="J19" s="6">
        <v>8.1583922826685011</v>
      </c>
      <c r="K19" s="65">
        <v>0.50148574652586619</v>
      </c>
    </row>
    <row r="20" spans="1:11" x14ac:dyDescent="0.25">
      <c r="A20" s="15"/>
      <c r="B20" s="44">
        <v>14</v>
      </c>
      <c r="C20" s="17" t="s">
        <v>253</v>
      </c>
      <c r="D20" s="18">
        <v>41.231505999999996</v>
      </c>
      <c r="E20" s="19">
        <v>41.561480000000003</v>
      </c>
      <c r="F20" s="19">
        <v>21.133061772212386</v>
      </c>
      <c r="G20" s="20">
        <f t="shared" si="0"/>
        <v>0.5084771228602154</v>
      </c>
      <c r="I20" t="s">
        <v>260</v>
      </c>
      <c r="J20" s="6">
        <v>22.904749602079391</v>
      </c>
      <c r="K20" s="65">
        <v>0.48221766046443121</v>
      </c>
    </row>
    <row r="21" spans="1:11" x14ac:dyDescent="0.25">
      <c r="A21" s="15"/>
      <c r="B21" s="44">
        <v>15</v>
      </c>
      <c r="C21" s="17" t="s">
        <v>254</v>
      </c>
      <c r="D21" s="18">
        <v>2064.5269009999997</v>
      </c>
      <c r="E21" s="19">
        <v>2368.7301199999997</v>
      </c>
      <c r="F21" s="19">
        <v>1140.1638804006725</v>
      </c>
      <c r="G21" s="20">
        <f t="shared" si="0"/>
        <v>0.48133971480071891</v>
      </c>
      <c r="I21" t="s">
        <v>254</v>
      </c>
      <c r="J21" s="6">
        <v>1140.1638804006725</v>
      </c>
      <c r="K21" s="65">
        <v>0.48133971480071891</v>
      </c>
    </row>
    <row r="22" spans="1:11" x14ac:dyDescent="0.25">
      <c r="A22" s="15"/>
      <c r="B22" s="44">
        <v>16</v>
      </c>
      <c r="C22" s="17" t="s">
        <v>255</v>
      </c>
      <c r="D22" s="18">
        <v>154.12970200000001</v>
      </c>
      <c r="E22" s="19">
        <v>154.889319</v>
      </c>
      <c r="F22" s="19">
        <v>64.788221810260438</v>
      </c>
      <c r="G22" s="20">
        <f t="shared" si="0"/>
        <v>0.41828721456422979</v>
      </c>
      <c r="I22" t="s">
        <v>259</v>
      </c>
      <c r="J22" s="6">
        <v>53.957076501916163</v>
      </c>
      <c r="K22" s="65">
        <v>0.47466265062286983</v>
      </c>
    </row>
    <row r="23" spans="1:11" x14ac:dyDescent="0.25">
      <c r="A23" s="15"/>
      <c r="B23" s="44">
        <v>17</v>
      </c>
      <c r="C23" s="17" t="s">
        <v>256</v>
      </c>
      <c r="D23" s="18">
        <v>4.0480299999999998</v>
      </c>
      <c r="E23" s="19">
        <v>4.0480299999999998</v>
      </c>
      <c r="F23" s="19">
        <v>2.1506206563208252</v>
      </c>
      <c r="G23" s="20">
        <f t="shared" si="0"/>
        <v>0.53127586908220181</v>
      </c>
      <c r="I23" t="s">
        <v>243</v>
      </c>
      <c r="J23" s="6">
        <v>55.27811413424206</v>
      </c>
      <c r="K23" s="65">
        <v>0.46595787347814155</v>
      </c>
    </row>
    <row r="24" spans="1:11" x14ac:dyDescent="0.25">
      <c r="A24" s="15"/>
      <c r="B24" s="44">
        <v>18</v>
      </c>
      <c r="C24" s="17" t="s">
        <v>257</v>
      </c>
      <c r="D24" s="18">
        <v>30.939440999999999</v>
      </c>
      <c r="E24" s="19">
        <v>31.299917999999998</v>
      </c>
      <c r="F24" s="19">
        <v>13.322578728199005</v>
      </c>
      <c r="G24" s="20">
        <f t="shared" si="0"/>
        <v>0.42564260801574644</v>
      </c>
      <c r="I24" t="s">
        <v>241</v>
      </c>
      <c r="J24" s="6">
        <v>2.0153606859967113</v>
      </c>
      <c r="K24" s="65">
        <v>0.46177088165423047</v>
      </c>
    </row>
    <row r="25" spans="1:11" x14ac:dyDescent="0.25">
      <c r="A25" s="15"/>
      <c r="B25" s="44">
        <v>19</v>
      </c>
      <c r="C25" s="17" t="s">
        <v>258</v>
      </c>
      <c r="D25" s="18">
        <v>0.37129200000000001</v>
      </c>
      <c r="E25" s="19">
        <v>0.37129200000000001</v>
      </c>
      <c r="F25" s="19">
        <v>0.20063769444823265</v>
      </c>
      <c r="G25" s="20">
        <f t="shared" si="0"/>
        <v>0.54037710063301292</v>
      </c>
      <c r="I25" t="s">
        <v>264</v>
      </c>
      <c r="J25" s="6">
        <v>33.069272480614018</v>
      </c>
      <c r="K25" s="65">
        <v>0.44817646078842027</v>
      </c>
    </row>
    <row r="26" spans="1:11" x14ac:dyDescent="0.25">
      <c r="A26" s="15"/>
      <c r="B26" s="44">
        <v>20</v>
      </c>
      <c r="C26" s="17" t="s">
        <v>259</v>
      </c>
      <c r="D26" s="18">
        <v>112.19749999999999</v>
      </c>
      <c r="E26" s="19">
        <v>113.674578</v>
      </c>
      <c r="F26" s="19">
        <v>53.957076501916163</v>
      </c>
      <c r="G26" s="20">
        <f t="shared" si="0"/>
        <v>0.47466265062286983</v>
      </c>
      <c r="I26" t="s">
        <v>242</v>
      </c>
      <c r="J26" s="6">
        <v>2.3652778211981058</v>
      </c>
      <c r="K26" s="65">
        <v>0.4376727024230907</v>
      </c>
    </row>
    <row r="27" spans="1:11" x14ac:dyDescent="0.25">
      <c r="A27" s="15"/>
      <c r="B27" s="44">
        <v>21</v>
      </c>
      <c r="C27" s="17" t="s">
        <v>260</v>
      </c>
      <c r="D27" s="18">
        <v>47.159219999999998</v>
      </c>
      <c r="E27" s="19">
        <v>47.498777999999994</v>
      </c>
      <c r="F27" s="19">
        <v>22.904749602079391</v>
      </c>
      <c r="G27" s="20">
        <f t="shared" si="0"/>
        <v>0.48221766046443121</v>
      </c>
      <c r="I27" t="s">
        <v>257</v>
      </c>
      <c r="J27" s="6">
        <v>13.322578728199005</v>
      </c>
      <c r="K27" s="65">
        <v>0.42564260801574644</v>
      </c>
    </row>
    <row r="28" spans="1:11" x14ac:dyDescent="0.25">
      <c r="A28" s="15"/>
      <c r="B28" s="44">
        <v>22</v>
      </c>
      <c r="C28" s="17" t="s">
        <v>261</v>
      </c>
      <c r="D28" s="18">
        <v>27.372233999999999</v>
      </c>
      <c r="E28" s="19">
        <v>27.91161</v>
      </c>
      <c r="F28" s="19">
        <v>17.135208976222202</v>
      </c>
      <c r="G28" s="20">
        <f t="shared" si="0"/>
        <v>0.6139097306182697</v>
      </c>
      <c r="I28" t="s">
        <v>255</v>
      </c>
      <c r="J28" s="6">
        <v>64.788221810260438</v>
      </c>
      <c r="K28" s="65">
        <v>0.41828721456422979</v>
      </c>
    </row>
    <row r="29" spans="1:11" x14ac:dyDescent="0.25">
      <c r="A29" s="15"/>
      <c r="B29" s="44">
        <v>23</v>
      </c>
      <c r="C29" s="17" t="s">
        <v>262</v>
      </c>
      <c r="D29" s="18">
        <v>80.151511999999997</v>
      </c>
      <c r="E29" s="19">
        <v>80.461687999999995</v>
      </c>
      <c r="F29" s="19">
        <v>33.457310554251308</v>
      </c>
      <c r="G29" s="20">
        <f t="shared" si="0"/>
        <v>0.41581666238783493</v>
      </c>
      <c r="I29" t="s">
        <v>262</v>
      </c>
      <c r="J29" s="6">
        <v>33.457310554251308</v>
      </c>
      <c r="K29" s="65">
        <v>0.41581666238783493</v>
      </c>
    </row>
    <row r="30" spans="1:11" x14ac:dyDescent="0.25">
      <c r="A30" s="15"/>
      <c r="B30" s="44">
        <v>24</v>
      </c>
      <c r="C30" s="17" t="s">
        <v>263</v>
      </c>
      <c r="D30" s="18">
        <v>27.035424000000003</v>
      </c>
      <c r="E30" s="19">
        <v>27.210390000000004</v>
      </c>
      <c r="F30" s="19">
        <v>14.154982112988364</v>
      </c>
      <c r="G30" s="20">
        <f t="shared" si="0"/>
        <v>0.52020504347744967</v>
      </c>
      <c r="I30" t="s">
        <v>247</v>
      </c>
      <c r="J30" s="6">
        <v>44.583979954652023</v>
      </c>
      <c r="K30" s="65">
        <v>0.38945672077391524</v>
      </c>
    </row>
    <row r="31" spans="1:11" x14ac:dyDescent="0.25">
      <c r="A31" s="15"/>
      <c r="B31" s="44">
        <v>25</v>
      </c>
      <c r="C31" s="17" t="s">
        <v>264</v>
      </c>
      <c r="D31" s="18">
        <v>73.975894999999994</v>
      </c>
      <c r="E31" s="19">
        <v>73.786276999999998</v>
      </c>
      <c r="F31" s="19">
        <v>33.069272480614018</v>
      </c>
      <c r="G31" s="20">
        <f t="shared" si="0"/>
        <v>0.44817646078842027</v>
      </c>
      <c r="I31" t="s">
        <v>251</v>
      </c>
      <c r="J31" s="6">
        <v>25.266299416311085</v>
      </c>
      <c r="K31" s="65">
        <v>0.37327953858183149</v>
      </c>
    </row>
    <row r="32" spans="1:11" ht="15.75" thickBot="1" x14ac:dyDescent="0.3">
      <c r="A32" s="21"/>
      <c r="B32" s="45">
        <v>98</v>
      </c>
      <c r="C32" s="23" t="s">
        <v>557</v>
      </c>
      <c r="D32" s="24">
        <v>15.005124000000006</v>
      </c>
      <c r="E32" s="25">
        <v>22.759237000000013</v>
      </c>
      <c r="F32" s="25">
        <v>13.705355633639556</v>
      </c>
      <c r="G32" s="26">
        <f t="shared" si="0"/>
        <v>0.60218871281315578</v>
      </c>
      <c r="I32" t="s">
        <v>248</v>
      </c>
      <c r="J32" s="6">
        <v>1.7676058523356915</v>
      </c>
      <c r="K32" s="65">
        <v>0.14942297884962535</v>
      </c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4"/>
  <dimension ref="A1:G12"/>
  <sheetViews>
    <sheetView workbookViewId="0">
      <selection activeCell="A10" sqref="A10:G10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135</v>
      </c>
      <c r="B1" s="46" t="s">
        <v>228</v>
      </c>
      <c r="C1" s="40" t="s">
        <v>90</v>
      </c>
      <c r="D1" s="40"/>
      <c r="E1" s="40"/>
      <c r="F1" s="40"/>
      <c r="G1" s="40"/>
    </row>
    <row r="2" spans="1:7" ht="15.75" thickBot="1" x14ac:dyDescent="0.3">
      <c r="A2" s="2" t="s">
        <v>2608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4620.3602169999995</v>
      </c>
      <c r="E6" s="13">
        <v>5654.885456</v>
      </c>
      <c r="F6" s="13">
        <v>2968.8882148197936</v>
      </c>
      <c r="G6" s="14">
        <v>0.52501297115925061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4620.3602169999995</v>
      </c>
      <c r="E7" s="31">
        <f ca="1">SUM(E8:OFFSET(E6,MATCH("GOBIERNOS REGIONALES",$A$8:$A$50,0),0))</f>
        <v>5652.8964549999982</v>
      </c>
      <c r="F7" s="31">
        <f ca="1">SUM(F8:OFFSET(F6,MATCH("GOBIERNOS REGIONALES",$A$8:$A$50,0),0))</f>
        <v>2968.6120960551398</v>
      </c>
      <c r="G7" s="32">
        <f ca="1">IFERROR(F7/E7,0)</f>
        <v>0.52514885416473467</v>
      </c>
    </row>
    <row r="8" spans="1:7" x14ac:dyDescent="0.25">
      <c r="A8" s="15"/>
      <c r="B8" s="16">
        <v>26</v>
      </c>
      <c r="C8" s="17" t="s">
        <v>114</v>
      </c>
      <c r="D8" s="18">
        <v>4620.3602169999995</v>
      </c>
      <c r="E8" s="19">
        <v>5652.8964549999982</v>
      </c>
      <c r="F8" s="19">
        <v>2968.6120960551398</v>
      </c>
      <c r="G8" s="20">
        <f>IFERROR(F8/E8,0)</f>
        <v>0.52514885416473467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0</v>
      </c>
      <c r="E9" s="31">
        <f ca="1">SUM(E10:OFFSET(E8,(MATCH("GOBIERNOS LOCALES",$A$8:$A$50,0)-MATCH("GOBIERNOS REGIONALES",$A$8:$A$50,0)),0))</f>
        <v>1.989001</v>
      </c>
      <c r="F9" s="31">
        <f ca="1">SUM(F10:OFFSET(F8,(MATCH("GOBIERNOS LOCALES",$A$8:$A$50,0)-MATCH("GOBIERNOS REGIONALES",$A$8:$A$50,0)),0))</f>
        <v>0.27611876465380192</v>
      </c>
      <c r="G9" s="32">
        <f ca="1">IFERROR(F9/E9,0)</f>
        <v>0.13882283852738231</v>
      </c>
    </row>
    <row r="10" spans="1:7" ht="15.75" thickBot="1" x14ac:dyDescent="0.3">
      <c r="A10" s="21"/>
      <c r="B10" s="22">
        <v>443</v>
      </c>
      <c r="C10" s="23" t="s">
        <v>204</v>
      </c>
      <c r="D10" s="24">
        <v>0</v>
      </c>
      <c r="E10" s="25">
        <v>1.989001</v>
      </c>
      <c r="F10" s="25">
        <v>0.27611876465380192</v>
      </c>
      <c r="G10" s="26">
        <f>IFERROR(F10/E10,0)</f>
        <v>0.13882283852738231</v>
      </c>
    </row>
    <row r="11" spans="1:7" x14ac:dyDescent="0.25">
      <c r="A11" t="s">
        <v>227</v>
      </c>
      <c r="D11" s="6"/>
      <c r="E11" s="6"/>
      <c r="F11" s="6"/>
      <c r="G11" s="5">
        <f>IFERROR(F11/E11,0)</f>
        <v>0</v>
      </c>
    </row>
    <row r="12" spans="1:7" x14ac:dyDescent="0.25">
      <c r="D12" s="6"/>
      <c r="E12" s="6"/>
      <c r="F12" s="6"/>
      <c r="G12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5"/>
  <dimension ref="A1:L30"/>
  <sheetViews>
    <sheetView topLeftCell="A20" workbookViewId="0">
      <selection activeCell="A25" sqref="A25:XFD3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135</v>
      </c>
      <c r="B1" s="40" t="s">
        <v>228</v>
      </c>
      <c r="C1" s="40" t="s">
        <v>90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2609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4620.3602169999995</v>
      </c>
      <c r="G6" s="13">
        <v>5654.885456</v>
      </c>
      <c r="H6" s="13">
        <v>2968.8882148197936</v>
      </c>
      <c r="I6" s="14">
        <v>0.52501297115925061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3942.6370699999998</v>
      </c>
      <c r="G7" s="31">
        <f ca="1">SUM(G8:OFFSET(G6,MATCH("PROYECTOS",$A$8:$A$50,0),0))</f>
        <v>4128.3710569999994</v>
      </c>
      <c r="H7" s="31">
        <f ca="1">SUM(H8:OFFSET(H6,MATCH("PROYECTOS",$A$8:$A$50,0),0))</f>
        <v>1894.3512902396815</v>
      </c>
      <c r="I7" s="32">
        <f ca="1">IFERROR(H7/G7,0)</f>
        <v>0.45886168275200212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642.34844600000008</v>
      </c>
      <c r="G8" s="19">
        <v>625.664895</v>
      </c>
      <c r="H8" s="19">
        <v>204.46542370134557</v>
      </c>
      <c r="I8" s="20">
        <f t="shared" ref="I8:I19" si="0">IFERROR(H8/G8,0)</f>
        <v>0.32679702079392769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3000717</v>
      </c>
      <c r="C9" s="17" t="s">
        <v>2610</v>
      </c>
      <c r="D9" s="53">
        <v>112</v>
      </c>
      <c r="E9" s="17" t="s">
        <v>835</v>
      </c>
      <c r="F9" s="18">
        <v>2604.0461690000002</v>
      </c>
      <c r="G9" s="19">
        <v>2778.5722890000002</v>
      </c>
      <c r="H9" s="19">
        <v>1399.6276473004764</v>
      </c>
      <c r="I9" s="20">
        <f t="shared" si="0"/>
        <v>0.50372187646202937</v>
      </c>
      <c r="J9" s="54"/>
      <c r="K9" s="19"/>
      <c r="L9" s="20" t="str">
        <f t="shared" ref="L9:L18" si="1">IFERROR(K9/J9,".")</f>
        <v>.</v>
      </c>
    </row>
    <row r="10" spans="1:12" x14ac:dyDescent="0.25">
      <c r="A10" s="15"/>
      <c r="B10" s="17">
        <v>3000718</v>
      </c>
      <c r="C10" s="17" t="s">
        <v>2611</v>
      </c>
      <c r="D10" s="53">
        <v>67</v>
      </c>
      <c r="E10" s="17" t="s">
        <v>1098</v>
      </c>
      <c r="F10" s="18">
        <v>7.6568450000000006</v>
      </c>
      <c r="G10" s="19">
        <v>7.6568450000000006</v>
      </c>
      <c r="H10" s="19">
        <v>3.6092122364789248</v>
      </c>
      <c r="I10" s="20">
        <f t="shared" si="0"/>
        <v>0.47137068028397133</v>
      </c>
      <c r="J10" s="54"/>
      <c r="K10" s="19"/>
      <c r="L10" s="20" t="str">
        <f t="shared" si="1"/>
        <v>.</v>
      </c>
    </row>
    <row r="11" spans="1:12" ht="25.5" x14ac:dyDescent="0.25">
      <c r="A11" s="15"/>
      <c r="B11" s="17">
        <v>3000719</v>
      </c>
      <c r="C11" s="17" t="s">
        <v>2612</v>
      </c>
      <c r="D11" s="53">
        <v>607</v>
      </c>
      <c r="E11" s="17" t="s">
        <v>2620</v>
      </c>
      <c r="F11" s="18">
        <v>93.290744000000004</v>
      </c>
      <c r="G11" s="19">
        <v>96.598835999999977</v>
      </c>
      <c r="H11" s="19">
        <v>40.638841538951965</v>
      </c>
      <c r="I11" s="20">
        <f t="shared" si="0"/>
        <v>0.42069701066534565</v>
      </c>
      <c r="J11" s="54"/>
      <c r="K11" s="19"/>
      <c r="L11" s="20" t="str">
        <f t="shared" si="1"/>
        <v>.</v>
      </c>
    </row>
    <row r="12" spans="1:12" ht="25.5" x14ac:dyDescent="0.25">
      <c r="A12" s="15"/>
      <c r="B12" s="17">
        <v>3000720</v>
      </c>
      <c r="C12" s="17" t="s">
        <v>2613</v>
      </c>
      <c r="D12" s="53">
        <v>607</v>
      </c>
      <c r="E12" s="17" t="s">
        <v>2620</v>
      </c>
      <c r="F12" s="18">
        <v>2.208914</v>
      </c>
      <c r="G12" s="19">
        <v>2.2089139999999996</v>
      </c>
      <c r="H12" s="19">
        <v>0.52620152497547679</v>
      </c>
      <c r="I12" s="20">
        <f t="shared" si="0"/>
        <v>0.23821729817253043</v>
      </c>
      <c r="J12" s="54"/>
      <c r="K12" s="19"/>
      <c r="L12" s="20" t="str">
        <f t="shared" si="1"/>
        <v>.</v>
      </c>
    </row>
    <row r="13" spans="1:12" ht="25.5" x14ac:dyDescent="0.25">
      <c r="A13" s="15"/>
      <c r="B13" s="17">
        <v>3000721</v>
      </c>
      <c r="C13" s="17" t="s">
        <v>2614</v>
      </c>
      <c r="D13" s="53">
        <v>66</v>
      </c>
      <c r="E13" s="17" t="s">
        <v>2621</v>
      </c>
      <c r="F13" s="18">
        <v>5.9712719999999999</v>
      </c>
      <c r="G13" s="19">
        <v>5.4575239999999985</v>
      </c>
      <c r="H13" s="19">
        <v>0.12750952076748945</v>
      </c>
      <c r="I13" s="20">
        <f t="shared" si="0"/>
        <v>2.3363987179440618E-2</v>
      </c>
      <c r="J13" s="54"/>
      <c r="K13" s="19"/>
      <c r="L13" s="20" t="str">
        <f t="shared" si="1"/>
        <v>.</v>
      </c>
    </row>
    <row r="14" spans="1:12" x14ac:dyDescent="0.25">
      <c r="A14" s="15"/>
      <c r="B14" s="17">
        <v>3000722</v>
      </c>
      <c r="C14" s="17" t="s">
        <v>2615</v>
      </c>
      <c r="D14" s="53">
        <v>107</v>
      </c>
      <c r="E14" s="17" t="s">
        <v>1349</v>
      </c>
      <c r="F14" s="18">
        <v>7.8758840000000001</v>
      </c>
      <c r="G14" s="19">
        <v>30.359095</v>
      </c>
      <c r="H14" s="19">
        <v>5.3867777096456848</v>
      </c>
      <c r="I14" s="20">
        <f t="shared" si="0"/>
        <v>0.1774353850022764</v>
      </c>
      <c r="J14" s="54"/>
      <c r="K14" s="19"/>
      <c r="L14" s="20" t="str">
        <f t="shared" si="1"/>
        <v>.</v>
      </c>
    </row>
    <row r="15" spans="1:12" ht="25.5" x14ac:dyDescent="0.25">
      <c r="A15" s="15"/>
      <c r="B15" s="17">
        <v>3000723</v>
      </c>
      <c r="C15" s="17" t="s">
        <v>2616</v>
      </c>
      <c r="D15" s="53">
        <v>60</v>
      </c>
      <c r="E15" s="17" t="s">
        <v>318</v>
      </c>
      <c r="F15" s="18">
        <v>5.8203709999999997</v>
      </c>
      <c r="G15" s="19">
        <v>7.3150230000000001</v>
      </c>
      <c r="H15" s="19">
        <v>1.9043986504166242</v>
      </c>
      <c r="I15" s="20">
        <f t="shared" si="0"/>
        <v>0.2603407604346048</v>
      </c>
      <c r="J15" s="54"/>
      <c r="K15" s="19"/>
      <c r="L15" s="20" t="str">
        <f t="shared" si="1"/>
        <v>.</v>
      </c>
    </row>
    <row r="16" spans="1:12" ht="25.5" x14ac:dyDescent="0.25">
      <c r="A16" s="15"/>
      <c r="B16" s="17">
        <v>3000724</v>
      </c>
      <c r="C16" s="17" t="s">
        <v>2617</v>
      </c>
      <c r="D16" s="53">
        <v>112</v>
      </c>
      <c r="E16" s="17" t="s">
        <v>835</v>
      </c>
      <c r="F16" s="18">
        <v>52.708669</v>
      </c>
      <c r="G16" s="19">
        <v>52.228419000000002</v>
      </c>
      <c r="H16" s="19">
        <v>15.637363519112114</v>
      </c>
      <c r="I16" s="20">
        <f t="shared" si="0"/>
        <v>0.29940334818697295</v>
      </c>
      <c r="J16" s="54"/>
      <c r="K16" s="19"/>
      <c r="L16" s="20" t="str">
        <f t="shared" si="1"/>
        <v>.</v>
      </c>
    </row>
    <row r="17" spans="1:12" x14ac:dyDescent="0.25">
      <c r="A17" s="15"/>
      <c r="B17" s="17">
        <v>3000725</v>
      </c>
      <c r="C17" s="17" t="s">
        <v>2618</v>
      </c>
      <c r="D17" s="53">
        <v>6</v>
      </c>
      <c r="E17" s="17" t="s">
        <v>399</v>
      </c>
      <c r="F17" s="18">
        <v>317.57324299999999</v>
      </c>
      <c r="G17" s="19">
        <v>319.48479900000001</v>
      </c>
      <c r="H17" s="19">
        <v>140.06087870105694</v>
      </c>
      <c r="I17" s="20">
        <f t="shared" si="0"/>
        <v>0.43839606497540101</v>
      </c>
      <c r="J17" s="54"/>
      <c r="K17" s="19"/>
      <c r="L17" s="20" t="str">
        <f t="shared" si="1"/>
        <v>.</v>
      </c>
    </row>
    <row r="18" spans="1:12" ht="25.5" x14ac:dyDescent="0.25">
      <c r="A18" s="15"/>
      <c r="B18" s="17">
        <v>3000726</v>
      </c>
      <c r="C18" s="17" t="s">
        <v>2619</v>
      </c>
      <c r="D18" s="53">
        <v>86</v>
      </c>
      <c r="E18" s="17" t="s">
        <v>464</v>
      </c>
      <c r="F18" s="18">
        <v>203.13651300000004</v>
      </c>
      <c r="G18" s="19">
        <v>202.82441799999992</v>
      </c>
      <c r="H18" s="19">
        <v>82.367035836454306</v>
      </c>
      <c r="I18" s="20">
        <f t="shared" si="0"/>
        <v>0.40610019567000233</v>
      </c>
      <c r="J18" s="54"/>
      <c r="K18" s="19"/>
      <c r="L18" s="20" t="str">
        <f t="shared" si="1"/>
        <v>.</v>
      </c>
    </row>
    <row r="19" spans="1:12" ht="15.75" thickBot="1" x14ac:dyDescent="0.3">
      <c r="A19" s="33" t="s">
        <v>302</v>
      </c>
      <c r="B19" s="35"/>
      <c r="C19" s="35"/>
      <c r="D19" s="51"/>
      <c r="E19" s="35"/>
      <c r="F19" s="36">
        <f ca="1">OFFSET(F19,-MATCH("PROYECTOS",$A$8:$A$50,0)-1,0)-(OFFSET(F19,-MATCH("PROYECTOS",$A$8:$A$50,0),0))</f>
        <v>677.7231469999997</v>
      </c>
      <c r="G19" s="37">
        <f ca="1">OFFSET(G19,-MATCH("PROYECTOS",$A$8:$A$50,0)-1,0)-(OFFSET(G19,-MATCH("PROYECTOS",$A$8:$A$50,0),0))</f>
        <v>1526.5143990000006</v>
      </c>
      <c r="H19" s="37">
        <f ca="1">OFFSET(H19,-MATCH("PROYECTOS",$A$8:$A$50,0)-1,0)-(OFFSET(H19,-MATCH("PROYECTOS",$A$8:$A$50,0),0))</f>
        <v>1074.5369245801121</v>
      </c>
      <c r="I19" s="38">
        <f t="shared" ca="1" si="0"/>
        <v>0.70391535466945288</v>
      </c>
      <c r="J19" s="52"/>
      <c r="K19" s="37"/>
      <c r="L19" s="38"/>
    </row>
    <row r="20" spans="1:12" ht="15.75" thickBot="1" x14ac:dyDescent="0.3"/>
    <row r="21" spans="1:12" ht="15.75" thickBot="1" x14ac:dyDescent="0.3">
      <c r="A21" s="108" t="s">
        <v>372</v>
      </c>
      <c r="B21" s="109"/>
      <c r="C21" s="109"/>
      <c r="D21" s="109"/>
      <c r="E21" s="109"/>
      <c r="F21" s="110"/>
    </row>
    <row r="22" spans="1:12" ht="15.75" thickBot="1" x14ac:dyDescent="0.3">
      <c r="A22" s="2" t="s">
        <v>2644</v>
      </c>
    </row>
    <row r="23" spans="1:12" ht="45" customHeight="1" x14ac:dyDescent="0.25">
      <c r="A23" s="100" t="s">
        <v>374</v>
      </c>
      <c r="B23" s="101"/>
      <c r="C23" s="101"/>
      <c r="D23" s="101"/>
      <c r="E23" s="101"/>
      <c r="F23" s="111" t="s">
        <v>375</v>
      </c>
    </row>
    <row r="24" spans="1:12" ht="15.75" thickBot="1" x14ac:dyDescent="0.3">
      <c r="A24" s="125"/>
      <c r="B24" s="126"/>
      <c r="C24" s="104"/>
      <c r="D24" s="104"/>
      <c r="E24" s="104"/>
      <c r="F24" s="112"/>
    </row>
    <row r="25" spans="1:12" ht="23.25" customHeight="1" x14ac:dyDescent="0.25">
      <c r="A25" s="15"/>
      <c r="B25" s="17">
        <v>3000001</v>
      </c>
      <c r="C25" s="148" t="s">
        <v>271</v>
      </c>
      <c r="D25" s="142"/>
      <c r="E25" s="149"/>
      <c r="F25" s="69">
        <v>0.32679702079392769</v>
      </c>
    </row>
    <row r="26" spans="1:12" ht="23.25" customHeight="1" x14ac:dyDescent="0.25">
      <c r="A26" s="15"/>
      <c r="B26" s="17">
        <v>3000720</v>
      </c>
      <c r="C26" s="144" t="s">
        <v>2613</v>
      </c>
      <c r="D26" s="119">
        <v>607</v>
      </c>
      <c r="E26" s="145" t="s">
        <v>2620</v>
      </c>
      <c r="F26" s="69">
        <v>0.23821729817253043</v>
      </c>
    </row>
    <row r="27" spans="1:12" ht="23.25" customHeight="1" x14ac:dyDescent="0.25">
      <c r="A27" s="15"/>
      <c r="B27" s="17">
        <v>3000721</v>
      </c>
      <c r="C27" s="144" t="s">
        <v>2614</v>
      </c>
      <c r="D27" s="119">
        <v>66</v>
      </c>
      <c r="E27" s="145" t="s">
        <v>2621</v>
      </c>
      <c r="F27" s="69">
        <v>2.3363987179440618E-2</v>
      </c>
    </row>
    <row r="28" spans="1:12" ht="23.25" customHeight="1" x14ac:dyDescent="0.25">
      <c r="A28" s="15"/>
      <c r="B28" s="17">
        <v>3000722</v>
      </c>
      <c r="C28" s="144" t="s">
        <v>2615</v>
      </c>
      <c r="D28" s="119">
        <v>107</v>
      </c>
      <c r="E28" s="145" t="s">
        <v>1349</v>
      </c>
      <c r="F28" s="69">
        <v>0.1774353850022764</v>
      </c>
    </row>
    <row r="29" spans="1:12" ht="23.25" customHeight="1" x14ac:dyDescent="0.25">
      <c r="A29" s="15"/>
      <c r="B29" s="17">
        <v>3000723</v>
      </c>
      <c r="C29" s="144" t="s">
        <v>2616</v>
      </c>
      <c r="D29" s="119">
        <v>60</v>
      </c>
      <c r="E29" s="145" t="s">
        <v>318</v>
      </c>
      <c r="F29" s="69">
        <v>0.2603407604346048</v>
      </c>
    </row>
    <row r="30" spans="1:12" ht="23.25" customHeight="1" thickBot="1" x14ac:dyDescent="0.3">
      <c r="A30" s="21"/>
      <c r="B30" s="23">
        <v>3000724</v>
      </c>
      <c r="C30" s="146" t="s">
        <v>2617</v>
      </c>
      <c r="D30" s="121">
        <v>112</v>
      </c>
      <c r="E30" s="147" t="s">
        <v>835</v>
      </c>
      <c r="F30" s="70">
        <v>0.29940334818697295</v>
      </c>
    </row>
  </sheetData>
  <mergeCells count="21">
    <mergeCell ref="A23:E24"/>
    <mergeCell ref="F23:F24"/>
    <mergeCell ref="L4:L5"/>
    <mergeCell ref="H4:H5"/>
    <mergeCell ref="A4:C5"/>
    <mergeCell ref="J4:J5"/>
    <mergeCell ref="F4:F5"/>
    <mergeCell ref="K4:K5"/>
    <mergeCell ref="G4:G5"/>
    <mergeCell ref="D4:E5"/>
    <mergeCell ref="A3:E3"/>
    <mergeCell ref="F3:I3"/>
    <mergeCell ref="J3:L3"/>
    <mergeCell ref="I4:I5"/>
    <mergeCell ref="A21:F21"/>
    <mergeCell ref="C30:E30"/>
    <mergeCell ref="C25:E25"/>
    <mergeCell ref="C26:E26"/>
    <mergeCell ref="C27:E27"/>
    <mergeCell ref="C28:E28"/>
    <mergeCell ref="C29:E29"/>
  </mergeCells>
  <pageMargins left="0.7" right="0.7" top="0.75" bottom="0.75" header="0.3" footer="0.3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6"/>
  <dimension ref="A1:N30"/>
  <sheetViews>
    <sheetView workbookViewId="0">
      <selection activeCell="B8" sqref="B8:C2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135</v>
      </c>
      <c r="B1" s="40" t="s">
        <v>228</v>
      </c>
      <c r="C1" s="40" t="s">
        <v>90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2622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4620.3602169999995</v>
      </c>
      <c r="I6" s="13">
        <v>5654.885456</v>
      </c>
      <c r="J6" s="13">
        <v>2968.8882148197936</v>
      </c>
      <c r="K6" s="14">
        <v>0.52501297115925061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SUM(H8:H29)</f>
        <v>3942.6370700000007</v>
      </c>
      <c r="I7" s="30">
        <f>SUM(I8:I29)</f>
        <v>4128.3710570000003</v>
      </c>
      <c r="J7" s="30">
        <f>SUM(J8:J29)</f>
        <v>1894.3512902396815</v>
      </c>
      <c r="K7" s="32">
        <f>IFERROR(J7/I7,0)</f>
        <v>0.45886168275200206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641.3270960000001</v>
      </c>
      <c r="I8" s="19">
        <v>625.43265299999996</v>
      </c>
      <c r="J8" s="19">
        <v>204.46542370134557</v>
      </c>
      <c r="K8" s="20">
        <f t="shared" ref="K8:K30" si="0">IFERROR(J8/I8,0)</f>
        <v>0.32691837038023275</v>
      </c>
      <c r="L8" s="54">
        <v>4</v>
      </c>
      <c r="M8" s="19">
        <v>0</v>
      </c>
      <c r="N8" s="20">
        <f>IFERROR(M8/L8,".")</f>
        <v>0</v>
      </c>
    </row>
    <row r="9" spans="1:14" ht="25.5" x14ac:dyDescent="0.25">
      <c r="A9" s="15"/>
      <c r="B9" s="17">
        <v>5003032</v>
      </c>
      <c r="C9" s="79" t="s">
        <v>626</v>
      </c>
      <c r="D9" s="17">
        <v>3000001</v>
      </c>
      <c r="E9" s="17" t="s">
        <v>271</v>
      </c>
      <c r="F9" s="53">
        <v>60</v>
      </c>
      <c r="G9" s="17" t="s">
        <v>318</v>
      </c>
      <c r="H9" s="18">
        <v>1.02135</v>
      </c>
      <c r="I9" s="19">
        <v>0.232242</v>
      </c>
      <c r="J9" s="19">
        <v>0</v>
      </c>
      <c r="K9" s="20">
        <f t="shared" si="0"/>
        <v>0</v>
      </c>
      <c r="L9" s="54">
        <v>0</v>
      </c>
      <c r="M9" s="19">
        <v>0</v>
      </c>
      <c r="N9" s="20" t="str">
        <f t="shared" ref="N9:N29" si="1">IFERROR(M9/L9,".")</f>
        <v>.</v>
      </c>
    </row>
    <row r="10" spans="1:14" ht="25.5" x14ac:dyDescent="0.25">
      <c r="A10" s="15"/>
      <c r="B10" s="17">
        <v>5002089</v>
      </c>
      <c r="C10" s="79" t="s">
        <v>2623</v>
      </c>
      <c r="D10" s="17">
        <v>3000717</v>
      </c>
      <c r="E10" s="17" t="s">
        <v>2610</v>
      </c>
      <c r="F10" s="53">
        <v>112</v>
      </c>
      <c r="G10" s="17" t="s">
        <v>835</v>
      </c>
      <c r="H10" s="18">
        <v>265.13711900000004</v>
      </c>
      <c r="I10" s="19">
        <v>415.03929199999999</v>
      </c>
      <c r="J10" s="19">
        <v>116.00895466006477</v>
      </c>
      <c r="K10" s="20">
        <f t="shared" si="0"/>
        <v>0.27951318560958027</v>
      </c>
      <c r="L10" s="54">
        <v>9</v>
      </c>
      <c r="M10" s="19">
        <v>0</v>
      </c>
      <c r="N10" s="20">
        <f t="shared" si="1"/>
        <v>0</v>
      </c>
    </row>
    <row r="11" spans="1:14" ht="25.5" x14ac:dyDescent="0.25">
      <c r="A11" s="15"/>
      <c r="B11" s="17">
        <v>5005245</v>
      </c>
      <c r="C11" s="79" t="s">
        <v>2624</v>
      </c>
      <c r="D11" s="17">
        <v>3000717</v>
      </c>
      <c r="E11" s="17" t="s">
        <v>2610</v>
      </c>
      <c r="F11" s="53">
        <v>86</v>
      </c>
      <c r="G11" s="17" t="s">
        <v>464</v>
      </c>
      <c r="H11" s="18">
        <v>2300.0267380000005</v>
      </c>
      <c r="I11" s="19">
        <v>2311.1910389999998</v>
      </c>
      <c r="J11" s="19">
        <v>1255.0362947106769</v>
      </c>
      <c r="K11" s="20">
        <f t="shared" si="0"/>
        <v>0.54302577049351264</v>
      </c>
      <c r="L11" s="54">
        <v>0</v>
      </c>
      <c r="M11" s="19">
        <v>0</v>
      </c>
      <c r="N11" s="20" t="str">
        <f t="shared" si="1"/>
        <v>.</v>
      </c>
    </row>
    <row r="12" spans="1:14" ht="25.5" x14ac:dyDescent="0.25">
      <c r="A12" s="15"/>
      <c r="B12" s="17">
        <v>5005246</v>
      </c>
      <c r="C12" s="79" t="s">
        <v>2625</v>
      </c>
      <c r="D12" s="17">
        <v>3000717</v>
      </c>
      <c r="E12" s="17" t="s">
        <v>2610</v>
      </c>
      <c r="F12" s="53">
        <v>86</v>
      </c>
      <c r="G12" s="17" t="s">
        <v>464</v>
      </c>
      <c r="H12" s="18">
        <v>3.7200259999999998</v>
      </c>
      <c r="I12" s="19">
        <v>3.632962</v>
      </c>
      <c r="J12" s="19">
        <v>2.3733784714713693</v>
      </c>
      <c r="K12" s="20">
        <f t="shared" si="0"/>
        <v>0.65329019997219051</v>
      </c>
      <c r="L12" s="54">
        <v>0</v>
      </c>
      <c r="M12" s="19">
        <v>0</v>
      </c>
      <c r="N12" s="20" t="str">
        <f t="shared" si="1"/>
        <v>.</v>
      </c>
    </row>
    <row r="13" spans="1:14" ht="25.5" x14ac:dyDescent="0.25">
      <c r="A13" s="15"/>
      <c r="B13" s="17">
        <v>5005247</v>
      </c>
      <c r="C13" s="79" t="s">
        <v>2626</v>
      </c>
      <c r="D13" s="17">
        <v>3000717</v>
      </c>
      <c r="E13" s="17" t="s">
        <v>2610</v>
      </c>
      <c r="F13" s="53">
        <v>86</v>
      </c>
      <c r="G13" s="17" t="s">
        <v>464</v>
      </c>
      <c r="H13" s="18">
        <v>5.8000000000000007</v>
      </c>
      <c r="I13" s="19">
        <v>4.9490530000000001</v>
      </c>
      <c r="J13" s="19">
        <v>0.81995815726986621</v>
      </c>
      <c r="K13" s="20">
        <f t="shared" si="0"/>
        <v>0.16567980930288403</v>
      </c>
      <c r="L13" s="54">
        <v>0</v>
      </c>
      <c r="M13" s="19">
        <v>0</v>
      </c>
      <c r="N13" s="20" t="str">
        <f t="shared" si="1"/>
        <v>.</v>
      </c>
    </row>
    <row r="14" spans="1:14" ht="25.5" x14ac:dyDescent="0.25">
      <c r="A14" s="15"/>
      <c r="B14" s="17">
        <v>5005248</v>
      </c>
      <c r="C14" s="79" t="s">
        <v>2627</v>
      </c>
      <c r="D14" s="17">
        <v>3000717</v>
      </c>
      <c r="E14" s="17" t="s">
        <v>2610</v>
      </c>
      <c r="F14" s="53">
        <v>86</v>
      </c>
      <c r="G14" s="17" t="s">
        <v>464</v>
      </c>
      <c r="H14" s="18">
        <v>29.362286000000005</v>
      </c>
      <c r="I14" s="19">
        <v>43.759943000000021</v>
      </c>
      <c r="J14" s="19">
        <v>25.38906130099349</v>
      </c>
      <c r="K14" s="20">
        <f t="shared" si="0"/>
        <v>0.58018954231712494</v>
      </c>
      <c r="L14" s="54">
        <v>3</v>
      </c>
      <c r="M14" s="19">
        <v>0</v>
      </c>
      <c r="N14" s="20">
        <f t="shared" si="1"/>
        <v>0</v>
      </c>
    </row>
    <row r="15" spans="1:14" ht="25.5" x14ac:dyDescent="0.25">
      <c r="A15" s="15"/>
      <c r="B15" s="17">
        <v>5005251</v>
      </c>
      <c r="C15" s="79" t="s">
        <v>2628</v>
      </c>
      <c r="D15" s="17">
        <v>3000719</v>
      </c>
      <c r="E15" s="17" t="s">
        <v>2612</v>
      </c>
      <c r="F15" s="53">
        <v>86</v>
      </c>
      <c r="G15" s="17" t="s">
        <v>464</v>
      </c>
      <c r="H15" s="18">
        <v>49.996448999999998</v>
      </c>
      <c r="I15" s="19">
        <v>50.162040999999995</v>
      </c>
      <c r="J15" s="19">
        <v>25.862470621708781</v>
      </c>
      <c r="K15" s="20">
        <f t="shared" si="0"/>
        <v>0.51557851527031728</v>
      </c>
      <c r="L15" s="54">
        <v>0</v>
      </c>
      <c r="M15" s="19">
        <v>0</v>
      </c>
      <c r="N15" s="20" t="str">
        <f t="shared" si="1"/>
        <v>.</v>
      </c>
    </row>
    <row r="16" spans="1:14" ht="25.5" x14ac:dyDescent="0.25">
      <c r="A16" s="15"/>
      <c r="B16" s="17">
        <v>5005252</v>
      </c>
      <c r="C16" s="79" t="s">
        <v>2629</v>
      </c>
      <c r="D16" s="17">
        <v>3000719</v>
      </c>
      <c r="E16" s="17" t="s">
        <v>2612</v>
      </c>
      <c r="F16" s="53">
        <v>181</v>
      </c>
      <c r="G16" s="17" t="s">
        <v>2642</v>
      </c>
      <c r="H16" s="18">
        <v>23.706319999999995</v>
      </c>
      <c r="I16" s="19">
        <v>26.287092999999999</v>
      </c>
      <c r="J16" s="19">
        <v>5.8997951337951235</v>
      </c>
      <c r="K16" s="20">
        <f t="shared" si="0"/>
        <v>0.22443695595382585</v>
      </c>
      <c r="L16" s="54">
        <v>0</v>
      </c>
      <c r="M16" s="19">
        <v>0</v>
      </c>
      <c r="N16" s="20" t="str">
        <f t="shared" si="1"/>
        <v>.</v>
      </c>
    </row>
    <row r="17" spans="1:14" ht="25.5" x14ac:dyDescent="0.25">
      <c r="A17" s="15"/>
      <c r="B17" s="17">
        <v>5005253</v>
      </c>
      <c r="C17" s="79" t="s">
        <v>2630</v>
      </c>
      <c r="D17" s="17">
        <v>3000719</v>
      </c>
      <c r="E17" s="17" t="s">
        <v>2612</v>
      </c>
      <c r="F17" s="53">
        <v>607</v>
      </c>
      <c r="G17" s="17" t="s">
        <v>2620</v>
      </c>
      <c r="H17" s="18">
        <v>2.3719999999999999</v>
      </c>
      <c r="I17" s="19">
        <v>2.151348</v>
      </c>
      <c r="J17" s="19">
        <v>0.17959938000421971</v>
      </c>
      <c r="K17" s="20">
        <f t="shared" si="0"/>
        <v>8.3482253919040392E-2</v>
      </c>
      <c r="L17" s="54">
        <v>0</v>
      </c>
      <c r="M17" s="19">
        <v>0</v>
      </c>
      <c r="N17" s="20" t="str">
        <f t="shared" si="1"/>
        <v>.</v>
      </c>
    </row>
    <row r="18" spans="1:14" ht="25.5" x14ac:dyDescent="0.25">
      <c r="A18" s="15"/>
      <c r="B18" s="17">
        <v>5005254</v>
      </c>
      <c r="C18" s="79" t="s">
        <v>2631</v>
      </c>
      <c r="D18" s="17">
        <v>3000719</v>
      </c>
      <c r="E18" s="17" t="s">
        <v>2612</v>
      </c>
      <c r="F18" s="53">
        <v>82</v>
      </c>
      <c r="G18" s="17" t="s">
        <v>621</v>
      </c>
      <c r="H18" s="18">
        <v>3</v>
      </c>
      <c r="I18" s="19">
        <v>0.30138500000000001</v>
      </c>
      <c r="J18" s="19">
        <v>0</v>
      </c>
      <c r="K18" s="20">
        <f t="shared" si="0"/>
        <v>0</v>
      </c>
      <c r="L18" s="54">
        <v>0</v>
      </c>
      <c r="M18" s="19">
        <v>0</v>
      </c>
      <c r="N18" s="20" t="str">
        <f t="shared" si="1"/>
        <v>.</v>
      </c>
    </row>
    <row r="19" spans="1:14" ht="25.5" x14ac:dyDescent="0.25">
      <c r="A19" s="15"/>
      <c r="B19" s="17">
        <v>5005255</v>
      </c>
      <c r="C19" s="79" t="s">
        <v>2632</v>
      </c>
      <c r="D19" s="17">
        <v>3000719</v>
      </c>
      <c r="E19" s="17" t="s">
        <v>2612</v>
      </c>
      <c r="F19" s="53">
        <v>82</v>
      </c>
      <c r="G19" s="17" t="s">
        <v>621</v>
      </c>
      <c r="H19" s="18">
        <v>14.215975000000002</v>
      </c>
      <c r="I19" s="19">
        <v>17.696968999999999</v>
      </c>
      <c r="J19" s="19">
        <v>8.6969764034438413</v>
      </c>
      <c r="K19" s="20">
        <f t="shared" si="0"/>
        <v>0.49143875448071594</v>
      </c>
      <c r="L19" s="54">
        <v>0</v>
      </c>
      <c r="M19" s="19">
        <v>0</v>
      </c>
      <c r="N19" s="20" t="str">
        <f t="shared" si="1"/>
        <v>.</v>
      </c>
    </row>
    <row r="20" spans="1:14" x14ac:dyDescent="0.25">
      <c r="A20" s="15"/>
      <c r="B20" s="17">
        <v>5005261</v>
      </c>
      <c r="C20" s="79" t="s">
        <v>2633</v>
      </c>
      <c r="D20" s="17">
        <v>3000722</v>
      </c>
      <c r="E20" s="17" t="s">
        <v>2615</v>
      </c>
      <c r="F20" s="53">
        <v>107</v>
      </c>
      <c r="G20" s="17" t="s">
        <v>1349</v>
      </c>
      <c r="H20" s="18">
        <v>5.2</v>
      </c>
      <c r="I20" s="19">
        <v>27.683211</v>
      </c>
      <c r="J20" s="19">
        <v>5.0658550262451172</v>
      </c>
      <c r="K20" s="20">
        <f t="shared" si="0"/>
        <v>0.18299376565258696</v>
      </c>
      <c r="L20" s="54">
        <v>0</v>
      </c>
      <c r="M20" s="19">
        <v>0</v>
      </c>
      <c r="N20" s="20" t="str">
        <f t="shared" si="1"/>
        <v>.</v>
      </c>
    </row>
    <row r="21" spans="1:14" x14ac:dyDescent="0.25">
      <c r="A21" s="15"/>
      <c r="B21" s="17">
        <v>5005262</v>
      </c>
      <c r="C21" s="79" t="s">
        <v>2634</v>
      </c>
      <c r="D21" s="17">
        <v>3000722</v>
      </c>
      <c r="E21" s="17" t="s">
        <v>2615</v>
      </c>
      <c r="F21" s="53">
        <v>107</v>
      </c>
      <c r="G21" s="17" t="s">
        <v>1349</v>
      </c>
      <c r="H21" s="18">
        <v>2.6758839999999999</v>
      </c>
      <c r="I21" s="19">
        <v>2.6758839999999999</v>
      </c>
      <c r="J21" s="19">
        <v>0.32092268340056762</v>
      </c>
      <c r="K21" s="20">
        <f t="shared" si="0"/>
        <v>0.11993146317275623</v>
      </c>
      <c r="L21" s="54">
        <v>0</v>
      </c>
      <c r="M21" s="19">
        <v>0</v>
      </c>
      <c r="N21" s="20" t="str">
        <f t="shared" si="1"/>
        <v>.</v>
      </c>
    </row>
    <row r="22" spans="1:14" x14ac:dyDescent="0.25">
      <c r="A22" s="15"/>
      <c r="B22" s="17">
        <v>5005267</v>
      </c>
      <c r="C22" s="79" t="s">
        <v>2635</v>
      </c>
      <c r="D22" s="17">
        <v>3000725</v>
      </c>
      <c r="E22" s="17" t="s">
        <v>2618</v>
      </c>
      <c r="F22" s="53">
        <v>6</v>
      </c>
      <c r="G22" s="17" t="s">
        <v>399</v>
      </c>
      <c r="H22" s="18">
        <v>218.45246999999998</v>
      </c>
      <c r="I22" s="19">
        <v>219.14750799999999</v>
      </c>
      <c r="J22" s="19">
        <v>99.475604336927063</v>
      </c>
      <c r="K22" s="20">
        <f t="shared" si="0"/>
        <v>0.45392076435077267</v>
      </c>
      <c r="L22" s="54">
        <v>0</v>
      </c>
      <c r="M22" s="19">
        <v>0</v>
      </c>
      <c r="N22" s="20" t="str">
        <f t="shared" si="1"/>
        <v>.</v>
      </c>
    </row>
    <row r="23" spans="1:14" x14ac:dyDescent="0.25">
      <c r="A23" s="15"/>
      <c r="B23" s="17">
        <v>5005268</v>
      </c>
      <c r="C23" s="79" t="s">
        <v>2636</v>
      </c>
      <c r="D23" s="17">
        <v>3000725</v>
      </c>
      <c r="E23" s="17" t="s">
        <v>2618</v>
      </c>
      <c r="F23" s="53">
        <v>6</v>
      </c>
      <c r="G23" s="17" t="s">
        <v>399</v>
      </c>
      <c r="H23" s="18">
        <v>95.938149000000024</v>
      </c>
      <c r="I23" s="19">
        <v>96.214855000000028</v>
      </c>
      <c r="J23" s="19">
        <v>38.880465428344905</v>
      </c>
      <c r="K23" s="20">
        <f t="shared" si="0"/>
        <v>0.4041004419571686</v>
      </c>
      <c r="L23" s="54">
        <v>0</v>
      </c>
      <c r="M23" s="19">
        <v>0</v>
      </c>
      <c r="N23" s="20" t="str">
        <f t="shared" si="1"/>
        <v>.</v>
      </c>
    </row>
    <row r="24" spans="1:14" ht="25.5" x14ac:dyDescent="0.25">
      <c r="A24" s="15"/>
      <c r="B24" s="17">
        <v>5005269</v>
      </c>
      <c r="C24" s="79" t="s">
        <v>2637</v>
      </c>
      <c r="D24" s="17">
        <v>3000725</v>
      </c>
      <c r="E24" s="17" t="s">
        <v>2618</v>
      </c>
      <c r="F24" s="53">
        <v>455</v>
      </c>
      <c r="G24" s="17" t="s">
        <v>1927</v>
      </c>
      <c r="H24" s="18">
        <v>3.1826240000000006</v>
      </c>
      <c r="I24" s="19">
        <v>4.1224359999999995</v>
      </c>
      <c r="J24" s="19">
        <v>1.7048089357849676</v>
      </c>
      <c r="K24" s="20">
        <f t="shared" si="0"/>
        <v>0.41354406370043534</v>
      </c>
      <c r="L24" s="54">
        <v>0</v>
      </c>
      <c r="M24" s="19">
        <v>0</v>
      </c>
      <c r="N24" s="20" t="str">
        <f t="shared" si="1"/>
        <v>.</v>
      </c>
    </row>
    <row r="25" spans="1:14" ht="25.5" x14ac:dyDescent="0.25">
      <c r="A25" s="15"/>
      <c r="B25" s="17">
        <v>5005270</v>
      </c>
      <c r="C25" s="79" t="s">
        <v>2638</v>
      </c>
      <c r="D25" s="17">
        <v>3000726</v>
      </c>
      <c r="E25" s="17" t="s">
        <v>2619</v>
      </c>
      <c r="F25" s="53">
        <v>86</v>
      </c>
      <c r="G25" s="17" t="s">
        <v>464</v>
      </c>
      <c r="H25" s="18">
        <v>113.74141800000001</v>
      </c>
      <c r="I25" s="19">
        <v>113.57968799999998</v>
      </c>
      <c r="J25" s="19">
        <v>57.338578801347467</v>
      </c>
      <c r="K25" s="20">
        <f t="shared" si="0"/>
        <v>0.50483127582942011</v>
      </c>
      <c r="L25" s="54">
        <v>0</v>
      </c>
      <c r="M25" s="19">
        <v>0</v>
      </c>
      <c r="N25" s="20" t="str">
        <f t="shared" si="1"/>
        <v>.</v>
      </c>
    </row>
    <row r="26" spans="1:14" ht="25.5" x14ac:dyDescent="0.25">
      <c r="A26" s="15"/>
      <c r="B26" s="17">
        <v>5005271</v>
      </c>
      <c r="C26" s="79" t="s">
        <v>2639</v>
      </c>
      <c r="D26" s="17">
        <v>3000726</v>
      </c>
      <c r="E26" s="17" t="s">
        <v>2619</v>
      </c>
      <c r="F26" s="53">
        <v>86</v>
      </c>
      <c r="G26" s="17" t="s">
        <v>464</v>
      </c>
      <c r="H26" s="18">
        <v>34.966661999999999</v>
      </c>
      <c r="I26" s="19">
        <v>35.454182000000003</v>
      </c>
      <c r="J26" s="19">
        <v>9.8749853876943234</v>
      </c>
      <c r="K26" s="20">
        <f t="shared" si="0"/>
        <v>0.27852808415363589</v>
      </c>
      <c r="L26" s="54">
        <v>0</v>
      </c>
      <c r="M26" s="19">
        <v>0</v>
      </c>
      <c r="N26" s="20" t="str">
        <f t="shared" si="1"/>
        <v>.</v>
      </c>
    </row>
    <row r="27" spans="1:14" ht="25.5" x14ac:dyDescent="0.25">
      <c r="A27" s="15"/>
      <c r="B27" s="17">
        <v>5005272</v>
      </c>
      <c r="C27" s="79" t="s">
        <v>2640</v>
      </c>
      <c r="D27" s="17">
        <v>3000726</v>
      </c>
      <c r="E27" s="17" t="s">
        <v>2619</v>
      </c>
      <c r="F27" s="53">
        <v>86</v>
      </c>
      <c r="G27" s="17" t="s">
        <v>464</v>
      </c>
      <c r="H27" s="18">
        <v>53.804435000000012</v>
      </c>
      <c r="I27" s="19">
        <v>53.212998000000013</v>
      </c>
      <c r="J27" s="19">
        <v>14.874603809206747</v>
      </c>
      <c r="K27" s="20">
        <f t="shared" si="0"/>
        <v>0.27952952038535289</v>
      </c>
      <c r="L27" s="54">
        <v>0</v>
      </c>
      <c r="M27" s="19">
        <v>0</v>
      </c>
      <c r="N27" s="20" t="str">
        <f t="shared" si="1"/>
        <v>.</v>
      </c>
    </row>
    <row r="28" spans="1:14" ht="25.5" x14ac:dyDescent="0.25">
      <c r="A28" s="15"/>
      <c r="B28" s="17">
        <v>5005273</v>
      </c>
      <c r="C28" s="79" t="s">
        <v>2641</v>
      </c>
      <c r="D28" s="17">
        <v>3000726</v>
      </c>
      <c r="E28" s="17" t="s">
        <v>2619</v>
      </c>
      <c r="F28" s="53">
        <v>86</v>
      </c>
      <c r="G28" s="17" t="s">
        <v>464</v>
      </c>
      <c r="H28" s="18">
        <v>0.62399800000000005</v>
      </c>
      <c r="I28" s="19">
        <v>0.57755000000000001</v>
      </c>
      <c r="J28" s="19">
        <v>0.27886783820576966</v>
      </c>
      <c r="K28" s="20">
        <f t="shared" si="0"/>
        <v>0.48284622665703342</v>
      </c>
      <c r="L28" s="54">
        <v>0</v>
      </c>
      <c r="M28" s="19">
        <v>0</v>
      </c>
      <c r="N28" s="20" t="str">
        <f t="shared" si="1"/>
        <v>.</v>
      </c>
    </row>
    <row r="29" spans="1:14" x14ac:dyDescent="0.25">
      <c r="A29" s="15"/>
      <c r="B29" s="17">
        <v>9000000</v>
      </c>
      <c r="C29" s="79" t="s">
        <v>317</v>
      </c>
      <c r="D29" s="17">
        <v>9000000</v>
      </c>
      <c r="E29" s="17" t="s">
        <v>308</v>
      </c>
      <c r="F29" s="53"/>
      <c r="G29" s="17" t="s">
        <v>289</v>
      </c>
      <c r="H29" s="18">
        <v>74.366071000000005</v>
      </c>
      <c r="I29" s="19">
        <v>74.866725000000002</v>
      </c>
      <c r="J29" s="19">
        <v>21.804685451750629</v>
      </c>
      <c r="K29" s="20">
        <f t="shared" si="0"/>
        <v>0.29124668471541432</v>
      </c>
      <c r="L29" s="54"/>
      <c r="M29" s="19"/>
      <c r="N29" s="20" t="str">
        <f t="shared" si="1"/>
        <v>.</v>
      </c>
    </row>
    <row r="30" spans="1:14" ht="15.75" thickBot="1" x14ac:dyDescent="0.3">
      <c r="A30" s="33" t="s">
        <v>302</v>
      </c>
      <c r="B30" s="35"/>
      <c r="C30" s="35"/>
      <c r="D30" s="57"/>
      <c r="E30" s="35"/>
      <c r="F30" s="51"/>
      <c r="G30" s="35"/>
      <c r="H30" s="36">
        <f>H6-H7</f>
        <v>677.72314699999879</v>
      </c>
      <c r="I30" s="36">
        <f>I6-I7</f>
        <v>1526.5143989999997</v>
      </c>
      <c r="J30" s="36">
        <f>J6-J7</f>
        <v>1074.5369245801121</v>
      </c>
      <c r="K30" s="38">
        <f t="shared" si="0"/>
        <v>0.70391535466945332</v>
      </c>
      <c r="L30" s="52"/>
      <c r="M30" s="37"/>
      <c r="N30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7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136</v>
      </c>
      <c r="B1" s="41" t="s">
        <v>228</v>
      </c>
      <c r="C1" s="40" t="s">
        <v>91</v>
      </c>
      <c r="D1" s="40"/>
      <c r="E1" s="40"/>
      <c r="F1" s="40"/>
      <c r="G1" s="40"/>
    </row>
    <row r="2" spans="1:11" ht="15.75" thickBot="1" x14ac:dyDescent="0.3">
      <c r="A2" s="2" t="s">
        <v>2645</v>
      </c>
      <c r="I2" s="1" t="s">
        <v>2657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6.1979999999999995</v>
      </c>
      <c r="E6" s="13">
        <f ca="1">SUM(E7:OFFSET(E7,50,0))</f>
        <v>5.4086630000000007</v>
      </c>
      <c r="F6" s="13">
        <f ca="1">SUM(F7:OFFSET(F7,50,0))</f>
        <v>0.83936819547670893</v>
      </c>
      <c r="G6" s="14">
        <f ca="1">IFERROR(F6/E6,0)</f>
        <v>0.15518959038060032</v>
      </c>
      <c r="J6" s="6" t="s">
        <v>369</v>
      </c>
      <c r="K6" s="65" t="s">
        <v>370</v>
      </c>
    </row>
    <row r="7" spans="1:11" x14ac:dyDescent="0.25">
      <c r="A7" s="15"/>
      <c r="B7" s="44">
        <v>2</v>
      </c>
      <c r="C7" s="17" t="s">
        <v>241</v>
      </c>
      <c r="D7" s="18">
        <v>0</v>
      </c>
      <c r="E7" s="19">
        <v>0.71799999999999997</v>
      </c>
      <c r="F7" s="19">
        <v>0.63718228763900697</v>
      </c>
      <c r="G7" s="20">
        <f t="shared" ref="G7:G14" si="0">IFERROR(F7/E7,0)</f>
        <v>0.88744051203204322</v>
      </c>
      <c r="I7" t="s">
        <v>241</v>
      </c>
      <c r="J7" s="6">
        <v>0.63718228763900697</v>
      </c>
      <c r="K7" s="65">
        <v>0.88744051203204322</v>
      </c>
    </row>
    <row r="8" spans="1:11" x14ac:dyDescent="0.25">
      <c r="A8" s="15"/>
      <c r="B8" s="44">
        <v>8</v>
      </c>
      <c r="C8" s="17" t="s">
        <v>247</v>
      </c>
      <c r="D8" s="18">
        <v>2</v>
      </c>
      <c r="E8" s="19">
        <v>2.9212999999999999E-2</v>
      </c>
      <c r="F8" s="19">
        <v>0</v>
      </c>
      <c r="G8" s="20">
        <f t="shared" si="0"/>
        <v>0</v>
      </c>
      <c r="I8" t="s">
        <v>263</v>
      </c>
      <c r="J8" s="6">
        <v>4.999999888241291E-3</v>
      </c>
      <c r="K8" s="65">
        <v>0.4999999888241291</v>
      </c>
    </row>
    <row r="9" spans="1:11" x14ac:dyDescent="0.25">
      <c r="A9" s="15"/>
      <c r="B9" s="44">
        <v>11</v>
      </c>
      <c r="C9" s="17" t="s">
        <v>250</v>
      </c>
      <c r="D9" s="18">
        <v>0.04</v>
      </c>
      <c r="E9" s="19">
        <v>2.5492999999999998E-2</v>
      </c>
      <c r="F9" s="19">
        <v>0</v>
      </c>
      <c r="G9" s="20">
        <f t="shared" si="0"/>
        <v>0</v>
      </c>
      <c r="I9" t="s">
        <v>262</v>
      </c>
      <c r="J9" s="6">
        <v>7.6215000590309501E-3</v>
      </c>
      <c r="K9" s="65">
        <v>0.47412131004858166</v>
      </c>
    </row>
    <row r="10" spans="1:11" x14ac:dyDescent="0.25">
      <c r="A10" s="15"/>
      <c r="B10" s="44">
        <v>15</v>
      </c>
      <c r="C10" s="17" t="s">
        <v>254</v>
      </c>
      <c r="D10" s="18">
        <v>3.8480000000000003</v>
      </c>
      <c r="E10" s="19">
        <v>3.8479999999999999</v>
      </c>
      <c r="F10" s="19">
        <v>0.18956440789042972</v>
      </c>
      <c r="G10" s="20">
        <f t="shared" si="0"/>
        <v>4.9263099763625189E-2</v>
      </c>
      <c r="I10" t="s">
        <v>254</v>
      </c>
      <c r="J10" s="6">
        <v>0.18956440789042972</v>
      </c>
      <c r="K10" s="65">
        <v>4.9263099763625189E-2</v>
      </c>
    </row>
    <row r="11" spans="1:11" x14ac:dyDescent="0.25">
      <c r="A11" s="15"/>
      <c r="B11" s="44">
        <v>19</v>
      </c>
      <c r="C11" s="17" t="s">
        <v>258</v>
      </c>
      <c r="D11" s="18">
        <v>0.223</v>
      </c>
      <c r="E11" s="19">
        <v>0.75436199999999998</v>
      </c>
      <c r="F11" s="19">
        <v>0</v>
      </c>
      <c r="G11" s="20">
        <f t="shared" si="0"/>
        <v>0</v>
      </c>
      <c r="I11" t="s">
        <v>247</v>
      </c>
      <c r="J11" s="6">
        <v>0</v>
      </c>
      <c r="K11" s="65">
        <v>0</v>
      </c>
    </row>
    <row r="12" spans="1:11" x14ac:dyDescent="0.25">
      <c r="A12" s="15"/>
      <c r="B12" s="44">
        <v>22</v>
      </c>
      <c r="C12" s="17" t="s">
        <v>261</v>
      </c>
      <c r="D12" s="18">
        <v>0</v>
      </c>
      <c r="E12" s="19">
        <v>7.5199999999999998E-3</v>
      </c>
      <c r="F12" s="19">
        <v>0</v>
      </c>
      <c r="G12" s="20">
        <f t="shared" si="0"/>
        <v>0</v>
      </c>
      <c r="I12" t="s">
        <v>250</v>
      </c>
      <c r="J12" s="6">
        <v>0</v>
      </c>
      <c r="K12" s="65">
        <v>0</v>
      </c>
    </row>
    <row r="13" spans="1:11" x14ac:dyDescent="0.25">
      <c r="A13" s="15"/>
      <c r="B13" s="44">
        <v>23</v>
      </c>
      <c r="C13" s="17" t="s">
        <v>262</v>
      </c>
      <c r="D13" s="18">
        <v>0</v>
      </c>
      <c r="E13" s="19">
        <v>1.6074999999999999E-2</v>
      </c>
      <c r="F13" s="19">
        <v>7.6215000590309501E-3</v>
      </c>
      <c r="G13" s="20">
        <f t="shared" si="0"/>
        <v>0.47412131004858166</v>
      </c>
      <c r="I13" t="s">
        <v>258</v>
      </c>
      <c r="J13" s="6">
        <v>0</v>
      </c>
      <c r="K13" s="65">
        <v>0</v>
      </c>
    </row>
    <row r="14" spans="1:11" ht="15.75" thickBot="1" x14ac:dyDescent="0.3">
      <c r="A14" s="21"/>
      <c r="B14" s="45">
        <v>24</v>
      </c>
      <c r="C14" s="23" t="s">
        <v>263</v>
      </c>
      <c r="D14" s="24">
        <v>8.6999999999999994E-2</v>
      </c>
      <c r="E14" s="25">
        <v>0.01</v>
      </c>
      <c r="F14" s="25">
        <v>4.999999888241291E-3</v>
      </c>
      <c r="G14" s="26">
        <f t="shared" si="0"/>
        <v>0.4999999888241291</v>
      </c>
      <c r="I14" t="s">
        <v>261</v>
      </c>
      <c r="J14" s="6">
        <v>0</v>
      </c>
      <c r="K14" s="65">
        <v>0</v>
      </c>
    </row>
    <row r="15" spans="1:11" x14ac:dyDescent="0.25">
      <c r="J15" s="6"/>
      <c r="K15" s="65"/>
    </row>
    <row r="16" spans="1:11" x14ac:dyDescent="0.25">
      <c r="J16" s="6"/>
      <c r="K16" s="65"/>
    </row>
    <row r="17" spans="10:11" x14ac:dyDescent="0.25">
      <c r="J17" s="6"/>
      <c r="K17" s="65"/>
    </row>
    <row r="18" spans="10:11" x14ac:dyDescent="0.25">
      <c r="J18" s="6"/>
      <c r="K18" s="65"/>
    </row>
    <row r="19" spans="10:11" x14ac:dyDescent="0.25">
      <c r="J19" s="6"/>
      <c r="K19" s="65"/>
    </row>
    <row r="20" spans="10:11" x14ac:dyDescent="0.25">
      <c r="J20" s="6"/>
      <c r="K20" s="65"/>
    </row>
    <row r="21" spans="10:11" x14ac:dyDescent="0.25">
      <c r="J21" s="6"/>
      <c r="K21" s="65"/>
    </row>
    <row r="22" spans="10:11" x14ac:dyDescent="0.25">
      <c r="J22" s="6"/>
      <c r="K22" s="65"/>
    </row>
    <row r="23" spans="10:11" x14ac:dyDescent="0.25">
      <c r="J23" s="6"/>
      <c r="K23" s="65"/>
    </row>
    <row r="24" spans="10:11" x14ac:dyDescent="0.25">
      <c r="J24" s="6"/>
      <c r="K24" s="65"/>
    </row>
    <row r="25" spans="10:11" x14ac:dyDescent="0.25">
      <c r="J25" s="6"/>
      <c r="K25" s="65"/>
    </row>
    <row r="26" spans="10:11" x14ac:dyDescent="0.25">
      <c r="J26" s="6"/>
      <c r="K26" s="65"/>
    </row>
    <row r="27" spans="10:11" x14ac:dyDescent="0.25">
      <c r="J27" s="6"/>
      <c r="K27" s="65"/>
    </row>
    <row r="28" spans="10:11" x14ac:dyDescent="0.25">
      <c r="J28" s="6"/>
      <c r="K28" s="65"/>
    </row>
    <row r="29" spans="10:11" x14ac:dyDescent="0.25">
      <c r="J29" s="6"/>
      <c r="K29" s="65"/>
    </row>
    <row r="30" spans="10:11" x14ac:dyDescent="0.25">
      <c r="J30" s="6"/>
      <c r="K30" s="65"/>
    </row>
    <row r="31" spans="10:11" x14ac:dyDescent="0.25">
      <c r="J31" s="6"/>
      <c r="K31" s="65"/>
    </row>
    <row r="32" spans="10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8"/>
  <dimension ref="A1:G11"/>
  <sheetViews>
    <sheetView workbookViewId="0">
      <selection activeCell="A8" sqref="A8:G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136</v>
      </c>
      <c r="B1" s="46" t="s">
        <v>228</v>
      </c>
      <c r="C1" s="40" t="s">
        <v>91</v>
      </c>
      <c r="D1" s="40"/>
      <c r="E1" s="40"/>
      <c r="F1" s="40"/>
      <c r="G1" s="40"/>
    </row>
    <row r="2" spans="1:7" ht="15.75" thickBot="1" x14ac:dyDescent="0.3">
      <c r="A2" s="2" t="s">
        <v>2646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6.1979999999999995</v>
      </c>
      <c r="E6" s="13">
        <v>5.4086630000000007</v>
      </c>
      <c r="F6" s="13">
        <v>0.83936819547670893</v>
      </c>
      <c r="G6" s="14">
        <v>0.15518959038060032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3.8480000000000003</v>
      </c>
      <c r="E7" s="31">
        <f ca="1">SUM(E8:OFFSET(E6,MATCH("GOBIERNOS REGIONALES",$A$8:$A$50,0),0))</f>
        <v>3.8480000000000003</v>
      </c>
      <c r="F7" s="31">
        <f ca="1">SUM(F8:OFFSET(F6,MATCH("GOBIERNOS REGIONALES",$A$8:$A$50,0),0))</f>
        <v>0.18956440789042972</v>
      </c>
      <c r="G7" s="32">
        <f ca="1">IFERROR(F7/E7,0)</f>
        <v>4.9263099763625182E-2</v>
      </c>
    </row>
    <row r="8" spans="1:7" x14ac:dyDescent="0.25">
      <c r="A8" s="15"/>
      <c r="B8" s="16">
        <v>5</v>
      </c>
      <c r="C8" s="17" t="s">
        <v>99</v>
      </c>
      <c r="D8" s="18">
        <v>3.8480000000000003</v>
      </c>
      <c r="E8" s="19">
        <v>3.8480000000000003</v>
      </c>
      <c r="F8" s="19">
        <v>0.18956440789042972</v>
      </c>
      <c r="G8" s="20">
        <f>IFERROR(F8/E8,0)</f>
        <v>4.9263099763625182E-2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0</v>
      </c>
      <c r="E9" s="31">
        <f ca="1">SUM(E10:OFFSET(E8,(MATCH("GOBIERNOS LOCALES",$A$8:$A$50,0)-MATCH("GOBIERNOS REGIONALES",$A$8:$A$50,0)),0))</f>
        <v>0</v>
      </c>
      <c r="F9" s="31">
        <f ca="1">SUM(F10:OFFSET(F8,(MATCH("GOBIERNOS LOCALES",$A$8:$A$50,0)-MATCH("GOBIERNOS REGIONALES",$A$8:$A$50,0)),0))</f>
        <v>0</v>
      </c>
      <c r="G9" s="32">
        <f ca="1">IFERROR(F9/E9,0)</f>
        <v>0</v>
      </c>
    </row>
    <row r="10" spans="1:7" ht="15.75" thickBot="1" x14ac:dyDescent="0.3">
      <c r="A10" s="33" t="s">
        <v>227</v>
      </c>
      <c r="B10" s="34"/>
      <c r="C10" s="35"/>
      <c r="D10" s="36">
        <v>2.35</v>
      </c>
      <c r="E10" s="37">
        <v>1.5606629999999999</v>
      </c>
      <c r="F10" s="37">
        <v>0.64980378758627921</v>
      </c>
      <c r="G10" s="38">
        <f>IFERROR(F10/E10,0)</f>
        <v>0.41636393480609157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9"/>
  <dimension ref="A1:L19"/>
  <sheetViews>
    <sheetView topLeftCell="A11" workbookViewId="0">
      <selection activeCell="A18" sqref="A18:XFD1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136</v>
      </c>
      <c r="B1" s="40" t="s">
        <v>228</v>
      </c>
      <c r="C1" s="40" t="s">
        <v>91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2647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6.1979999999999995</v>
      </c>
      <c r="G6" s="13">
        <v>5.4086630000000007</v>
      </c>
      <c r="H6" s="13">
        <v>0.83936819547670893</v>
      </c>
      <c r="I6" s="14">
        <v>0.15518959038060032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3.8879999999999999</v>
      </c>
      <c r="G7" s="31">
        <f ca="1">SUM(G8:OFFSET(G6,MATCH("PROYECTOS",$A$8:$A$50,0),0))</f>
        <v>3.8970879999999997</v>
      </c>
      <c r="H7" s="31">
        <f ca="1">SUM(H8:OFFSET(H6,MATCH("PROYECTOS",$A$8:$A$50,0),0))</f>
        <v>0.19718590794946067</v>
      </c>
      <c r="I7" s="32">
        <f ca="1">IFERROR(H7/G7,0)</f>
        <v>5.0598269258857048E-2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0.14278000000000002</v>
      </c>
      <c r="G8" s="19">
        <v>0.14278000000000002</v>
      </c>
      <c r="H8" s="19">
        <v>4.7629298962419853E-2</v>
      </c>
      <c r="I8" s="20">
        <f>IFERROR(H8/G8,0)</f>
        <v>0.33358522876046959</v>
      </c>
      <c r="J8" s="54"/>
      <c r="K8" s="19"/>
      <c r="L8" s="20" t="str">
        <f>IFERROR(K8/J8,".")</f>
        <v>.</v>
      </c>
    </row>
    <row r="9" spans="1:12" ht="51" x14ac:dyDescent="0.25">
      <c r="A9" s="15"/>
      <c r="B9" s="17">
        <v>3000727</v>
      </c>
      <c r="C9" s="17" t="s">
        <v>2648</v>
      </c>
      <c r="D9" s="53">
        <v>215</v>
      </c>
      <c r="E9" s="17" t="s">
        <v>293</v>
      </c>
      <c r="F9" s="18">
        <v>1.0229999999999999</v>
      </c>
      <c r="G9" s="19">
        <v>1.039075</v>
      </c>
      <c r="H9" s="19">
        <v>5.0086439354345202E-2</v>
      </c>
      <c r="I9" s="20">
        <f>IFERROR(H9/G9,0)</f>
        <v>4.8202910621798427E-2</v>
      </c>
      <c r="J9" s="54"/>
      <c r="K9" s="19"/>
      <c r="L9" s="20" t="str">
        <f>IFERROR(K9/J9,".")</f>
        <v>.</v>
      </c>
    </row>
    <row r="10" spans="1:12" ht="38.25" x14ac:dyDescent="0.25">
      <c r="A10" s="15"/>
      <c r="B10" s="17">
        <v>3000728</v>
      </c>
      <c r="C10" s="17" t="s">
        <v>2649</v>
      </c>
      <c r="D10" s="53">
        <v>59</v>
      </c>
      <c r="E10" s="17" t="s">
        <v>665</v>
      </c>
      <c r="F10" s="18">
        <v>2.7222200000000001</v>
      </c>
      <c r="G10" s="19">
        <v>2.7152329999999996</v>
      </c>
      <c r="H10" s="19">
        <v>9.9470169632695615E-2</v>
      </c>
      <c r="I10" s="20">
        <f>IFERROR(H10/G10,0)</f>
        <v>3.6634119293885874E-2</v>
      </c>
      <c r="J10" s="54"/>
      <c r="K10" s="19"/>
      <c r="L10" s="20" t="str">
        <f>IFERROR(K10/J10,".")</f>
        <v>.</v>
      </c>
    </row>
    <row r="11" spans="1:12" ht="15.75" thickBot="1" x14ac:dyDescent="0.3">
      <c r="A11" s="33" t="s">
        <v>302</v>
      </c>
      <c r="B11" s="35"/>
      <c r="C11" s="35"/>
      <c r="D11" s="51"/>
      <c r="E11" s="35"/>
      <c r="F11" s="36">
        <f ca="1">OFFSET(F11,-MATCH("PROYECTOS",$A$8:$A$50,0)-1,0)-(OFFSET(F11,-MATCH("PROYECTOS",$A$8:$A$50,0),0))</f>
        <v>2.3099999999999996</v>
      </c>
      <c r="G11" s="37">
        <f ca="1">OFFSET(G11,-MATCH("PROYECTOS",$A$8:$A$50,0)-1,0)-(OFFSET(G11,-MATCH("PROYECTOS",$A$8:$A$50,0),0))</f>
        <v>1.511575000000001</v>
      </c>
      <c r="H11" s="37">
        <f ca="1">OFFSET(H11,-MATCH("PROYECTOS",$A$8:$A$50,0)-1,0)-(OFFSET(H11,-MATCH("PROYECTOS",$A$8:$A$50,0),0))</f>
        <v>0.64218228752724826</v>
      </c>
      <c r="I11" s="38">
        <f ca="1">IFERROR(H11/G11,0)</f>
        <v>0.42484315202834649</v>
      </c>
      <c r="J11" s="52"/>
      <c r="K11" s="37"/>
      <c r="L11" s="38"/>
    </row>
    <row r="12" spans="1:12" ht="15.75" thickBot="1" x14ac:dyDescent="0.3"/>
    <row r="13" spans="1:12" ht="15.75" thickBot="1" x14ac:dyDescent="0.3">
      <c r="A13" s="108" t="s">
        <v>372</v>
      </c>
      <c r="B13" s="109"/>
      <c r="C13" s="109"/>
      <c r="D13" s="109"/>
      <c r="E13" s="109"/>
      <c r="F13" s="110"/>
    </row>
    <row r="14" spans="1:12" ht="15.75" thickBot="1" x14ac:dyDescent="0.3">
      <c r="A14" s="2" t="s">
        <v>2658</v>
      </c>
    </row>
    <row r="15" spans="1:12" ht="45" customHeight="1" x14ac:dyDescent="0.25">
      <c r="A15" s="100" t="s">
        <v>374</v>
      </c>
      <c r="B15" s="101"/>
      <c r="C15" s="101"/>
      <c r="D15" s="101"/>
      <c r="E15" s="101"/>
      <c r="F15" s="111" t="s">
        <v>375</v>
      </c>
    </row>
    <row r="16" spans="1:12" ht="15.75" thickBot="1" x14ac:dyDescent="0.3">
      <c r="A16" s="125"/>
      <c r="B16" s="126"/>
      <c r="C16" s="104"/>
      <c r="D16" s="104"/>
      <c r="E16" s="104"/>
      <c r="F16" s="112"/>
    </row>
    <row r="17" spans="1:6" ht="32.25" customHeight="1" x14ac:dyDescent="0.25">
      <c r="A17" s="15"/>
      <c r="B17" s="17">
        <v>3000001</v>
      </c>
      <c r="C17" s="148" t="s">
        <v>271</v>
      </c>
      <c r="D17" s="142"/>
      <c r="E17" s="149"/>
      <c r="F17" s="69">
        <v>0.33358522876046959</v>
      </c>
    </row>
    <row r="18" spans="1:6" ht="39" customHeight="1" x14ac:dyDescent="0.25">
      <c r="A18" s="15"/>
      <c r="B18" s="17">
        <v>3000727</v>
      </c>
      <c r="C18" s="144" t="s">
        <v>2648</v>
      </c>
      <c r="D18" s="119">
        <v>215</v>
      </c>
      <c r="E18" s="145" t="s">
        <v>293</v>
      </c>
      <c r="F18" s="69">
        <v>4.8202910621798427E-2</v>
      </c>
    </row>
    <row r="19" spans="1:6" ht="39" customHeight="1" thickBot="1" x14ac:dyDescent="0.3">
      <c r="A19" s="21"/>
      <c r="B19" s="23">
        <v>3000728</v>
      </c>
      <c r="C19" s="146" t="s">
        <v>2649</v>
      </c>
      <c r="D19" s="121">
        <v>59</v>
      </c>
      <c r="E19" s="147" t="s">
        <v>665</v>
      </c>
      <c r="F19" s="70">
        <v>3.6634119293885874E-2</v>
      </c>
    </row>
  </sheetData>
  <mergeCells count="18">
    <mergeCell ref="J3:L3"/>
    <mergeCell ref="I4:I5"/>
    <mergeCell ref="A13:F13"/>
    <mergeCell ref="A15:E16"/>
    <mergeCell ref="F15:F16"/>
    <mergeCell ref="L4:L5"/>
    <mergeCell ref="H4:H5"/>
    <mergeCell ref="A4:C5"/>
    <mergeCell ref="J4:J5"/>
    <mergeCell ref="F4:F5"/>
    <mergeCell ref="K4:K5"/>
    <mergeCell ref="G4:G5"/>
    <mergeCell ref="D4:E5"/>
    <mergeCell ref="C17:E17"/>
    <mergeCell ref="C18:E18"/>
    <mergeCell ref="C19:E19"/>
    <mergeCell ref="A3:E3"/>
    <mergeCell ref="F3:I3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N59"/>
  <sheetViews>
    <sheetView workbookViewId="0">
      <selection activeCell="J6" sqref="J6:N5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2" width="13.5703125" customWidth="1"/>
    <col min="13" max="14" width="14" customWidth="1"/>
  </cols>
  <sheetData>
    <row r="1" spans="1:14" ht="15.75" x14ac:dyDescent="0.25">
      <c r="A1" s="39">
        <v>18</v>
      </c>
      <c r="B1" s="40" t="s">
        <v>228</v>
      </c>
      <c r="C1" s="40" t="s">
        <v>12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550</v>
      </c>
    </row>
    <row r="3" spans="1:14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0" t="s">
        <v>2</v>
      </c>
      <c r="K3" s="101"/>
      <c r="L3" s="102"/>
      <c r="M3" s="101" t="s">
        <v>235</v>
      </c>
      <c r="N3" s="102"/>
    </row>
    <row r="4" spans="1:14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29"/>
      <c r="J4" s="98" t="s">
        <v>3</v>
      </c>
      <c r="K4" s="96" t="s">
        <v>4</v>
      </c>
      <c r="L4" s="105" t="s">
        <v>5</v>
      </c>
      <c r="M4" s="117" t="s">
        <v>236</v>
      </c>
      <c r="N4" s="105" t="s">
        <v>237</v>
      </c>
    </row>
    <row r="5" spans="1:14" ht="15.75" thickBot="1" x14ac:dyDescent="0.3">
      <c r="A5" s="131"/>
      <c r="B5" s="128"/>
      <c r="C5" s="128"/>
      <c r="D5" s="128"/>
      <c r="E5" s="128"/>
      <c r="F5" s="128"/>
      <c r="G5" s="128"/>
      <c r="H5" s="128"/>
      <c r="I5" s="130"/>
      <c r="J5" s="133"/>
      <c r="K5" s="134"/>
      <c r="L5" s="127"/>
      <c r="M5" s="132"/>
      <c r="N5" s="127"/>
    </row>
    <row r="6" spans="1:14" ht="89.25" x14ac:dyDescent="0.25">
      <c r="A6" s="15"/>
      <c r="B6" s="17">
        <v>3000012</v>
      </c>
      <c r="C6" s="17" t="s">
        <v>523</v>
      </c>
      <c r="D6" s="17">
        <v>394</v>
      </c>
      <c r="E6" s="17" t="s">
        <v>462</v>
      </c>
      <c r="F6" s="17">
        <v>11</v>
      </c>
      <c r="G6" s="17" t="s">
        <v>106</v>
      </c>
      <c r="H6" s="17">
        <v>124</v>
      </c>
      <c r="I6" s="17" t="s">
        <v>337</v>
      </c>
      <c r="J6" s="59">
        <v>1.3886489999999998</v>
      </c>
      <c r="K6" s="60">
        <v>1.3886489999999998</v>
      </c>
      <c r="L6" s="61">
        <v>0</v>
      </c>
      <c r="M6" s="60"/>
      <c r="N6" s="61"/>
    </row>
    <row r="7" spans="1:14" ht="63.75" x14ac:dyDescent="0.25">
      <c r="A7" s="15"/>
      <c r="B7" s="17">
        <v>3000012</v>
      </c>
      <c r="C7" s="17" t="s">
        <v>523</v>
      </c>
      <c r="D7" s="17">
        <v>394</v>
      </c>
      <c r="E7" s="17" t="s">
        <v>462</v>
      </c>
      <c r="F7" s="17">
        <v>137</v>
      </c>
      <c r="G7" s="17" t="s">
        <v>141</v>
      </c>
      <c r="H7" s="17">
        <v>137</v>
      </c>
      <c r="I7" s="17" t="s">
        <v>340</v>
      </c>
      <c r="J7" s="59">
        <v>2.9084929999999996</v>
      </c>
      <c r="K7" s="60">
        <v>3.2997339999999999</v>
      </c>
      <c r="L7" s="61">
        <v>1.2576169705516804</v>
      </c>
      <c r="M7" s="60"/>
      <c r="N7" s="61"/>
    </row>
    <row r="8" spans="1:14" ht="51" x14ac:dyDescent="0.25">
      <c r="A8" s="15"/>
      <c r="B8" s="17">
        <v>3000012</v>
      </c>
      <c r="C8" s="17" t="s">
        <v>523</v>
      </c>
      <c r="D8" s="17">
        <v>394</v>
      </c>
      <c r="E8" s="17" t="s">
        <v>462</v>
      </c>
      <c r="F8" s="17">
        <v>440</v>
      </c>
      <c r="G8" s="17" t="s">
        <v>201</v>
      </c>
      <c r="H8" s="17">
        <v>440</v>
      </c>
      <c r="I8" s="17" t="s">
        <v>341</v>
      </c>
      <c r="J8" s="59">
        <v>5.0959999999999991E-2</v>
      </c>
      <c r="K8" s="60">
        <v>5.0039999999999994E-2</v>
      </c>
      <c r="L8" s="61">
        <v>1.9648299989057705E-2</v>
      </c>
      <c r="M8" s="60"/>
      <c r="N8" s="61"/>
    </row>
    <row r="9" spans="1:14" ht="51" x14ac:dyDescent="0.25">
      <c r="A9" s="15"/>
      <c r="B9" s="17">
        <v>3000012</v>
      </c>
      <c r="C9" s="17" t="s">
        <v>523</v>
      </c>
      <c r="D9" s="17">
        <v>394</v>
      </c>
      <c r="E9" s="17" t="s">
        <v>462</v>
      </c>
      <c r="F9" s="17">
        <v>441</v>
      </c>
      <c r="G9" s="17" t="s">
        <v>202</v>
      </c>
      <c r="H9" s="17">
        <v>441</v>
      </c>
      <c r="I9" s="17" t="s">
        <v>342</v>
      </c>
      <c r="J9" s="59">
        <v>0.38491699999999995</v>
      </c>
      <c r="K9" s="60">
        <v>0.45611000000000002</v>
      </c>
      <c r="L9" s="61">
        <v>5.2796569332713261E-2</v>
      </c>
      <c r="M9" s="60"/>
      <c r="N9" s="61"/>
    </row>
    <row r="10" spans="1:14" ht="51" x14ac:dyDescent="0.25">
      <c r="A10" s="15"/>
      <c r="B10" s="17">
        <v>3000012</v>
      </c>
      <c r="C10" s="17" t="s">
        <v>523</v>
      </c>
      <c r="D10" s="17">
        <v>394</v>
      </c>
      <c r="E10" s="17" t="s">
        <v>462</v>
      </c>
      <c r="F10" s="17">
        <v>442</v>
      </c>
      <c r="G10" s="17" t="s">
        <v>203</v>
      </c>
      <c r="H10" s="17">
        <v>442</v>
      </c>
      <c r="I10" s="17" t="s">
        <v>343</v>
      </c>
      <c r="J10" s="59">
        <v>9.0979000000000018E-2</v>
      </c>
      <c r="K10" s="60">
        <v>0.13128600000000004</v>
      </c>
      <c r="L10" s="61">
        <v>9.2340999413863756E-2</v>
      </c>
      <c r="M10" s="60"/>
      <c r="N10" s="61"/>
    </row>
    <row r="11" spans="1:14" ht="51" x14ac:dyDescent="0.25">
      <c r="A11" s="15"/>
      <c r="B11" s="17">
        <v>3000012</v>
      </c>
      <c r="C11" s="17" t="s">
        <v>523</v>
      </c>
      <c r="D11" s="17">
        <v>394</v>
      </c>
      <c r="E11" s="17" t="s">
        <v>462</v>
      </c>
      <c r="F11" s="17">
        <v>443</v>
      </c>
      <c r="G11" s="17" t="s">
        <v>204</v>
      </c>
      <c r="H11" s="17">
        <v>443</v>
      </c>
      <c r="I11" s="17" t="s">
        <v>344</v>
      </c>
      <c r="J11" s="59">
        <v>0.82151799999999997</v>
      </c>
      <c r="K11" s="60">
        <v>0.91159499999999993</v>
      </c>
      <c r="L11" s="61">
        <v>0.33877008114359342</v>
      </c>
      <c r="M11" s="60"/>
      <c r="N11" s="61"/>
    </row>
    <row r="12" spans="1:14" ht="51" x14ac:dyDescent="0.25">
      <c r="A12" s="15"/>
      <c r="B12" s="17">
        <v>3000012</v>
      </c>
      <c r="C12" s="17" t="s">
        <v>523</v>
      </c>
      <c r="D12" s="17">
        <v>394</v>
      </c>
      <c r="E12" s="17" t="s">
        <v>462</v>
      </c>
      <c r="F12" s="17">
        <v>444</v>
      </c>
      <c r="G12" s="17" t="s">
        <v>205</v>
      </c>
      <c r="H12" s="17">
        <v>444</v>
      </c>
      <c r="I12" s="17" t="s">
        <v>345</v>
      </c>
      <c r="J12" s="59">
        <v>3.6310000000000002E-2</v>
      </c>
      <c r="K12" s="60">
        <v>5.7222000000000002E-2</v>
      </c>
      <c r="L12" s="61">
        <v>1.7807270400226116E-2</v>
      </c>
      <c r="M12" s="60"/>
      <c r="N12" s="61"/>
    </row>
    <row r="13" spans="1:14" ht="51" x14ac:dyDescent="0.25">
      <c r="A13" s="15"/>
      <c r="B13" s="17">
        <v>3000012</v>
      </c>
      <c r="C13" s="17" t="s">
        <v>523</v>
      </c>
      <c r="D13" s="17">
        <v>394</v>
      </c>
      <c r="E13" s="17" t="s">
        <v>462</v>
      </c>
      <c r="F13" s="17">
        <v>445</v>
      </c>
      <c r="G13" s="17" t="s">
        <v>206</v>
      </c>
      <c r="H13" s="17">
        <v>445</v>
      </c>
      <c r="I13" s="17" t="s">
        <v>346</v>
      </c>
      <c r="J13" s="59">
        <v>5.3046999999999997E-2</v>
      </c>
      <c r="K13" s="60">
        <v>0.31714400000000004</v>
      </c>
      <c r="L13" s="61">
        <v>4.9714680470060557E-2</v>
      </c>
      <c r="M13" s="60"/>
      <c r="N13" s="61"/>
    </row>
    <row r="14" spans="1:14" ht="51" x14ac:dyDescent="0.25">
      <c r="A14" s="15"/>
      <c r="B14" s="17">
        <v>3000012</v>
      </c>
      <c r="C14" s="17" t="s">
        <v>523</v>
      </c>
      <c r="D14" s="17">
        <v>394</v>
      </c>
      <c r="E14" s="17" t="s">
        <v>462</v>
      </c>
      <c r="F14" s="17">
        <v>446</v>
      </c>
      <c r="G14" s="17" t="s">
        <v>207</v>
      </c>
      <c r="H14" s="17">
        <v>446</v>
      </c>
      <c r="I14" s="17" t="s">
        <v>347</v>
      </c>
      <c r="J14" s="59">
        <v>0.35617500000000002</v>
      </c>
      <c r="K14" s="60">
        <v>0.36797500000000011</v>
      </c>
      <c r="L14" s="61">
        <v>0.18407559891056735</v>
      </c>
      <c r="M14" s="60"/>
      <c r="N14" s="61"/>
    </row>
    <row r="15" spans="1:14" ht="51" x14ac:dyDescent="0.25">
      <c r="A15" s="15"/>
      <c r="B15" s="17">
        <v>3000012</v>
      </c>
      <c r="C15" s="17" t="s">
        <v>523</v>
      </c>
      <c r="D15" s="17">
        <v>394</v>
      </c>
      <c r="E15" s="17" t="s">
        <v>462</v>
      </c>
      <c r="F15" s="17">
        <v>447</v>
      </c>
      <c r="G15" s="17" t="s">
        <v>208</v>
      </c>
      <c r="H15" s="17">
        <v>447</v>
      </c>
      <c r="I15" s="17" t="s">
        <v>348</v>
      </c>
      <c r="J15" s="59">
        <v>9.0834000000000012E-2</v>
      </c>
      <c r="K15" s="60">
        <v>7.8462000000000004E-2</v>
      </c>
      <c r="L15" s="61">
        <v>2.7088741539046168E-2</v>
      </c>
      <c r="M15" s="60"/>
      <c r="N15" s="61"/>
    </row>
    <row r="16" spans="1:14" ht="51" x14ac:dyDescent="0.25">
      <c r="A16" s="15"/>
      <c r="B16" s="17">
        <v>3000012</v>
      </c>
      <c r="C16" s="17" t="s">
        <v>523</v>
      </c>
      <c r="D16" s="17">
        <v>394</v>
      </c>
      <c r="E16" s="17" t="s">
        <v>462</v>
      </c>
      <c r="F16" s="17">
        <v>448</v>
      </c>
      <c r="G16" s="17" t="s">
        <v>209</v>
      </c>
      <c r="H16" s="17">
        <v>448</v>
      </c>
      <c r="I16" s="17" t="s">
        <v>349</v>
      </c>
      <c r="J16" s="59">
        <v>1.4200000000000001E-2</v>
      </c>
      <c r="K16" s="60">
        <v>1.4200000000000001E-2</v>
      </c>
      <c r="L16" s="61">
        <v>0</v>
      </c>
      <c r="M16" s="60"/>
      <c r="N16" s="61"/>
    </row>
    <row r="17" spans="1:14" ht="51" x14ac:dyDescent="0.25">
      <c r="A17" s="15"/>
      <c r="B17" s="17">
        <v>3000012</v>
      </c>
      <c r="C17" s="17" t="s">
        <v>523</v>
      </c>
      <c r="D17" s="17">
        <v>394</v>
      </c>
      <c r="E17" s="17" t="s">
        <v>462</v>
      </c>
      <c r="F17" s="17">
        <v>449</v>
      </c>
      <c r="G17" s="17" t="s">
        <v>210</v>
      </c>
      <c r="H17" s="17">
        <v>449</v>
      </c>
      <c r="I17" s="17" t="s">
        <v>350</v>
      </c>
      <c r="J17" s="59">
        <v>0.159944</v>
      </c>
      <c r="K17" s="60">
        <v>0.159944</v>
      </c>
      <c r="L17" s="61">
        <v>3.2144269804120995E-2</v>
      </c>
      <c r="M17" s="60"/>
      <c r="N17" s="61"/>
    </row>
    <row r="18" spans="1:14" ht="51" x14ac:dyDescent="0.25">
      <c r="A18" s="15"/>
      <c r="B18" s="17">
        <v>3000012</v>
      </c>
      <c r="C18" s="17" t="s">
        <v>523</v>
      </c>
      <c r="D18" s="17">
        <v>394</v>
      </c>
      <c r="E18" s="17" t="s">
        <v>462</v>
      </c>
      <c r="F18" s="17">
        <v>450</v>
      </c>
      <c r="G18" s="17" t="s">
        <v>211</v>
      </c>
      <c r="H18" s="17">
        <v>450</v>
      </c>
      <c r="I18" s="17" t="s">
        <v>351</v>
      </c>
      <c r="J18" s="59">
        <v>0.116607</v>
      </c>
      <c r="K18" s="60">
        <v>0.16660700000000001</v>
      </c>
      <c r="L18" s="61">
        <v>6.0332978930091485E-2</v>
      </c>
      <c r="M18" s="60"/>
      <c r="N18" s="61"/>
    </row>
    <row r="19" spans="1:14" ht="51" x14ac:dyDescent="0.25">
      <c r="A19" s="15"/>
      <c r="B19" s="17">
        <v>3000012</v>
      </c>
      <c r="C19" s="17" t="s">
        <v>523</v>
      </c>
      <c r="D19" s="17">
        <v>394</v>
      </c>
      <c r="E19" s="17" t="s">
        <v>462</v>
      </c>
      <c r="F19" s="17">
        <v>451</v>
      </c>
      <c r="G19" s="17" t="s">
        <v>212</v>
      </c>
      <c r="H19" s="17">
        <v>451</v>
      </c>
      <c r="I19" s="17" t="s">
        <v>352</v>
      </c>
      <c r="J19" s="59">
        <v>0.20835400000000007</v>
      </c>
      <c r="K19" s="60">
        <v>0.47075600000000001</v>
      </c>
      <c r="L19" s="61">
        <v>8.4519653668394312E-2</v>
      </c>
      <c r="M19" s="60"/>
      <c r="N19" s="61"/>
    </row>
    <row r="20" spans="1:14" ht="51" x14ac:dyDescent="0.25">
      <c r="A20" s="15"/>
      <c r="B20" s="17">
        <v>3000012</v>
      </c>
      <c r="C20" s="17" t="s">
        <v>523</v>
      </c>
      <c r="D20" s="17">
        <v>394</v>
      </c>
      <c r="E20" s="17" t="s">
        <v>462</v>
      </c>
      <c r="F20" s="17">
        <v>452</v>
      </c>
      <c r="G20" s="17" t="s">
        <v>213</v>
      </c>
      <c r="H20" s="17">
        <v>452</v>
      </c>
      <c r="I20" s="17" t="s">
        <v>353</v>
      </c>
      <c r="J20" s="59">
        <v>0.91612000000000005</v>
      </c>
      <c r="K20" s="60">
        <v>0.91611999999999993</v>
      </c>
      <c r="L20" s="61">
        <v>0.39909180422546342</v>
      </c>
      <c r="M20" s="60"/>
      <c r="N20" s="61"/>
    </row>
    <row r="21" spans="1:14" ht="51" x14ac:dyDescent="0.25">
      <c r="A21" s="15"/>
      <c r="B21" s="17">
        <v>3000012</v>
      </c>
      <c r="C21" s="17" t="s">
        <v>523</v>
      </c>
      <c r="D21" s="17">
        <v>394</v>
      </c>
      <c r="E21" s="17" t="s">
        <v>462</v>
      </c>
      <c r="F21" s="17">
        <v>453</v>
      </c>
      <c r="G21" s="17" t="s">
        <v>214</v>
      </c>
      <c r="H21" s="17">
        <v>453</v>
      </c>
      <c r="I21" s="17" t="s">
        <v>354</v>
      </c>
      <c r="J21" s="59">
        <v>0.11769500000000001</v>
      </c>
      <c r="K21" s="60">
        <v>8.5654000000000022E-2</v>
      </c>
      <c r="L21" s="61">
        <v>4.084310909092892E-2</v>
      </c>
      <c r="M21" s="60"/>
      <c r="N21" s="61"/>
    </row>
    <row r="22" spans="1:14" ht="51" x14ac:dyDescent="0.25">
      <c r="A22" s="15"/>
      <c r="B22" s="17">
        <v>3000012</v>
      </c>
      <c r="C22" s="17" t="s">
        <v>523</v>
      </c>
      <c r="D22" s="17">
        <v>394</v>
      </c>
      <c r="E22" s="17" t="s">
        <v>462</v>
      </c>
      <c r="F22" s="17">
        <v>454</v>
      </c>
      <c r="G22" s="17" t="s">
        <v>215</v>
      </c>
      <c r="H22" s="17">
        <v>454</v>
      </c>
      <c r="I22" s="17" t="s">
        <v>355</v>
      </c>
      <c r="J22" s="59">
        <v>4.4899999999999992E-3</v>
      </c>
      <c r="K22" s="60">
        <v>2.1490000000000002E-2</v>
      </c>
      <c r="L22" s="61">
        <v>0</v>
      </c>
      <c r="M22" s="60"/>
      <c r="N22" s="61"/>
    </row>
    <row r="23" spans="1:14" ht="51" x14ac:dyDescent="0.25">
      <c r="A23" s="15"/>
      <c r="B23" s="17">
        <v>3000012</v>
      </c>
      <c r="C23" s="17" t="s">
        <v>523</v>
      </c>
      <c r="D23" s="17">
        <v>394</v>
      </c>
      <c r="E23" s="17" t="s">
        <v>462</v>
      </c>
      <c r="F23" s="17">
        <v>455</v>
      </c>
      <c r="G23" s="17" t="s">
        <v>216</v>
      </c>
      <c r="H23" s="17">
        <v>455</v>
      </c>
      <c r="I23" s="17" t="s">
        <v>356</v>
      </c>
      <c r="J23" s="59">
        <v>7.0649999999999992E-3</v>
      </c>
      <c r="K23" s="60">
        <v>7.0650000000000001E-3</v>
      </c>
      <c r="L23" s="61">
        <v>8.9199998183175921E-4</v>
      </c>
      <c r="M23" s="60"/>
      <c r="N23" s="61"/>
    </row>
    <row r="24" spans="1:14" ht="51" x14ac:dyDescent="0.25">
      <c r="A24" s="15"/>
      <c r="B24" s="17">
        <v>3000012</v>
      </c>
      <c r="C24" s="17" t="s">
        <v>523</v>
      </c>
      <c r="D24" s="17">
        <v>394</v>
      </c>
      <c r="E24" s="17" t="s">
        <v>462</v>
      </c>
      <c r="F24" s="17">
        <v>456</v>
      </c>
      <c r="G24" s="17" t="s">
        <v>217</v>
      </c>
      <c r="H24" s="17">
        <v>456</v>
      </c>
      <c r="I24" s="17" t="s">
        <v>357</v>
      </c>
      <c r="J24" s="59">
        <v>7.0000000000000001E-3</v>
      </c>
      <c r="K24" s="60">
        <v>0.10199999999999999</v>
      </c>
      <c r="L24" s="61">
        <v>7.5000000651925802E-4</v>
      </c>
      <c r="M24" s="60"/>
      <c r="N24" s="61"/>
    </row>
    <row r="25" spans="1:14" ht="51" x14ac:dyDescent="0.25">
      <c r="A25" s="15"/>
      <c r="B25" s="17">
        <v>3000012</v>
      </c>
      <c r="C25" s="17" t="s">
        <v>523</v>
      </c>
      <c r="D25" s="17">
        <v>394</v>
      </c>
      <c r="E25" s="17" t="s">
        <v>462</v>
      </c>
      <c r="F25" s="17">
        <v>457</v>
      </c>
      <c r="G25" s="17" t="s">
        <v>218</v>
      </c>
      <c r="H25" s="17">
        <v>457</v>
      </c>
      <c r="I25" s="17" t="s">
        <v>358</v>
      </c>
      <c r="J25" s="59">
        <v>2.9500000000000002E-2</v>
      </c>
      <c r="K25" s="60">
        <v>2.9499999999999998E-2</v>
      </c>
      <c r="L25" s="61">
        <v>2.6092000305652618E-2</v>
      </c>
      <c r="M25" s="60"/>
      <c r="N25" s="61"/>
    </row>
    <row r="26" spans="1:14" ht="51" x14ac:dyDescent="0.25">
      <c r="A26" s="15"/>
      <c r="B26" s="17">
        <v>3000012</v>
      </c>
      <c r="C26" s="17" t="s">
        <v>523</v>
      </c>
      <c r="D26" s="17">
        <v>394</v>
      </c>
      <c r="E26" s="17" t="s">
        <v>462</v>
      </c>
      <c r="F26" s="17">
        <v>458</v>
      </c>
      <c r="G26" s="17" t="s">
        <v>219</v>
      </c>
      <c r="H26" s="17">
        <v>458</v>
      </c>
      <c r="I26" s="17" t="s">
        <v>359</v>
      </c>
      <c r="J26" s="59">
        <v>0.23032400000000006</v>
      </c>
      <c r="K26" s="60">
        <v>0.24063400000000001</v>
      </c>
      <c r="L26" s="61">
        <v>8.4247348993812921E-2</v>
      </c>
      <c r="M26" s="60"/>
      <c r="N26" s="61"/>
    </row>
    <row r="27" spans="1:14" ht="51" x14ac:dyDescent="0.25">
      <c r="A27" s="15"/>
      <c r="B27" s="17">
        <v>3000012</v>
      </c>
      <c r="C27" s="17" t="s">
        <v>523</v>
      </c>
      <c r="D27" s="17">
        <v>394</v>
      </c>
      <c r="E27" s="17" t="s">
        <v>462</v>
      </c>
      <c r="F27" s="17">
        <v>459</v>
      </c>
      <c r="G27" s="17" t="s">
        <v>220</v>
      </c>
      <c r="H27" s="17">
        <v>459</v>
      </c>
      <c r="I27" s="17" t="s">
        <v>360</v>
      </c>
      <c r="J27" s="59">
        <v>0.38979399999999992</v>
      </c>
      <c r="K27" s="60">
        <v>0.38979399999999997</v>
      </c>
      <c r="L27" s="61">
        <v>0.15076843764109071</v>
      </c>
      <c r="M27" s="60"/>
      <c r="N27" s="61"/>
    </row>
    <row r="28" spans="1:14" ht="51" x14ac:dyDescent="0.25">
      <c r="A28" s="15"/>
      <c r="B28" s="17">
        <v>3000012</v>
      </c>
      <c r="C28" s="17" t="s">
        <v>523</v>
      </c>
      <c r="D28" s="17">
        <v>394</v>
      </c>
      <c r="E28" s="17" t="s">
        <v>462</v>
      </c>
      <c r="F28" s="17">
        <v>460</v>
      </c>
      <c r="G28" s="17" t="s">
        <v>221</v>
      </c>
      <c r="H28" s="17">
        <v>460</v>
      </c>
      <c r="I28" s="17" t="s">
        <v>361</v>
      </c>
      <c r="J28" s="59">
        <v>0.42007999999999995</v>
      </c>
      <c r="K28" s="60">
        <v>0.42007999999999995</v>
      </c>
      <c r="L28" s="61">
        <v>0.17446185817243531</v>
      </c>
      <c r="M28" s="60"/>
      <c r="N28" s="61"/>
    </row>
    <row r="29" spans="1:14" ht="51" x14ac:dyDescent="0.25">
      <c r="A29" s="15"/>
      <c r="B29" s="17">
        <v>3000012</v>
      </c>
      <c r="C29" s="17" t="s">
        <v>523</v>
      </c>
      <c r="D29" s="17">
        <v>394</v>
      </c>
      <c r="E29" s="17" t="s">
        <v>462</v>
      </c>
      <c r="F29" s="17">
        <v>461</v>
      </c>
      <c r="G29" s="17" t="s">
        <v>222</v>
      </c>
      <c r="H29" s="17">
        <v>461</v>
      </c>
      <c r="I29" s="17" t="s">
        <v>362</v>
      </c>
      <c r="J29" s="59">
        <v>0.36093700000000001</v>
      </c>
      <c r="K29" s="60">
        <v>0.36093700000000001</v>
      </c>
      <c r="L29" s="61">
        <v>0.12807063240325078</v>
      </c>
      <c r="M29" s="60"/>
      <c r="N29" s="61"/>
    </row>
    <row r="30" spans="1:14" ht="51" x14ac:dyDescent="0.25">
      <c r="A30" s="15"/>
      <c r="B30" s="17">
        <v>3000012</v>
      </c>
      <c r="C30" s="17" t="s">
        <v>523</v>
      </c>
      <c r="D30" s="17">
        <v>394</v>
      </c>
      <c r="E30" s="17" t="s">
        <v>462</v>
      </c>
      <c r="F30" s="17">
        <v>462</v>
      </c>
      <c r="G30" s="17" t="s">
        <v>223</v>
      </c>
      <c r="H30" s="17">
        <v>462</v>
      </c>
      <c r="I30" s="17" t="s">
        <v>363</v>
      </c>
      <c r="J30" s="59">
        <v>1.4999999999999999E-2</v>
      </c>
      <c r="K30" s="60">
        <v>9.4999999999999998E-3</v>
      </c>
      <c r="L30" s="61">
        <v>2.1099999721627682E-3</v>
      </c>
      <c r="M30" s="60"/>
      <c r="N30" s="61"/>
    </row>
    <row r="31" spans="1:14" ht="51" x14ac:dyDescent="0.25">
      <c r="A31" s="15"/>
      <c r="B31" s="17">
        <v>3000012</v>
      </c>
      <c r="C31" s="17" t="s">
        <v>523</v>
      </c>
      <c r="D31" s="17">
        <v>394</v>
      </c>
      <c r="E31" s="17" t="s">
        <v>462</v>
      </c>
      <c r="F31" s="17">
        <v>463</v>
      </c>
      <c r="G31" s="17" t="s">
        <v>224</v>
      </c>
      <c r="H31" s="17">
        <v>463</v>
      </c>
      <c r="I31" s="17" t="s">
        <v>364</v>
      </c>
      <c r="J31" s="59">
        <v>0.12406000000000002</v>
      </c>
      <c r="K31" s="60">
        <v>0.12406000000000002</v>
      </c>
      <c r="L31" s="61">
        <v>5.800846808233473E-2</v>
      </c>
      <c r="M31" s="60"/>
      <c r="N31" s="61"/>
    </row>
    <row r="32" spans="1:14" ht="51" x14ac:dyDescent="0.25">
      <c r="A32" s="15"/>
      <c r="B32" s="17">
        <v>3000012</v>
      </c>
      <c r="C32" s="17" t="s">
        <v>523</v>
      </c>
      <c r="D32" s="17">
        <v>394</v>
      </c>
      <c r="E32" s="17" t="s">
        <v>462</v>
      </c>
      <c r="F32" s="17">
        <v>464</v>
      </c>
      <c r="G32" s="17" t="s">
        <v>225</v>
      </c>
      <c r="H32" s="17">
        <v>464</v>
      </c>
      <c r="I32" s="17" t="s">
        <v>365</v>
      </c>
      <c r="J32" s="59">
        <v>0.39513299999999996</v>
      </c>
      <c r="K32" s="60">
        <v>0.31935799999999998</v>
      </c>
      <c r="L32" s="61">
        <v>6.3397799502126873E-2</v>
      </c>
      <c r="M32" s="60"/>
      <c r="N32" s="61"/>
    </row>
    <row r="33" spans="1:14" ht="89.25" x14ac:dyDescent="0.25">
      <c r="A33" s="15"/>
      <c r="B33" s="17">
        <v>3043997</v>
      </c>
      <c r="C33" s="17" t="s">
        <v>537</v>
      </c>
      <c r="D33" s="17">
        <v>394</v>
      </c>
      <c r="E33" s="17" t="s">
        <v>462</v>
      </c>
      <c r="F33" s="17">
        <v>11</v>
      </c>
      <c r="G33" s="17" t="s">
        <v>106</v>
      </c>
      <c r="H33" s="17">
        <v>124</v>
      </c>
      <c r="I33" s="17" t="s">
        <v>337</v>
      </c>
      <c r="J33" s="59">
        <v>0.27607500000000001</v>
      </c>
      <c r="K33" s="60">
        <v>0.27607500000000001</v>
      </c>
      <c r="L33" s="61">
        <v>0</v>
      </c>
      <c r="M33" s="60"/>
      <c r="N33" s="61"/>
    </row>
    <row r="34" spans="1:14" ht="51" x14ac:dyDescent="0.25">
      <c r="A34" s="15"/>
      <c r="B34" s="17">
        <v>3043997</v>
      </c>
      <c r="C34" s="17" t="s">
        <v>537</v>
      </c>
      <c r="D34" s="17">
        <v>394</v>
      </c>
      <c r="E34" s="17" t="s">
        <v>462</v>
      </c>
      <c r="F34" s="17">
        <v>131</v>
      </c>
      <c r="G34" s="17" t="s">
        <v>138</v>
      </c>
      <c r="H34" s="17">
        <v>131</v>
      </c>
      <c r="I34" s="17" t="s">
        <v>338</v>
      </c>
      <c r="J34" s="59">
        <v>1.1399999999999999</v>
      </c>
      <c r="K34" s="60">
        <v>1.1400000000000001</v>
      </c>
      <c r="L34" s="61">
        <v>0.35665739653632045</v>
      </c>
      <c r="M34" s="60"/>
      <c r="N34" s="61"/>
    </row>
    <row r="35" spans="1:14" ht="63.75" x14ac:dyDescent="0.25">
      <c r="A35" s="15"/>
      <c r="B35" s="17">
        <v>3043997</v>
      </c>
      <c r="C35" s="17" t="s">
        <v>537</v>
      </c>
      <c r="D35" s="17">
        <v>394</v>
      </c>
      <c r="E35" s="17" t="s">
        <v>462</v>
      </c>
      <c r="F35" s="17">
        <v>137</v>
      </c>
      <c r="G35" s="17" t="s">
        <v>141</v>
      </c>
      <c r="H35" s="17">
        <v>137</v>
      </c>
      <c r="I35" s="17" t="s">
        <v>340</v>
      </c>
      <c r="J35" s="59">
        <v>0.35667100000000002</v>
      </c>
      <c r="K35" s="60">
        <v>0.35667100000000002</v>
      </c>
      <c r="L35" s="61">
        <v>0.13670661121432204</v>
      </c>
      <c r="M35" s="60"/>
      <c r="N35" s="61"/>
    </row>
    <row r="36" spans="1:14" ht="51" x14ac:dyDescent="0.25">
      <c r="A36" s="15"/>
      <c r="B36" s="17">
        <v>3043997</v>
      </c>
      <c r="C36" s="17" t="s">
        <v>537</v>
      </c>
      <c r="D36" s="17">
        <v>394</v>
      </c>
      <c r="E36" s="17" t="s">
        <v>462</v>
      </c>
      <c r="F36" s="17">
        <v>440</v>
      </c>
      <c r="G36" s="17" t="s">
        <v>201</v>
      </c>
      <c r="H36" s="17">
        <v>440</v>
      </c>
      <c r="I36" s="17" t="s">
        <v>341</v>
      </c>
      <c r="J36" s="59">
        <v>9.0950000000000007E-3</v>
      </c>
      <c r="K36" s="60">
        <v>4.7150000000000004E-3</v>
      </c>
      <c r="L36" s="61">
        <v>1.1899999663000926E-4</v>
      </c>
      <c r="M36" s="60"/>
      <c r="N36" s="61"/>
    </row>
    <row r="37" spans="1:14" ht="51" x14ac:dyDescent="0.25">
      <c r="A37" s="15"/>
      <c r="B37" s="17">
        <v>3043997</v>
      </c>
      <c r="C37" s="17" t="s">
        <v>537</v>
      </c>
      <c r="D37" s="17">
        <v>394</v>
      </c>
      <c r="E37" s="17" t="s">
        <v>462</v>
      </c>
      <c r="F37" s="17">
        <v>441</v>
      </c>
      <c r="G37" s="17" t="s">
        <v>202</v>
      </c>
      <c r="H37" s="17">
        <v>441</v>
      </c>
      <c r="I37" s="17" t="s">
        <v>342</v>
      </c>
      <c r="J37" s="59">
        <v>0.3909470000000001</v>
      </c>
      <c r="K37" s="60">
        <v>0.40523700000000012</v>
      </c>
      <c r="L37" s="61">
        <v>9.8480732820462435E-2</v>
      </c>
      <c r="M37" s="60"/>
      <c r="N37" s="61"/>
    </row>
    <row r="38" spans="1:14" ht="51" x14ac:dyDescent="0.25">
      <c r="A38" s="15"/>
      <c r="B38" s="17">
        <v>3043997</v>
      </c>
      <c r="C38" s="17" t="s">
        <v>537</v>
      </c>
      <c r="D38" s="17">
        <v>394</v>
      </c>
      <c r="E38" s="17" t="s">
        <v>462</v>
      </c>
      <c r="F38" s="17">
        <v>442</v>
      </c>
      <c r="G38" s="17" t="s">
        <v>203</v>
      </c>
      <c r="H38" s="17">
        <v>442</v>
      </c>
      <c r="I38" s="17" t="s">
        <v>343</v>
      </c>
      <c r="J38" s="59">
        <v>0.19555900000000001</v>
      </c>
      <c r="K38" s="60">
        <v>0.20774800000000002</v>
      </c>
      <c r="L38" s="61">
        <v>8.3675436995690688E-2</v>
      </c>
      <c r="M38" s="60"/>
      <c r="N38" s="61"/>
    </row>
    <row r="39" spans="1:14" ht="51" x14ac:dyDescent="0.25">
      <c r="A39" s="15"/>
      <c r="B39" s="17">
        <v>3043997</v>
      </c>
      <c r="C39" s="17" t="s">
        <v>537</v>
      </c>
      <c r="D39" s="17">
        <v>394</v>
      </c>
      <c r="E39" s="17" t="s">
        <v>462</v>
      </c>
      <c r="F39" s="17">
        <v>443</v>
      </c>
      <c r="G39" s="17" t="s">
        <v>204</v>
      </c>
      <c r="H39" s="17">
        <v>443</v>
      </c>
      <c r="I39" s="17" t="s">
        <v>344</v>
      </c>
      <c r="J39" s="59">
        <v>0.47351700000000013</v>
      </c>
      <c r="K39" s="60">
        <v>0.51828800000000008</v>
      </c>
      <c r="L39" s="61">
        <v>0.22064137100824155</v>
      </c>
      <c r="M39" s="60"/>
      <c r="N39" s="61"/>
    </row>
    <row r="40" spans="1:14" ht="51" x14ac:dyDescent="0.25">
      <c r="A40" s="15"/>
      <c r="B40" s="17">
        <v>3043997</v>
      </c>
      <c r="C40" s="17" t="s">
        <v>537</v>
      </c>
      <c r="D40" s="17">
        <v>394</v>
      </c>
      <c r="E40" s="17" t="s">
        <v>462</v>
      </c>
      <c r="F40" s="17">
        <v>444</v>
      </c>
      <c r="G40" s="17" t="s">
        <v>205</v>
      </c>
      <c r="H40" s="17">
        <v>444</v>
      </c>
      <c r="I40" s="17" t="s">
        <v>345</v>
      </c>
      <c r="J40" s="59">
        <v>0.201045</v>
      </c>
      <c r="K40" s="60">
        <v>0.22175899999999998</v>
      </c>
      <c r="L40" s="61">
        <v>0.10334172949660569</v>
      </c>
      <c r="M40" s="60"/>
      <c r="N40" s="61"/>
    </row>
    <row r="41" spans="1:14" ht="51" x14ac:dyDescent="0.25">
      <c r="A41" s="15"/>
      <c r="B41" s="17">
        <v>3043997</v>
      </c>
      <c r="C41" s="17" t="s">
        <v>537</v>
      </c>
      <c r="D41" s="17">
        <v>394</v>
      </c>
      <c r="E41" s="17" t="s">
        <v>462</v>
      </c>
      <c r="F41" s="17">
        <v>445</v>
      </c>
      <c r="G41" s="17" t="s">
        <v>206</v>
      </c>
      <c r="H41" s="17">
        <v>445</v>
      </c>
      <c r="I41" s="17" t="s">
        <v>346</v>
      </c>
      <c r="J41" s="59">
        <v>0.9209480000000001</v>
      </c>
      <c r="K41" s="60">
        <v>1.0156240000000003</v>
      </c>
      <c r="L41" s="61">
        <v>0.41621231965109473</v>
      </c>
      <c r="M41" s="60"/>
      <c r="N41" s="61"/>
    </row>
    <row r="42" spans="1:14" ht="51" x14ac:dyDescent="0.25">
      <c r="A42" s="15"/>
      <c r="B42" s="17">
        <v>3043997</v>
      </c>
      <c r="C42" s="17" t="s">
        <v>537</v>
      </c>
      <c r="D42" s="17">
        <v>394</v>
      </c>
      <c r="E42" s="17" t="s">
        <v>462</v>
      </c>
      <c r="F42" s="17">
        <v>446</v>
      </c>
      <c r="G42" s="17" t="s">
        <v>207</v>
      </c>
      <c r="H42" s="17">
        <v>446</v>
      </c>
      <c r="I42" s="17" t="s">
        <v>347</v>
      </c>
      <c r="J42" s="59">
        <v>0.51151500000000005</v>
      </c>
      <c r="K42" s="60">
        <v>0.52231499999999997</v>
      </c>
      <c r="L42" s="61">
        <v>0.18953673885698663</v>
      </c>
      <c r="M42" s="60"/>
      <c r="N42" s="61"/>
    </row>
    <row r="43" spans="1:14" ht="51" x14ac:dyDescent="0.25">
      <c r="A43" s="15"/>
      <c r="B43" s="17">
        <v>3043997</v>
      </c>
      <c r="C43" s="17" t="s">
        <v>537</v>
      </c>
      <c r="D43" s="17">
        <v>394</v>
      </c>
      <c r="E43" s="17" t="s">
        <v>462</v>
      </c>
      <c r="F43" s="17">
        <v>447</v>
      </c>
      <c r="G43" s="17" t="s">
        <v>208</v>
      </c>
      <c r="H43" s="17">
        <v>447</v>
      </c>
      <c r="I43" s="17" t="s">
        <v>348</v>
      </c>
      <c r="J43" s="59">
        <v>0.31411199999999995</v>
      </c>
      <c r="K43" s="60">
        <v>0.29229700000000008</v>
      </c>
      <c r="L43" s="61">
        <v>0.11840072374616284</v>
      </c>
      <c r="M43" s="60"/>
      <c r="N43" s="61"/>
    </row>
    <row r="44" spans="1:14" ht="51" x14ac:dyDescent="0.25">
      <c r="A44" s="15"/>
      <c r="B44" s="17">
        <v>3043997</v>
      </c>
      <c r="C44" s="17" t="s">
        <v>537</v>
      </c>
      <c r="D44" s="17">
        <v>394</v>
      </c>
      <c r="E44" s="17" t="s">
        <v>462</v>
      </c>
      <c r="F44" s="17">
        <v>448</v>
      </c>
      <c r="G44" s="17" t="s">
        <v>209</v>
      </c>
      <c r="H44" s="17">
        <v>448</v>
      </c>
      <c r="I44" s="17" t="s">
        <v>349</v>
      </c>
      <c r="J44" s="59">
        <v>0.10015099999999999</v>
      </c>
      <c r="K44" s="60">
        <v>0.10015099999999999</v>
      </c>
      <c r="L44" s="61">
        <v>1.794344891095534E-2</v>
      </c>
      <c r="M44" s="60"/>
      <c r="N44" s="61"/>
    </row>
    <row r="45" spans="1:14" ht="51" x14ac:dyDescent="0.25">
      <c r="A45" s="15"/>
      <c r="B45" s="17">
        <v>3043997</v>
      </c>
      <c r="C45" s="17" t="s">
        <v>537</v>
      </c>
      <c r="D45" s="17">
        <v>394</v>
      </c>
      <c r="E45" s="17" t="s">
        <v>462</v>
      </c>
      <c r="F45" s="17">
        <v>449</v>
      </c>
      <c r="G45" s="17" t="s">
        <v>210</v>
      </c>
      <c r="H45" s="17">
        <v>449</v>
      </c>
      <c r="I45" s="17" t="s">
        <v>350</v>
      </c>
      <c r="J45" s="59">
        <v>0.31146200000000002</v>
      </c>
      <c r="K45" s="60">
        <v>0.31146200000000002</v>
      </c>
      <c r="L45" s="61">
        <v>0.14429582799493801</v>
      </c>
      <c r="M45" s="60"/>
      <c r="N45" s="61"/>
    </row>
    <row r="46" spans="1:14" ht="51" x14ac:dyDescent="0.25">
      <c r="A46" s="15"/>
      <c r="B46" s="17">
        <v>3043997</v>
      </c>
      <c r="C46" s="17" t="s">
        <v>537</v>
      </c>
      <c r="D46" s="17">
        <v>394</v>
      </c>
      <c r="E46" s="17" t="s">
        <v>462</v>
      </c>
      <c r="F46" s="17">
        <v>450</v>
      </c>
      <c r="G46" s="17" t="s">
        <v>211</v>
      </c>
      <c r="H46" s="17">
        <v>450</v>
      </c>
      <c r="I46" s="17" t="s">
        <v>351</v>
      </c>
      <c r="J46" s="59">
        <v>0.22580600000000001</v>
      </c>
      <c r="K46" s="60">
        <v>0.24502699999999999</v>
      </c>
      <c r="L46" s="61">
        <v>6.0933490160095971E-2</v>
      </c>
      <c r="M46" s="60"/>
      <c r="N46" s="61"/>
    </row>
    <row r="47" spans="1:14" ht="51" x14ac:dyDescent="0.25">
      <c r="A47" s="15"/>
      <c r="B47" s="17">
        <v>3043997</v>
      </c>
      <c r="C47" s="17" t="s">
        <v>537</v>
      </c>
      <c r="D47" s="17">
        <v>394</v>
      </c>
      <c r="E47" s="17" t="s">
        <v>462</v>
      </c>
      <c r="F47" s="17">
        <v>451</v>
      </c>
      <c r="G47" s="17" t="s">
        <v>212</v>
      </c>
      <c r="H47" s="17">
        <v>451</v>
      </c>
      <c r="I47" s="17" t="s">
        <v>352</v>
      </c>
      <c r="J47" s="59">
        <v>8.9893000000000001E-2</v>
      </c>
      <c r="K47" s="60">
        <v>9.2592999999999995E-2</v>
      </c>
      <c r="L47" s="61">
        <v>3.3229020089493133E-2</v>
      </c>
      <c r="M47" s="60"/>
      <c r="N47" s="61"/>
    </row>
    <row r="48" spans="1:14" ht="51" x14ac:dyDescent="0.25">
      <c r="A48" s="15"/>
      <c r="B48" s="17">
        <v>3043997</v>
      </c>
      <c r="C48" s="17" t="s">
        <v>537</v>
      </c>
      <c r="D48" s="17">
        <v>394</v>
      </c>
      <c r="E48" s="17" t="s">
        <v>462</v>
      </c>
      <c r="F48" s="17">
        <v>452</v>
      </c>
      <c r="G48" s="17" t="s">
        <v>213</v>
      </c>
      <c r="H48" s="17">
        <v>452</v>
      </c>
      <c r="I48" s="17" t="s">
        <v>353</v>
      </c>
      <c r="J48" s="59">
        <v>0.68246600000000002</v>
      </c>
      <c r="K48" s="60">
        <v>0.68246600000000002</v>
      </c>
      <c r="L48" s="61">
        <v>0.20726620999630541</v>
      </c>
      <c r="M48" s="60"/>
      <c r="N48" s="61"/>
    </row>
    <row r="49" spans="1:14" ht="51" x14ac:dyDescent="0.25">
      <c r="A49" s="15"/>
      <c r="B49" s="17">
        <v>3043997</v>
      </c>
      <c r="C49" s="17" t="s">
        <v>537</v>
      </c>
      <c r="D49" s="17">
        <v>394</v>
      </c>
      <c r="E49" s="17" t="s">
        <v>462</v>
      </c>
      <c r="F49" s="17">
        <v>453</v>
      </c>
      <c r="G49" s="17" t="s">
        <v>214</v>
      </c>
      <c r="H49" s="17">
        <v>453</v>
      </c>
      <c r="I49" s="17" t="s">
        <v>354</v>
      </c>
      <c r="J49" s="59">
        <v>2.7185540000000001</v>
      </c>
      <c r="K49" s="60">
        <v>0.55427999999999999</v>
      </c>
      <c r="L49" s="61">
        <v>0.23543185135349631</v>
      </c>
      <c r="M49" s="60"/>
      <c r="N49" s="61"/>
    </row>
    <row r="50" spans="1:14" ht="51" x14ac:dyDescent="0.25">
      <c r="A50" s="15"/>
      <c r="B50" s="17">
        <v>3043997</v>
      </c>
      <c r="C50" s="17" t="s">
        <v>537</v>
      </c>
      <c r="D50" s="17">
        <v>394</v>
      </c>
      <c r="E50" s="17" t="s">
        <v>462</v>
      </c>
      <c r="F50" s="17">
        <v>454</v>
      </c>
      <c r="G50" s="17" t="s">
        <v>215</v>
      </c>
      <c r="H50" s="17">
        <v>454</v>
      </c>
      <c r="I50" s="17" t="s">
        <v>355</v>
      </c>
      <c r="J50" s="59">
        <v>0.21431299999999998</v>
      </c>
      <c r="K50" s="60">
        <v>0.38611899999999999</v>
      </c>
      <c r="L50" s="61">
        <v>0.11582068807911128</v>
      </c>
      <c r="M50" s="60"/>
      <c r="N50" s="61"/>
    </row>
    <row r="51" spans="1:14" ht="51" x14ac:dyDescent="0.25">
      <c r="A51" s="15"/>
      <c r="B51" s="17">
        <v>3043997</v>
      </c>
      <c r="C51" s="17" t="s">
        <v>537</v>
      </c>
      <c r="D51" s="17">
        <v>394</v>
      </c>
      <c r="E51" s="17" t="s">
        <v>462</v>
      </c>
      <c r="F51" s="17">
        <v>455</v>
      </c>
      <c r="G51" s="17" t="s">
        <v>216</v>
      </c>
      <c r="H51" s="17">
        <v>455</v>
      </c>
      <c r="I51" s="17" t="s">
        <v>356</v>
      </c>
      <c r="J51" s="59">
        <v>3.3968000000000005E-2</v>
      </c>
      <c r="K51" s="60">
        <v>3.3967999999999998E-2</v>
      </c>
      <c r="L51" s="61">
        <v>1.1621559766354039E-2</v>
      </c>
      <c r="M51" s="60"/>
      <c r="N51" s="61"/>
    </row>
    <row r="52" spans="1:14" ht="51" x14ac:dyDescent="0.25">
      <c r="A52" s="15"/>
      <c r="B52" s="17">
        <v>3043997</v>
      </c>
      <c r="C52" s="17" t="s">
        <v>537</v>
      </c>
      <c r="D52" s="17">
        <v>394</v>
      </c>
      <c r="E52" s="17" t="s">
        <v>462</v>
      </c>
      <c r="F52" s="17">
        <v>456</v>
      </c>
      <c r="G52" s="17" t="s">
        <v>217</v>
      </c>
      <c r="H52" s="17">
        <v>456</v>
      </c>
      <c r="I52" s="17" t="s">
        <v>357</v>
      </c>
      <c r="J52" s="59">
        <v>0.35601300000000008</v>
      </c>
      <c r="K52" s="60">
        <v>0.38329400000000008</v>
      </c>
      <c r="L52" s="61">
        <v>0.20325945608783513</v>
      </c>
      <c r="M52" s="60"/>
      <c r="N52" s="61"/>
    </row>
    <row r="53" spans="1:14" ht="51" x14ac:dyDescent="0.25">
      <c r="A53" s="15"/>
      <c r="B53" s="17">
        <v>3043997</v>
      </c>
      <c r="C53" s="17" t="s">
        <v>537</v>
      </c>
      <c r="D53" s="17">
        <v>394</v>
      </c>
      <c r="E53" s="17" t="s">
        <v>462</v>
      </c>
      <c r="F53" s="17">
        <v>457</v>
      </c>
      <c r="G53" s="17" t="s">
        <v>218</v>
      </c>
      <c r="H53" s="17">
        <v>457</v>
      </c>
      <c r="I53" s="17" t="s">
        <v>358</v>
      </c>
      <c r="J53" s="59">
        <v>7.3157E-2</v>
      </c>
      <c r="K53" s="60">
        <v>0.15693300000000002</v>
      </c>
      <c r="L53" s="61">
        <v>1.3257809769129381E-2</v>
      </c>
      <c r="M53" s="60"/>
      <c r="N53" s="61"/>
    </row>
    <row r="54" spans="1:14" ht="51" x14ac:dyDescent="0.25">
      <c r="A54" s="15"/>
      <c r="B54" s="17">
        <v>3043997</v>
      </c>
      <c r="C54" s="17" t="s">
        <v>537</v>
      </c>
      <c r="D54" s="17">
        <v>394</v>
      </c>
      <c r="E54" s="17" t="s">
        <v>462</v>
      </c>
      <c r="F54" s="17">
        <v>458</v>
      </c>
      <c r="G54" s="17" t="s">
        <v>219</v>
      </c>
      <c r="H54" s="17">
        <v>458</v>
      </c>
      <c r="I54" s="17" t="s">
        <v>359</v>
      </c>
      <c r="J54" s="59">
        <v>0.37451800000000002</v>
      </c>
      <c r="K54" s="60">
        <v>0.40805799999999998</v>
      </c>
      <c r="L54" s="61">
        <v>0.15444846927130129</v>
      </c>
      <c r="M54" s="60"/>
      <c r="N54" s="61"/>
    </row>
    <row r="55" spans="1:14" ht="51" x14ac:dyDescent="0.25">
      <c r="A55" s="15"/>
      <c r="B55" s="17">
        <v>3043997</v>
      </c>
      <c r="C55" s="17" t="s">
        <v>537</v>
      </c>
      <c r="D55" s="17">
        <v>394</v>
      </c>
      <c r="E55" s="17" t="s">
        <v>462</v>
      </c>
      <c r="F55" s="17">
        <v>460</v>
      </c>
      <c r="G55" s="17" t="s">
        <v>221</v>
      </c>
      <c r="H55" s="17">
        <v>460</v>
      </c>
      <c r="I55" s="17" t="s">
        <v>361</v>
      </c>
      <c r="J55" s="59">
        <v>0.56087600000000004</v>
      </c>
      <c r="K55" s="60">
        <v>0.56087600000000004</v>
      </c>
      <c r="L55" s="61">
        <v>0.28652814915312774</v>
      </c>
      <c r="M55" s="60"/>
      <c r="N55" s="61"/>
    </row>
    <row r="56" spans="1:14" ht="51" x14ac:dyDescent="0.25">
      <c r="A56" s="15"/>
      <c r="B56" s="17">
        <v>3043997</v>
      </c>
      <c r="C56" s="17" t="s">
        <v>537</v>
      </c>
      <c r="D56" s="17">
        <v>394</v>
      </c>
      <c r="E56" s="17" t="s">
        <v>462</v>
      </c>
      <c r="F56" s="17">
        <v>461</v>
      </c>
      <c r="G56" s="17" t="s">
        <v>222</v>
      </c>
      <c r="H56" s="17">
        <v>461</v>
      </c>
      <c r="I56" s="17" t="s">
        <v>362</v>
      </c>
      <c r="J56" s="59">
        <v>0.942685</v>
      </c>
      <c r="K56" s="60">
        <v>0.94268500000000022</v>
      </c>
      <c r="L56" s="61">
        <v>0.42571834241971374</v>
      </c>
      <c r="M56" s="60"/>
      <c r="N56" s="61"/>
    </row>
    <row r="57" spans="1:14" ht="51" x14ac:dyDescent="0.25">
      <c r="A57" s="15"/>
      <c r="B57" s="17">
        <v>3043997</v>
      </c>
      <c r="C57" s="17" t="s">
        <v>537</v>
      </c>
      <c r="D57" s="17">
        <v>394</v>
      </c>
      <c r="E57" s="17" t="s">
        <v>462</v>
      </c>
      <c r="F57" s="17">
        <v>462</v>
      </c>
      <c r="G57" s="17" t="s">
        <v>223</v>
      </c>
      <c r="H57" s="17">
        <v>462</v>
      </c>
      <c r="I57" s="17" t="s">
        <v>363</v>
      </c>
      <c r="J57" s="59">
        <v>1.728E-2</v>
      </c>
      <c r="K57" s="60">
        <v>1.7279999999999997E-2</v>
      </c>
      <c r="L57" s="61">
        <v>0</v>
      </c>
      <c r="M57" s="60"/>
      <c r="N57" s="61"/>
    </row>
    <row r="58" spans="1:14" ht="51" x14ac:dyDescent="0.25">
      <c r="A58" s="15"/>
      <c r="B58" s="17">
        <v>3043997</v>
      </c>
      <c r="C58" s="17" t="s">
        <v>537</v>
      </c>
      <c r="D58" s="17">
        <v>394</v>
      </c>
      <c r="E58" s="17" t="s">
        <v>462</v>
      </c>
      <c r="F58" s="17">
        <v>463</v>
      </c>
      <c r="G58" s="17" t="s">
        <v>224</v>
      </c>
      <c r="H58" s="17">
        <v>463</v>
      </c>
      <c r="I58" s="17" t="s">
        <v>364</v>
      </c>
      <c r="J58" s="59">
        <v>0.33030199999999998</v>
      </c>
      <c r="K58" s="60">
        <v>0.33767500000000006</v>
      </c>
      <c r="L58" s="61">
        <v>0.1456336941664631</v>
      </c>
      <c r="M58" s="60"/>
      <c r="N58" s="61"/>
    </row>
    <row r="59" spans="1:14" ht="51.75" thickBot="1" x14ac:dyDescent="0.3">
      <c r="A59" s="21"/>
      <c r="B59" s="23">
        <v>3043997</v>
      </c>
      <c r="C59" s="23" t="s">
        <v>537</v>
      </c>
      <c r="D59" s="23">
        <v>394</v>
      </c>
      <c r="E59" s="23" t="s">
        <v>462</v>
      </c>
      <c r="F59" s="23">
        <v>464</v>
      </c>
      <c r="G59" s="23" t="s">
        <v>225</v>
      </c>
      <c r="H59" s="23">
        <v>464</v>
      </c>
      <c r="I59" s="23" t="s">
        <v>365</v>
      </c>
      <c r="J59" s="62">
        <v>0.429564</v>
      </c>
      <c r="K59" s="63">
        <v>0.45556399999999997</v>
      </c>
      <c r="L59" s="64">
        <v>0.30401768814772367</v>
      </c>
      <c r="M59" s="63"/>
      <c r="N59" s="64"/>
    </row>
  </sheetData>
  <mergeCells count="12">
    <mergeCell ref="A3:I3"/>
    <mergeCell ref="J3:L3"/>
    <mergeCell ref="M3:N3"/>
    <mergeCell ref="L4:L5"/>
    <mergeCell ref="F4:G5"/>
    <mergeCell ref="H4:I5"/>
    <mergeCell ref="A4:C5"/>
    <mergeCell ref="M4:M5"/>
    <mergeCell ref="J4:J5"/>
    <mergeCell ref="N4:N5"/>
    <mergeCell ref="K4:K5"/>
    <mergeCell ref="D4:E5"/>
  </mergeCells>
  <pageMargins left="0.7" right="0.7" top="0.75" bottom="0.75" header="0.3" footer="0.3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0"/>
  <dimension ref="A1:N15"/>
  <sheetViews>
    <sheetView topLeftCell="B1" workbookViewId="0">
      <selection activeCell="A4" sqref="A4:C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136</v>
      </c>
      <c r="B1" s="40" t="s">
        <v>228</v>
      </c>
      <c r="C1" s="40" t="s">
        <v>91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2650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6.1979999999999995</v>
      </c>
      <c r="I6" s="13">
        <v>5.4086630000000007</v>
      </c>
      <c r="J6" s="13">
        <v>0.83936819547670893</v>
      </c>
      <c r="K6" s="14">
        <v>0.15518959038060032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SUM(H8:H14)</f>
        <v>3.8880000000000003</v>
      </c>
      <c r="I7" s="30">
        <f>SUM(I8:I14)</f>
        <v>3.8970879999999997</v>
      </c>
      <c r="J7" s="30">
        <f>SUM(J8:J14)</f>
        <v>0.19718590794946067</v>
      </c>
      <c r="K7" s="32">
        <f>IFERROR(J7/I7,0)</f>
        <v>5.0598269258857048E-2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0.14278000000000002</v>
      </c>
      <c r="I8" s="19">
        <v>0.14278000000000002</v>
      </c>
      <c r="J8" s="19">
        <v>4.7629298962419853E-2</v>
      </c>
      <c r="K8" s="20">
        <f t="shared" ref="K8:K15" si="0">IFERROR(J8/I8,0)</f>
        <v>0.33358522876046959</v>
      </c>
      <c r="L8" s="54">
        <v>0</v>
      </c>
      <c r="M8" s="19">
        <v>0</v>
      </c>
      <c r="N8" s="20" t="str">
        <f>IFERROR(M8/L8,".")</f>
        <v>.</v>
      </c>
    </row>
    <row r="9" spans="1:14" ht="51" x14ac:dyDescent="0.25">
      <c r="A9" s="15"/>
      <c r="B9" s="17">
        <v>5005277</v>
      </c>
      <c r="C9" s="79" t="s">
        <v>2651</v>
      </c>
      <c r="D9" s="17">
        <v>3000727</v>
      </c>
      <c r="E9" s="17" t="s">
        <v>2648</v>
      </c>
      <c r="F9" s="53">
        <v>88</v>
      </c>
      <c r="G9" s="17" t="s">
        <v>466</v>
      </c>
      <c r="H9" s="18">
        <v>3.5000000000000003E-2</v>
      </c>
      <c r="I9" s="19">
        <v>3.5000000000000003E-2</v>
      </c>
      <c r="J9" s="19">
        <v>2.6685998309403658E-3</v>
      </c>
      <c r="K9" s="20">
        <f t="shared" si="0"/>
        <v>7.6245709455439015E-2</v>
      </c>
      <c r="L9" s="54">
        <v>0</v>
      </c>
      <c r="M9" s="19">
        <v>0</v>
      </c>
      <c r="N9" s="20" t="str">
        <f t="shared" ref="N9:N14" si="1">IFERROR(M9/L9,".")</f>
        <v>.</v>
      </c>
    </row>
    <row r="10" spans="1:14" ht="51" x14ac:dyDescent="0.25">
      <c r="A10" s="15"/>
      <c r="B10" s="17">
        <v>5005278</v>
      </c>
      <c r="C10" s="79" t="s">
        <v>2652</v>
      </c>
      <c r="D10" s="17">
        <v>3000727</v>
      </c>
      <c r="E10" s="17" t="s">
        <v>2648</v>
      </c>
      <c r="F10" s="53">
        <v>215</v>
      </c>
      <c r="G10" s="17" t="s">
        <v>293</v>
      </c>
      <c r="H10" s="18">
        <v>0.98799999999999999</v>
      </c>
      <c r="I10" s="19">
        <v>1.0040750000000001</v>
      </c>
      <c r="J10" s="19">
        <v>4.7417839523404837E-2</v>
      </c>
      <c r="K10" s="20">
        <f t="shared" si="0"/>
        <v>4.7225396034563986E-2</v>
      </c>
      <c r="L10" s="54">
        <v>0</v>
      </c>
      <c r="M10" s="19">
        <v>0</v>
      </c>
      <c r="N10" s="20" t="str">
        <f t="shared" si="1"/>
        <v>.</v>
      </c>
    </row>
    <row r="11" spans="1:14" ht="51" x14ac:dyDescent="0.25">
      <c r="A11" s="15"/>
      <c r="B11" s="17">
        <v>5005279</v>
      </c>
      <c r="C11" s="79" t="s">
        <v>2653</v>
      </c>
      <c r="D11" s="17">
        <v>3000728</v>
      </c>
      <c r="E11" s="17" t="s">
        <v>2649</v>
      </c>
      <c r="F11" s="53">
        <v>59</v>
      </c>
      <c r="G11" s="17" t="s">
        <v>665</v>
      </c>
      <c r="H11" s="18">
        <v>2.6472200000000004</v>
      </c>
      <c r="I11" s="19">
        <v>2.6472199999999999</v>
      </c>
      <c r="J11" s="19">
        <v>9.9470169632695615E-2</v>
      </c>
      <c r="K11" s="20">
        <f t="shared" si="0"/>
        <v>3.7575331718820354E-2</v>
      </c>
      <c r="L11" s="54">
        <v>0</v>
      </c>
      <c r="M11" s="19">
        <v>0</v>
      </c>
      <c r="N11" s="20" t="str">
        <f t="shared" si="1"/>
        <v>.</v>
      </c>
    </row>
    <row r="12" spans="1:14" ht="38.25" x14ac:dyDescent="0.25">
      <c r="A12" s="15"/>
      <c r="B12" s="17">
        <v>5005280</v>
      </c>
      <c r="C12" s="79" t="s">
        <v>2654</v>
      </c>
      <c r="D12" s="17">
        <v>3000728</v>
      </c>
      <c r="E12" s="17" t="s">
        <v>2649</v>
      </c>
      <c r="F12" s="53">
        <v>46</v>
      </c>
      <c r="G12" s="17" t="s">
        <v>856</v>
      </c>
      <c r="H12" s="18">
        <v>0.01</v>
      </c>
      <c r="I12" s="19">
        <v>0.01</v>
      </c>
      <c r="J12" s="19">
        <v>0</v>
      </c>
      <c r="K12" s="20">
        <f t="shared" si="0"/>
        <v>0</v>
      </c>
      <c r="L12" s="54">
        <v>0</v>
      </c>
      <c r="M12" s="19">
        <v>0</v>
      </c>
      <c r="N12" s="20" t="str">
        <f t="shared" si="1"/>
        <v>.</v>
      </c>
    </row>
    <row r="13" spans="1:14" ht="38.25" x14ac:dyDescent="0.25">
      <c r="A13" s="15"/>
      <c r="B13" s="17">
        <v>5005281</v>
      </c>
      <c r="C13" s="79" t="s">
        <v>2655</v>
      </c>
      <c r="D13" s="17">
        <v>3000728</v>
      </c>
      <c r="E13" s="17" t="s">
        <v>2649</v>
      </c>
      <c r="F13" s="53">
        <v>46</v>
      </c>
      <c r="G13" s="17" t="s">
        <v>856</v>
      </c>
      <c r="H13" s="18">
        <v>2.5000000000000001E-2</v>
      </c>
      <c r="I13" s="19">
        <v>2.5000000000000001E-2</v>
      </c>
      <c r="J13" s="19">
        <v>0</v>
      </c>
      <c r="K13" s="20">
        <f t="shared" si="0"/>
        <v>0</v>
      </c>
      <c r="L13" s="54">
        <v>0</v>
      </c>
      <c r="M13" s="19">
        <v>0</v>
      </c>
      <c r="N13" s="20" t="str">
        <f t="shared" si="1"/>
        <v>.</v>
      </c>
    </row>
    <row r="14" spans="1:14" ht="38.25" x14ac:dyDescent="0.25">
      <c r="A14" s="15"/>
      <c r="B14" s="17">
        <v>5005282</v>
      </c>
      <c r="C14" s="79" t="s">
        <v>2656</v>
      </c>
      <c r="D14" s="17">
        <v>3000728</v>
      </c>
      <c r="E14" s="17" t="s">
        <v>2649</v>
      </c>
      <c r="F14" s="53">
        <v>59</v>
      </c>
      <c r="G14" s="17" t="s">
        <v>665</v>
      </c>
      <c r="H14" s="18">
        <v>0.04</v>
      </c>
      <c r="I14" s="19">
        <v>3.3013000000000001E-2</v>
      </c>
      <c r="J14" s="19">
        <v>0</v>
      </c>
      <c r="K14" s="20">
        <f t="shared" si="0"/>
        <v>0</v>
      </c>
      <c r="L14" s="54">
        <v>0</v>
      </c>
      <c r="M14" s="19">
        <v>0</v>
      </c>
      <c r="N14" s="20" t="str">
        <f t="shared" si="1"/>
        <v>.</v>
      </c>
    </row>
    <row r="15" spans="1:14" ht="15.75" thickBot="1" x14ac:dyDescent="0.3">
      <c r="A15" s="33" t="s">
        <v>302</v>
      </c>
      <c r="B15" s="35"/>
      <c r="C15" s="35"/>
      <c r="D15" s="57"/>
      <c r="E15" s="35"/>
      <c r="F15" s="51"/>
      <c r="G15" s="35"/>
      <c r="H15" s="36">
        <f>H6-H7</f>
        <v>2.3099999999999992</v>
      </c>
      <c r="I15" s="36">
        <f>I6-I7</f>
        <v>1.511575000000001</v>
      </c>
      <c r="J15" s="36">
        <f>J6-J7</f>
        <v>0.64218228752724826</v>
      </c>
      <c r="K15" s="38">
        <f t="shared" si="0"/>
        <v>0.42484315202834649</v>
      </c>
      <c r="L15" s="52"/>
      <c r="M15" s="37"/>
      <c r="N15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1"/>
  <dimension ref="A1:K100"/>
  <sheetViews>
    <sheetView workbookViewId="0">
      <selection activeCell="I2" sqref="I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137</v>
      </c>
      <c r="B1" s="41" t="s">
        <v>228</v>
      </c>
      <c r="C1" s="40" t="s">
        <v>92</v>
      </c>
      <c r="D1" s="40"/>
      <c r="E1" s="40"/>
      <c r="F1" s="40"/>
      <c r="G1" s="40"/>
    </row>
    <row r="2" spans="1:11" ht="15.75" thickBot="1" x14ac:dyDescent="0.3">
      <c r="A2" s="2" t="s">
        <v>2659</v>
      </c>
      <c r="I2" s="1" t="s">
        <v>2681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62.750074000000012</v>
      </c>
      <c r="E6" s="13">
        <f ca="1">SUM(E7:OFFSET(E7,50,0))</f>
        <v>62.970750999999986</v>
      </c>
      <c r="F6" s="13">
        <f ca="1">SUM(F7:OFFSET(F7,50,0))</f>
        <v>13.361910424260714</v>
      </c>
      <c r="G6" s="14">
        <f ca="1">IFERROR(F6/E6,0)</f>
        <v>0.21219233075782623</v>
      </c>
      <c r="J6" s="6" t="s">
        <v>369</v>
      </c>
      <c r="K6" s="65" t="s">
        <v>370</v>
      </c>
    </row>
    <row r="7" spans="1:11" ht="15.75" thickBot="1" x14ac:dyDescent="0.3">
      <c r="A7" s="21"/>
      <c r="B7" s="45">
        <v>15</v>
      </c>
      <c r="C7" s="23" t="s">
        <v>254</v>
      </c>
      <c r="D7" s="24">
        <v>62.750074000000012</v>
      </c>
      <c r="E7" s="25">
        <v>62.970750999999986</v>
      </c>
      <c r="F7" s="25">
        <v>13.361910424260714</v>
      </c>
      <c r="G7" s="26">
        <f>IFERROR(F7/E7,0)</f>
        <v>0.21219233075782623</v>
      </c>
      <c r="I7" t="s">
        <v>254</v>
      </c>
      <c r="J7" s="6">
        <v>13.361910424260714</v>
      </c>
      <c r="K7" s="65">
        <v>0.21219233075782623</v>
      </c>
    </row>
    <row r="8" spans="1:11" x14ac:dyDescent="0.25">
      <c r="J8" s="6"/>
      <c r="K8" s="65"/>
    </row>
    <row r="9" spans="1:11" x14ac:dyDescent="0.25">
      <c r="J9" s="6"/>
      <c r="K9" s="65"/>
    </row>
    <row r="10" spans="1:11" x14ac:dyDescent="0.25">
      <c r="J10" s="6"/>
      <c r="K10" s="65"/>
    </row>
    <row r="11" spans="1:11" x14ac:dyDescent="0.25">
      <c r="J11" s="6"/>
      <c r="K11" s="65"/>
    </row>
    <row r="12" spans="1:11" x14ac:dyDescent="0.25">
      <c r="J12" s="6"/>
      <c r="K12" s="65"/>
    </row>
    <row r="13" spans="1:11" x14ac:dyDescent="0.25">
      <c r="J13" s="6"/>
      <c r="K13" s="65"/>
    </row>
    <row r="14" spans="1:11" x14ac:dyDescent="0.25">
      <c r="J14" s="6"/>
      <c r="K14" s="65"/>
    </row>
    <row r="15" spans="1:11" x14ac:dyDescent="0.25">
      <c r="J15" s="6"/>
      <c r="K15" s="65"/>
    </row>
    <row r="16" spans="1:11" x14ac:dyDescent="0.25">
      <c r="J16" s="6"/>
      <c r="K16" s="65"/>
    </row>
    <row r="17" spans="10:11" x14ac:dyDescent="0.25">
      <c r="J17" s="6"/>
      <c r="K17" s="65"/>
    </row>
    <row r="18" spans="10:11" x14ac:dyDescent="0.25">
      <c r="J18" s="6"/>
      <c r="K18" s="65"/>
    </row>
    <row r="19" spans="10:11" x14ac:dyDescent="0.25">
      <c r="J19" s="6"/>
      <c r="K19" s="65"/>
    </row>
    <row r="20" spans="10:11" x14ac:dyDescent="0.25">
      <c r="J20" s="6"/>
      <c r="K20" s="65"/>
    </row>
    <row r="21" spans="10:11" x14ac:dyDescent="0.25">
      <c r="J21" s="6"/>
      <c r="K21" s="65"/>
    </row>
    <row r="22" spans="10:11" x14ac:dyDescent="0.25">
      <c r="J22" s="6"/>
      <c r="K22" s="65"/>
    </row>
    <row r="23" spans="10:11" x14ac:dyDescent="0.25">
      <c r="J23" s="6"/>
      <c r="K23" s="65"/>
    </row>
    <row r="24" spans="10:11" x14ac:dyDescent="0.25">
      <c r="J24" s="6"/>
      <c r="K24" s="65"/>
    </row>
    <row r="25" spans="10:11" x14ac:dyDescent="0.25">
      <c r="J25" s="6"/>
      <c r="K25" s="65"/>
    </row>
    <row r="26" spans="10:11" x14ac:dyDescent="0.25">
      <c r="J26" s="6"/>
      <c r="K26" s="65"/>
    </row>
    <row r="27" spans="10:11" x14ac:dyDescent="0.25">
      <c r="J27" s="6"/>
      <c r="K27" s="65"/>
    </row>
    <row r="28" spans="10:11" x14ac:dyDescent="0.25">
      <c r="J28" s="6"/>
      <c r="K28" s="65"/>
    </row>
    <row r="29" spans="10:11" x14ac:dyDescent="0.25">
      <c r="J29" s="6"/>
      <c r="K29" s="65"/>
    </row>
    <row r="30" spans="10:11" x14ac:dyDescent="0.25">
      <c r="J30" s="6"/>
      <c r="K30" s="65"/>
    </row>
    <row r="31" spans="10:11" x14ac:dyDescent="0.25">
      <c r="J31" s="6"/>
      <c r="K31" s="65"/>
    </row>
    <row r="32" spans="10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2"/>
  <dimension ref="A1:G11"/>
  <sheetViews>
    <sheetView workbookViewId="0">
      <selection activeCell="A8" sqref="A8:G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137</v>
      </c>
      <c r="B1" s="46" t="s">
        <v>228</v>
      </c>
      <c r="C1" s="40" t="s">
        <v>92</v>
      </c>
      <c r="D1" s="40"/>
      <c r="E1" s="40"/>
      <c r="F1" s="40"/>
      <c r="G1" s="40"/>
    </row>
    <row r="2" spans="1:7" ht="15.75" thickBot="1" x14ac:dyDescent="0.3">
      <c r="A2" s="2" t="s">
        <v>2660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62.750074000000012</v>
      </c>
      <c r="E6" s="13">
        <v>62.970750999999986</v>
      </c>
      <c r="F6" s="13">
        <v>13.361910424260714</v>
      </c>
      <c r="G6" s="14">
        <v>0.21219233075782623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62.750073999999998</v>
      </c>
      <c r="E7" s="31">
        <f ca="1">SUM(E8:OFFSET(E6,MATCH("GOBIERNOS REGIONALES",$A$8:$A$50,0),0))</f>
        <v>62.970751</v>
      </c>
      <c r="F7" s="31">
        <f ca="1">SUM(F8:OFFSET(F6,MATCH("GOBIERNOS REGIONALES",$A$8:$A$50,0),0))</f>
        <v>13.361910424260714</v>
      </c>
      <c r="G7" s="32">
        <f ca="1">IFERROR(F7/E7,0)</f>
        <v>0.21219233075782618</v>
      </c>
    </row>
    <row r="8" spans="1:7" ht="25.5" x14ac:dyDescent="0.25">
      <c r="A8" s="15"/>
      <c r="B8" s="16">
        <v>114</v>
      </c>
      <c r="C8" s="17" t="s">
        <v>135</v>
      </c>
      <c r="D8" s="18">
        <v>62.750073999999998</v>
      </c>
      <c r="E8" s="19">
        <v>62.970751</v>
      </c>
      <c r="F8" s="19">
        <v>13.361910424260714</v>
      </c>
      <c r="G8" s="20">
        <f>IFERROR(F8/E8,0)</f>
        <v>0.21219233075782618</v>
      </c>
    </row>
    <row r="9" spans="1:7" ht="15.75" thickBot="1" x14ac:dyDescent="0.3">
      <c r="A9" s="33" t="s">
        <v>200</v>
      </c>
      <c r="B9" s="34"/>
      <c r="C9" s="35"/>
      <c r="D9" s="36">
        <f ca="1">SUM(D10:OFFSET(D8,(MATCH("GOBIERNOS LOCALES",$A$8:$A$50,0)-MATCH("GOBIERNOS REGIONALES",$A$8:$A$50,0)),0))</f>
        <v>0</v>
      </c>
      <c r="E9" s="37">
        <f ca="1">SUM(E10:OFFSET(E8,(MATCH("GOBIERNOS LOCALES",$A$8:$A$50,0)-MATCH("GOBIERNOS REGIONALES",$A$8:$A$50,0)),0))</f>
        <v>0</v>
      </c>
      <c r="F9" s="37">
        <f ca="1">SUM(F10:OFFSET(F8,(MATCH("GOBIERNOS LOCALES",$A$8:$A$50,0)-MATCH("GOBIERNOS REGIONALES",$A$8:$A$50,0)),0))</f>
        <v>0</v>
      </c>
      <c r="G9" s="38">
        <f ca="1">IFERROR(F9/E9,0)</f>
        <v>0</v>
      </c>
    </row>
    <row r="10" spans="1:7" x14ac:dyDescent="0.25">
      <c r="A10" t="s">
        <v>227</v>
      </c>
      <c r="D10" s="6"/>
      <c r="E10" s="6"/>
      <c r="F10" s="6"/>
      <c r="G10" s="5">
        <f>IFERROR(F10/E10,0)</f>
        <v>0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3"/>
  <dimension ref="A1:L22"/>
  <sheetViews>
    <sheetView topLeftCell="A14" workbookViewId="0">
      <selection activeCell="A21" sqref="A21:XFD2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137</v>
      </c>
      <c r="B1" s="40" t="s">
        <v>228</v>
      </c>
      <c r="C1" s="40" t="s">
        <v>92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2661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62.750074000000012</v>
      </c>
      <c r="G6" s="13">
        <v>62.970750999999986</v>
      </c>
      <c r="H6" s="13">
        <v>13.361910424260714</v>
      </c>
      <c r="I6" s="14">
        <v>0.21219233075782623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62.750073999999998</v>
      </c>
      <c r="G7" s="31">
        <f ca="1">SUM(G8:OFFSET(G6,MATCH("PROYECTOS",$A$8:$A$50,0),0))</f>
        <v>62.970751</v>
      </c>
      <c r="H7" s="31">
        <f ca="1">SUM(H8:OFFSET(H6,MATCH("PROYECTOS",$A$8:$A$50,0),0))</f>
        <v>13.361910424260714</v>
      </c>
      <c r="I7" s="32">
        <f ca="1">IFERROR(H7/G7,0)</f>
        <v>0.21219233075782618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0.01</v>
      </c>
      <c r="G8" s="19">
        <v>4.9101129999999991</v>
      </c>
      <c r="H8" s="19">
        <v>1.6872429377908702</v>
      </c>
      <c r="I8" s="20">
        <f t="shared" ref="I8:I13" si="0">IFERROR(H8/G8,0)</f>
        <v>0.34362609125103039</v>
      </c>
      <c r="J8" s="54"/>
      <c r="K8" s="19"/>
      <c r="L8" s="20" t="str">
        <f>IFERROR(K8/J8,".")</f>
        <v>.</v>
      </c>
    </row>
    <row r="9" spans="1:12" ht="51" x14ac:dyDescent="0.25">
      <c r="A9" s="15"/>
      <c r="B9" s="17">
        <v>3000729</v>
      </c>
      <c r="C9" s="17" t="s">
        <v>2662</v>
      </c>
      <c r="D9" s="53">
        <v>86</v>
      </c>
      <c r="E9" s="17" t="s">
        <v>464</v>
      </c>
      <c r="F9" s="18">
        <v>7.4619999999999997</v>
      </c>
      <c r="G9" s="19">
        <v>24.072838000000004</v>
      </c>
      <c r="H9" s="19">
        <v>9.8769744709134102</v>
      </c>
      <c r="I9" s="20">
        <f t="shared" si="0"/>
        <v>0.41029539063542936</v>
      </c>
      <c r="J9" s="54"/>
      <c r="K9" s="19"/>
      <c r="L9" s="20" t="str">
        <f>IFERROR(K9/J9,".")</f>
        <v>.</v>
      </c>
    </row>
    <row r="10" spans="1:12" ht="51" x14ac:dyDescent="0.25">
      <c r="A10" s="15"/>
      <c r="B10" s="17">
        <v>3000730</v>
      </c>
      <c r="C10" s="17" t="s">
        <v>2663</v>
      </c>
      <c r="D10" s="53">
        <v>429</v>
      </c>
      <c r="E10" s="17" t="s">
        <v>746</v>
      </c>
      <c r="F10" s="18">
        <v>1.21</v>
      </c>
      <c r="G10" s="19">
        <v>1.720353</v>
      </c>
      <c r="H10" s="19">
        <v>0.4956496323866304</v>
      </c>
      <c r="I10" s="20">
        <f t="shared" si="0"/>
        <v>0.28810926152169375</v>
      </c>
      <c r="J10" s="54"/>
      <c r="K10" s="19"/>
      <c r="L10" s="20" t="str">
        <f>IFERROR(K10/J10,".")</f>
        <v>.</v>
      </c>
    </row>
    <row r="11" spans="1:12" ht="51" x14ac:dyDescent="0.25">
      <c r="A11" s="15"/>
      <c r="B11" s="17">
        <v>3000731</v>
      </c>
      <c r="C11" s="17" t="s">
        <v>2664</v>
      </c>
      <c r="D11" s="53">
        <v>429</v>
      </c>
      <c r="E11" s="17" t="s">
        <v>746</v>
      </c>
      <c r="F11" s="18">
        <v>11.27</v>
      </c>
      <c r="G11" s="19">
        <v>9.0095980000000004</v>
      </c>
      <c r="H11" s="19">
        <v>0.6635949524352327</v>
      </c>
      <c r="I11" s="20">
        <f t="shared" si="0"/>
        <v>7.3654224354430989E-2</v>
      </c>
      <c r="J11" s="54"/>
      <c r="K11" s="19"/>
      <c r="L11" s="20" t="str">
        <f>IFERROR(K11/J11,".")</f>
        <v>.</v>
      </c>
    </row>
    <row r="12" spans="1:12" ht="38.25" x14ac:dyDescent="0.25">
      <c r="A12" s="15"/>
      <c r="B12" s="17">
        <v>3000732</v>
      </c>
      <c r="C12" s="17" t="s">
        <v>2665</v>
      </c>
      <c r="D12" s="53">
        <v>96</v>
      </c>
      <c r="E12" s="17" t="s">
        <v>943</v>
      </c>
      <c r="F12" s="18">
        <v>42.798074</v>
      </c>
      <c r="G12" s="19">
        <v>23.257849</v>
      </c>
      <c r="H12" s="19">
        <v>0.63844843073457014</v>
      </c>
      <c r="I12" s="20">
        <f t="shared" si="0"/>
        <v>2.7450880377397329E-2</v>
      </c>
      <c r="J12" s="54"/>
      <c r="K12" s="19"/>
      <c r="L12" s="20" t="str">
        <f>IFERROR(K12/J12,".")</f>
        <v>.</v>
      </c>
    </row>
    <row r="13" spans="1:12" ht="15.75" thickBot="1" x14ac:dyDescent="0.3">
      <c r="A13" s="33" t="s">
        <v>302</v>
      </c>
      <c r="B13" s="35"/>
      <c r="C13" s="35"/>
      <c r="D13" s="51"/>
      <c r="E13" s="35"/>
      <c r="F13" s="36">
        <f ca="1">OFFSET(F13,-MATCH("PROYECTOS",$A$8:$A$50,0)-1,0)-(OFFSET(F13,-MATCH("PROYECTOS",$A$8:$A$50,0),0))</f>
        <v>0</v>
      </c>
      <c r="G13" s="37">
        <f ca="1">OFFSET(G13,-MATCH("PROYECTOS",$A$8:$A$50,0)-1,0)-(OFFSET(G13,-MATCH("PROYECTOS",$A$8:$A$50,0),0))</f>
        <v>0</v>
      </c>
      <c r="H13" s="37">
        <f ca="1">OFFSET(H13,-MATCH("PROYECTOS",$A$8:$A$50,0)-1,0)-(OFFSET(H13,-MATCH("PROYECTOS",$A$8:$A$50,0),0))</f>
        <v>0</v>
      </c>
      <c r="I13" s="38">
        <f t="shared" ca="1" si="0"/>
        <v>0</v>
      </c>
      <c r="J13" s="52"/>
      <c r="K13" s="37"/>
      <c r="L13" s="38"/>
    </row>
    <row r="14" spans="1:12" ht="15.75" thickBot="1" x14ac:dyDescent="0.3"/>
    <row r="15" spans="1:12" ht="15.75" thickBot="1" x14ac:dyDescent="0.3">
      <c r="A15" s="108" t="s">
        <v>372</v>
      </c>
      <c r="B15" s="109"/>
      <c r="C15" s="109"/>
      <c r="D15" s="109"/>
      <c r="E15" s="109"/>
      <c r="F15" s="110"/>
    </row>
    <row r="16" spans="1:12" ht="15.75" thickBot="1" x14ac:dyDescent="0.3">
      <c r="A16" s="2" t="s">
        <v>2682</v>
      </c>
    </row>
    <row r="17" spans="1:6" ht="45" customHeight="1" x14ac:dyDescent="0.25">
      <c r="A17" s="100" t="s">
        <v>374</v>
      </c>
      <c r="B17" s="101"/>
      <c r="C17" s="101"/>
      <c r="D17" s="101"/>
      <c r="E17" s="101"/>
      <c r="F17" s="111" t="s">
        <v>375</v>
      </c>
    </row>
    <row r="18" spans="1:6" ht="15.75" thickBot="1" x14ac:dyDescent="0.3">
      <c r="A18" s="125"/>
      <c r="B18" s="126"/>
      <c r="C18" s="104"/>
      <c r="D18" s="104"/>
      <c r="E18" s="104"/>
      <c r="F18" s="112"/>
    </row>
    <row r="19" spans="1:6" ht="42" customHeight="1" x14ac:dyDescent="0.25">
      <c r="A19" s="15"/>
      <c r="B19" s="17">
        <v>3000001</v>
      </c>
      <c r="C19" s="148" t="s">
        <v>271</v>
      </c>
      <c r="D19" s="142"/>
      <c r="E19" s="149"/>
      <c r="F19" s="69">
        <v>0.34362609125103039</v>
      </c>
    </row>
    <row r="20" spans="1:6" ht="42" customHeight="1" x14ac:dyDescent="0.25">
      <c r="A20" s="15"/>
      <c r="B20" s="17">
        <v>3000730</v>
      </c>
      <c r="C20" s="144" t="s">
        <v>2663</v>
      </c>
      <c r="D20" s="119">
        <v>429</v>
      </c>
      <c r="E20" s="145" t="s">
        <v>746</v>
      </c>
      <c r="F20" s="69">
        <v>0.28810926152169375</v>
      </c>
    </row>
    <row r="21" spans="1:6" ht="42" customHeight="1" x14ac:dyDescent="0.25">
      <c r="A21" s="15"/>
      <c r="B21" s="17">
        <v>3000731</v>
      </c>
      <c r="C21" s="144" t="s">
        <v>2664</v>
      </c>
      <c r="D21" s="119">
        <v>429</v>
      </c>
      <c r="E21" s="145" t="s">
        <v>746</v>
      </c>
      <c r="F21" s="69">
        <v>7.3654224354430989E-2</v>
      </c>
    </row>
    <row r="22" spans="1:6" ht="42" customHeight="1" thickBot="1" x14ac:dyDescent="0.3">
      <c r="A22" s="21"/>
      <c r="B22" s="23">
        <v>3000732</v>
      </c>
      <c r="C22" s="146" t="s">
        <v>2665</v>
      </c>
      <c r="D22" s="121">
        <v>96</v>
      </c>
      <c r="E22" s="147" t="s">
        <v>943</v>
      </c>
      <c r="F22" s="70">
        <v>2.7450880377397329E-2</v>
      </c>
    </row>
  </sheetData>
  <mergeCells count="19">
    <mergeCell ref="F3:I3"/>
    <mergeCell ref="J3:L3"/>
    <mergeCell ref="I4:I5"/>
    <mergeCell ref="A15:F15"/>
    <mergeCell ref="A17:E18"/>
    <mergeCell ref="F17:F18"/>
    <mergeCell ref="L4:L5"/>
    <mergeCell ref="H4:H5"/>
    <mergeCell ref="A4:C5"/>
    <mergeCell ref="J4:J5"/>
    <mergeCell ref="F4:F5"/>
    <mergeCell ref="K4:K5"/>
    <mergeCell ref="G4:G5"/>
    <mergeCell ref="D4:E5"/>
    <mergeCell ref="C19:E19"/>
    <mergeCell ref="C20:E20"/>
    <mergeCell ref="C21:E21"/>
    <mergeCell ref="C22:E22"/>
    <mergeCell ref="A3:E3"/>
  </mergeCells>
  <pageMargins left="0.7" right="0.7" top="0.75" bottom="0.75" header="0.3" footer="0.3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4"/>
  <dimension ref="A1:N23"/>
  <sheetViews>
    <sheetView view="pageBreakPreview" zoomScaleNormal="100" zoomScaleSheetLayoutView="100" workbookViewId="0">
      <selection activeCell="E12" sqref="E1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137</v>
      </c>
      <c r="B1" s="40" t="s">
        <v>228</v>
      </c>
      <c r="C1" s="40" t="s">
        <v>92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2666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62.750074000000012</v>
      </c>
      <c r="I6" s="13">
        <v>62.970750999999986</v>
      </c>
      <c r="J6" s="13">
        <v>13.361910424260714</v>
      </c>
      <c r="K6" s="14">
        <v>0.21219233075782623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SUM(H8:H22)</f>
        <v>62.750074000000012</v>
      </c>
      <c r="I7" s="30">
        <f>SUM(I8:I22)</f>
        <v>62.970751</v>
      </c>
      <c r="J7" s="30">
        <f>SUM(J8:J22)</f>
        <v>13.361910431090912</v>
      </c>
      <c r="K7" s="32">
        <f>IFERROR(J7/I7,0)</f>
        <v>0.21219233086629238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79" t="s">
        <v>271</v>
      </c>
      <c r="F8" s="53">
        <v>1</v>
      </c>
      <c r="G8" s="17" t="s">
        <v>644</v>
      </c>
      <c r="H8" s="18">
        <v>0.01</v>
      </c>
      <c r="I8" s="19">
        <v>4.9101129999999991</v>
      </c>
      <c r="J8" s="19">
        <v>1.6872429377908702</v>
      </c>
      <c r="K8" s="20">
        <f t="shared" ref="K8:K23" si="0">IFERROR(J8/I8,0)</f>
        <v>0.34362609125103039</v>
      </c>
      <c r="L8" s="54">
        <v>6</v>
      </c>
      <c r="M8" s="19">
        <v>0</v>
      </c>
      <c r="N8" s="20">
        <f>IFERROR(M8/L8,".")</f>
        <v>0</v>
      </c>
    </row>
    <row r="9" spans="1:14" ht="51" x14ac:dyDescent="0.25">
      <c r="A9" s="15"/>
      <c r="B9" s="17">
        <v>5005284</v>
      </c>
      <c r="C9" s="79" t="s">
        <v>2667</v>
      </c>
      <c r="D9" s="17">
        <v>3000729</v>
      </c>
      <c r="E9" s="79" t="s">
        <v>2662</v>
      </c>
      <c r="F9" s="53">
        <v>86</v>
      </c>
      <c r="G9" s="17" t="s">
        <v>464</v>
      </c>
      <c r="H9" s="18">
        <v>0.01</v>
      </c>
      <c r="I9" s="19">
        <v>0.62737600000000004</v>
      </c>
      <c r="J9" s="19">
        <v>0.23626179993152618</v>
      </c>
      <c r="K9" s="20">
        <f t="shared" si="0"/>
        <v>0.37658724581674491</v>
      </c>
      <c r="L9" s="54">
        <v>0</v>
      </c>
      <c r="M9" s="19">
        <v>0</v>
      </c>
      <c r="N9" s="20" t="str">
        <f t="shared" ref="N9:N22" si="1">IFERROR(M9/L9,".")</f>
        <v>.</v>
      </c>
    </row>
    <row r="10" spans="1:14" ht="51" x14ac:dyDescent="0.25">
      <c r="A10" s="15"/>
      <c r="B10" s="17">
        <v>5005285</v>
      </c>
      <c r="C10" s="79" t="s">
        <v>2668</v>
      </c>
      <c r="D10" s="17">
        <v>3000729</v>
      </c>
      <c r="E10" s="79" t="s">
        <v>2662</v>
      </c>
      <c r="F10" s="53">
        <v>96</v>
      </c>
      <c r="G10" s="17" t="s">
        <v>943</v>
      </c>
      <c r="H10" s="18">
        <v>2.2800000000000002</v>
      </c>
      <c r="I10" s="19">
        <v>15.530618</v>
      </c>
      <c r="J10" s="19">
        <v>6.3801540657877922</v>
      </c>
      <c r="K10" s="20">
        <f t="shared" si="0"/>
        <v>0.41081134477635028</v>
      </c>
      <c r="L10" s="54">
        <v>0</v>
      </c>
      <c r="M10" s="19">
        <v>0</v>
      </c>
      <c r="N10" s="20" t="str">
        <f t="shared" si="1"/>
        <v>.</v>
      </c>
    </row>
    <row r="11" spans="1:14" ht="51" x14ac:dyDescent="0.25">
      <c r="A11" s="15"/>
      <c r="B11" s="17">
        <v>5005286</v>
      </c>
      <c r="C11" s="79" t="s">
        <v>2669</v>
      </c>
      <c r="D11" s="17">
        <v>3000729</v>
      </c>
      <c r="E11" s="79" t="s">
        <v>2662</v>
      </c>
      <c r="F11" s="53">
        <v>86</v>
      </c>
      <c r="G11" s="17" t="s">
        <v>464</v>
      </c>
      <c r="H11" s="18">
        <v>1.127</v>
      </c>
      <c r="I11" s="19">
        <v>1.76468</v>
      </c>
      <c r="J11" s="19">
        <v>0</v>
      </c>
      <c r="K11" s="20">
        <f t="shared" si="0"/>
        <v>0</v>
      </c>
      <c r="L11" s="54">
        <v>0</v>
      </c>
      <c r="M11" s="19">
        <v>0</v>
      </c>
      <c r="N11" s="20" t="str">
        <f t="shared" si="1"/>
        <v>.</v>
      </c>
    </row>
    <row r="12" spans="1:14" ht="51" x14ac:dyDescent="0.25">
      <c r="A12" s="15"/>
      <c r="B12" s="17">
        <v>5005287</v>
      </c>
      <c r="C12" s="79" t="s">
        <v>2670</v>
      </c>
      <c r="D12" s="17">
        <v>3000729</v>
      </c>
      <c r="E12" s="79" t="s">
        <v>2662</v>
      </c>
      <c r="F12" s="53">
        <v>86</v>
      </c>
      <c r="G12" s="17" t="s">
        <v>464</v>
      </c>
      <c r="H12" s="18">
        <v>2.78</v>
      </c>
      <c r="I12" s="19">
        <v>3.4063469999999998</v>
      </c>
      <c r="J12" s="19">
        <v>1.641459584236145</v>
      </c>
      <c r="K12" s="20">
        <f t="shared" si="0"/>
        <v>0.48188266909864003</v>
      </c>
      <c r="L12" s="54">
        <v>0</v>
      </c>
      <c r="M12" s="19">
        <v>0</v>
      </c>
      <c r="N12" s="20" t="str">
        <f t="shared" si="1"/>
        <v>.</v>
      </c>
    </row>
    <row r="13" spans="1:14" ht="51" x14ac:dyDescent="0.25">
      <c r="A13" s="15"/>
      <c r="B13" s="17">
        <v>5005288</v>
      </c>
      <c r="C13" s="79" t="s">
        <v>2671</v>
      </c>
      <c r="D13" s="17">
        <v>3000729</v>
      </c>
      <c r="E13" s="79" t="s">
        <v>2662</v>
      </c>
      <c r="F13" s="53">
        <v>86</v>
      </c>
      <c r="G13" s="17" t="s">
        <v>464</v>
      </c>
      <c r="H13" s="18">
        <v>0.01</v>
      </c>
      <c r="I13" s="19">
        <v>0</v>
      </c>
      <c r="J13" s="19">
        <v>0</v>
      </c>
      <c r="K13" s="20">
        <f t="shared" si="0"/>
        <v>0</v>
      </c>
      <c r="L13" s="54">
        <v>0</v>
      </c>
      <c r="M13" s="19">
        <v>0</v>
      </c>
      <c r="N13" s="20" t="str">
        <f t="shared" si="1"/>
        <v>.</v>
      </c>
    </row>
    <row r="14" spans="1:14" ht="51" x14ac:dyDescent="0.25">
      <c r="A14" s="15"/>
      <c r="B14" s="17">
        <v>5005289</v>
      </c>
      <c r="C14" s="79" t="s">
        <v>2672</v>
      </c>
      <c r="D14" s="17">
        <v>3000729</v>
      </c>
      <c r="E14" s="79" t="s">
        <v>2662</v>
      </c>
      <c r="F14" s="53">
        <v>117</v>
      </c>
      <c r="G14" s="17" t="s">
        <v>808</v>
      </c>
      <c r="H14" s="18">
        <v>1.2549999999999999</v>
      </c>
      <c r="I14" s="19">
        <v>2.743817</v>
      </c>
      <c r="J14" s="19">
        <v>1.6190990209579468</v>
      </c>
      <c r="K14" s="20">
        <f t="shared" si="0"/>
        <v>0.5900900172853899</v>
      </c>
      <c r="L14" s="54">
        <v>0</v>
      </c>
      <c r="M14" s="19">
        <v>0</v>
      </c>
      <c r="N14" s="20" t="str">
        <f t="shared" si="1"/>
        <v>.</v>
      </c>
    </row>
    <row r="15" spans="1:14" ht="51" x14ac:dyDescent="0.25">
      <c r="A15" s="15"/>
      <c r="B15" s="17">
        <v>5005290</v>
      </c>
      <c r="C15" s="79" t="s">
        <v>2673</v>
      </c>
      <c r="D15" s="17">
        <v>3000730</v>
      </c>
      <c r="E15" s="79" t="s">
        <v>2663</v>
      </c>
      <c r="F15" s="53">
        <v>429</v>
      </c>
      <c r="G15" s="17" t="s">
        <v>746</v>
      </c>
      <c r="H15" s="18">
        <v>0.01</v>
      </c>
      <c r="I15" s="19">
        <v>1.5203530000000001</v>
      </c>
      <c r="J15" s="19">
        <v>0.4956496323866304</v>
      </c>
      <c r="K15" s="20">
        <f t="shared" si="0"/>
        <v>0.32600957303115158</v>
      </c>
      <c r="L15" s="54">
        <v>0</v>
      </c>
      <c r="M15" s="19">
        <v>0</v>
      </c>
      <c r="N15" s="20" t="str">
        <f t="shared" si="1"/>
        <v>.</v>
      </c>
    </row>
    <row r="16" spans="1:14" ht="51" x14ac:dyDescent="0.25">
      <c r="A16" s="15"/>
      <c r="B16" s="17">
        <v>5005291</v>
      </c>
      <c r="C16" s="79" t="s">
        <v>2674</v>
      </c>
      <c r="D16" s="17">
        <v>3000730</v>
      </c>
      <c r="E16" s="79" t="s">
        <v>2663</v>
      </c>
      <c r="F16" s="53">
        <v>96</v>
      </c>
      <c r="G16" s="17" t="s">
        <v>943</v>
      </c>
      <c r="H16" s="18">
        <v>1.2</v>
      </c>
      <c r="I16" s="19">
        <v>0.2</v>
      </c>
      <c r="J16" s="19">
        <v>0</v>
      </c>
      <c r="K16" s="20">
        <f t="shared" si="0"/>
        <v>0</v>
      </c>
      <c r="L16" s="54">
        <v>0</v>
      </c>
      <c r="M16" s="19">
        <v>0</v>
      </c>
      <c r="N16" s="20" t="str">
        <f t="shared" si="1"/>
        <v>.</v>
      </c>
    </row>
    <row r="17" spans="1:14" s="88" customFormat="1" ht="51" x14ac:dyDescent="0.25">
      <c r="A17" s="82"/>
      <c r="B17" s="80">
        <v>5005292</v>
      </c>
      <c r="C17" s="81" t="s">
        <v>2675</v>
      </c>
      <c r="D17" s="80">
        <v>3000731</v>
      </c>
      <c r="E17" s="81" t="s">
        <v>2664</v>
      </c>
      <c r="F17" s="83">
        <v>429</v>
      </c>
      <c r="G17" s="80" t="s">
        <v>746</v>
      </c>
      <c r="H17" s="84">
        <v>10.01</v>
      </c>
      <c r="I17" s="85">
        <v>6.5168270000000001</v>
      </c>
      <c r="J17" s="85">
        <v>0.40942920000000005</v>
      </c>
      <c r="K17" s="86">
        <f t="shared" si="0"/>
        <v>6.2826464474198873E-2</v>
      </c>
      <c r="L17" s="87">
        <v>0</v>
      </c>
      <c r="M17" s="85"/>
      <c r="N17" s="86" t="str">
        <f t="shared" si="1"/>
        <v>.</v>
      </c>
    </row>
    <row r="18" spans="1:14" s="88" customFormat="1" ht="37.5" customHeight="1" x14ac:dyDescent="0.25">
      <c r="A18" s="82"/>
      <c r="B18" s="80">
        <v>5005293</v>
      </c>
      <c r="C18" s="81" t="s">
        <v>2684</v>
      </c>
      <c r="D18" s="80">
        <v>3000731</v>
      </c>
      <c r="E18" s="81" t="s">
        <v>2664</v>
      </c>
      <c r="F18" s="83">
        <v>46</v>
      </c>
      <c r="G18" s="80" t="s">
        <v>856</v>
      </c>
      <c r="H18" s="84">
        <v>0.01</v>
      </c>
      <c r="I18" s="85">
        <v>0.96758099999999991</v>
      </c>
      <c r="J18" s="85">
        <v>0.25416575999999996</v>
      </c>
      <c r="K18" s="86">
        <f t="shared" si="0"/>
        <v>0.26268163595605948</v>
      </c>
      <c r="L18" s="87">
        <v>0</v>
      </c>
      <c r="M18" s="85"/>
      <c r="N18" s="86" t="str">
        <f t="shared" si="1"/>
        <v>.</v>
      </c>
    </row>
    <row r="19" spans="1:14" s="88" customFormat="1" ht="37.5" customHeight="1" x14ac:dyDescent="0.25">
      <c r="A19" s="82"/>
      <c r="B19" s="80">
        <v>5005294</v>
      </c>
      <c r="C19" s="81" t="s">
        <v>2685</v>
      </c>
      <c r="D19" s="80">
        <v>3000731</v>
      </c>
      <c r="E19" s="81" t="s">
        <v>2664</v>
      </c>
      <c r="F19" s="83">
        <v>97</v>
      </c>
      <c r="G19" s="80" t="s">
        <v>2686</v>
      </c>
      <c r="H19" s="84">
        <v>1.25</v>
      </c>
      <c r="I19" s="85">
        <v>1.5251899999999998</v>
      </c>
      <c r="J19" s="85">
        <v>0</v>
      </c>
      <c r="K19" s="86">
        <f t="shared" si="0"/>
        <v>0</v>
      </c>
      <c r="L19" s="87">
        <v>0</v>
      </c>
      <c r="M19" s="85"/>
      <c r="N19" s="86" t="str">
        <f t="shared" si="1"/>
        <v>.</v>
      </c>
    </row>
    <row r="20" spans="1:14" s="88" customFormat="1" ht="38.25" x14ac:dyDescent="0.25">
      <c r="A20" s="82"/>
      <c r="B20" s="80">
        <v>5005295</v>
      </c>
      <c r="C20" s="81" t="s">
        <v>2683</v>
      </c>
      <c r="D20" s="80">
        <v>3000732</v>
      </c>
      <c r="E20" s="81" t="s">
        <v>2665</v>
      </c>
      <c r="F20" s="83">
        <v>96</v>
      </c>
      <c r="G20" s="80" t="s">
        <v>943</v>
      </c>
      <c r="H20" s="84">
        <v>0.01</v>
      </c>
      <c r="I20" s="87">
        <v>0.88719899999999996</v>
      </c>
      <c r="J20" s="85">
        <v>0.15696142999999999</v>
      </c>
      <c r="K20" s="86">
        <f t="shared" si="0"/>
        <v>0.17691795189128931</v>
      </c>
      <c r="L20" s="87">
        <v>0</v>
      </c>
      <c r="M20" s="85"/>
      <c r="N20" s="86" t="str">
        <f t="shared" si="1"/>
        <v>.</v>
      </c>
    </row>
    <row r="21" spans="1:14" s="88" customFormat="1" ht="38.25" x14ac:dyDescent="0.25">
      <c r="A21" s="82"/>
      <c r="B21" s="80">
        <v>5005296</v>
      </c>
      <c r="C21" s="81" t="s">
        <v>2679</v>
      </c>
      <c r="D21" s="80">
        <v>3000732</v>
      </c>
      <c r="E21" s="81" t="s">
        <v>2665</v>
      </c>
      <c r="F21" s="83">
        <v>96</v>
      </c>
      <c r="G21" s="80" t="s">
        <v>943</v>
      </c>
      <c r="H21" s="84">
        <v>21.558074000000001</v>
      </c>
      <c r="I21" s="87">
        <v>16.14378</v>
      </c>
      <c r="J21" s="85">
        <v>0.259187</v>
      </c>
      <c r="K21" s="86">
        <f t="shared" si="0"/>
        <v>1.6054914028808619E-2</v>
      </c>
      <c r="L21" s="87">
        <v>0</v>
      </c>
      <c r="M21" s="85"/>
      <c r="N21" s="86" t="str">
        <f t="shared" si="1"/>
        <v>.</v>
      </c>
    </row>
    <row r="22" spans="1:14" s="88" customFormat="1" ht="38.25" x14ac:dyDescent="0.25">
      <c r="A22" s="82"/>
      <c r="B22" s="80">
        <v>5005297</v>
      </c>
      <c r="C22" s="81" t="s">
        <v>2680</v>
      </c>
      <c r="D22" s="80">
        <v>3000732</v>
      </c>
      <c r="E22" s="81" t="s">
        <v>2665</v>
      </c>
      <c r="F22" s="83">
        <v>96</v>
      </c>
      <c r="G22" s="80" t="s">
        <v>943</v>
      </c>
      <c r="H22" s="84">
        <v>21.23</v>
      </c>
      <c r="I22" s="87">
        <v>6.2268699999999999</v>
      </c>
      <c r="J22" s="85">
        <v>0.2223</v>
      </c>
      <c r="K22" s="86">
        <f t="shared" si="0"/>
        <v>3.5700119000396671E-2</v>
      </c>
      <c r="L22" s="87">
        <v>0</v>
      </c>
      <c r="M22" s="85">
        <v>0</v>
      </c>
      <c r="N22" s="86" t="str">
        <f t="shared" si="1"/>
        <v>.</v>
      </c>
    </row>
    <row r="23" spans="1:14" ht="15.75" thickBot="1" x14ac:dyDescent="0.3">
      <c r="A23" s="33" t="s">
        <v>302</v>
      </c>
      <c r="B23" s="35"/>
      <c r="C23" s="35"/>
      <c r="D23" s="57"/>
      <c r="E23" s="35"/>
      <c r="F23" s="51"/>
      <c r="G23" s="35"/>
      <c r="H23" s="36">
        <f>H6-H7</f>
        <v>0</v>
      </c>
      <c r="I23" s="36">
        <f>I6-I7</f>
        <v>0</v>
      </c>
      <c r="J23" s="36">
        <f>J6-J7</f>
        <v>-6.8301986289043271E-9</v>
      </c>
      <c r="K23" s="38">
        <f t="shared" si="0"/>
        <v>0</v>
      </c>
      <c r="L23" s="52"/>
      <c r="M23" s="37"/>
      <c r="N23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  <pageSetup paperSize="9" scale="55" orientation="landscape" r:id="rId1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5"/>
  <dimension ref="A1:P7"/>
  <sheetViews>
    <sheetView workbookViewId="0">
      <selection activeCell="H4" sqref="H4:I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39">
        <v>137</v>
      </c>
      <c r="B1" s="40" t="s">
        <v>228</v>
      </c>
      <c r="C1" s="40" t="s">
        <v>92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2676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14"/>
      <c r="J4" s="114" t="s">
        <v>234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114.75" x14ac:dyDescent="0.25">
      <c r="A6" s="15"/>
      <c r="B6" s="17">
        <v>3000729</v>
      </c>
      <c r="C6" s="17" t="s">
        <v>2662</v>
      </c>
      <c r="D6" s="17">
        <v>86</v>
      </c>
      <c r="E6" s="17" t="s">
        <v>464</v>
      </c>
      <c r="F6" s="17">
        <v>114</v>
      </c>
      <c r="G6" s="17" t="s">
        <v>135</v>
      </c>
      <c r="H6" s="17">
        <v>2</v>
      </c>
      <c r="I6" s="17" t="s">
        <v>2677</v>
      </c>
      <c r="J6" s="17">
        <v>1</v>
      </c>
      <c r="K6" s="17" t="s">
        <v>325</v>
      </c>
      <c r="L6" s="59">
        <v>0</v>
      </c>
      <c r="M6" s="60">
        <v>5.09</v>
      </c>
      <c r="N6" s="61">
        <v>2.140782356262207</v>
      </c>
      <c r="O6" s="60"/>
      <c r="P6" s="61"/>
    </row>
    <row r="7" spans="1:16" ht="115.5" thickBot="1" x14ac:dyDescent="0.3">
      <c r="A7" s="21"/>
      <c r="B7" s="23">
        <v>3000732</v>
      </c>
      <c r="C7" s="23" t="s">
        <v>2665</v>
      </c>
      <c r="D7" s="23">
        <v>96</v>
      </c>
      <c r="E7" s="23" t="s">
        <v>943</v>
      </c>
      <c r="F7" s="23">
        <v>114</v>
      </c>
      <c r="G7" s="23" t="s">
        <v>135</v>
      </c>
      <c r="H7" s="23">
        <v>2</v>
      </c>
      <c r="I7" s="23" t="s">
        <v>2677</v>
      </c>
      <c r="J7" s="23">
        <v>1</v>
      </c>
      <c r="K7" s="23" t="s">
        <v>325</v>
      </c>
      <c r="L7" s="62">
        <v>0</v>
      </c>
      <c r="M7" s="63">
        <v>10.459479999999999</v>
      </c>
      <c r="N7" s="64">
        <v>0.19875000417232513</v>
      </c>
      <c r="O7" s="63"/>
      <c r="P7" s="64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6"/>
  <dimension ref="A1:R9"/>
  <sheetViews>
    <sheetView topLeftCell="D1" zoomScaleNormal="100" workbookViewId="0">
      <selection activeCell="D8" sqref="D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39">
        <v>137</v>
      </c>
      <c r="B1" s="40" t="s">
        <v>228</v>
      </c>
      <c r="C1" s="40" t="s">
        <v>92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.75" thickBot="1" x14ac:dyDescent="0.3">
      <c r="A2" s="2" t="s">
        <v>2678</v>
      </c>
    </row>
    <row r="3" spans="1:18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0" t="s">
        <v>2</v>
      </c>
      <c r="O3" s="101"/>
      <c r="P3" s="102"/>
      <c r="Q3" s="101" t="s">
        <v>235</v>
      </c>
      <c r="R3" s="102"/>
    </row>
    <row r="4" spans="1:18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14"/>
      <c r="L4" s="114" t="s">
        <v>234</v>
      </c>
      <c r="M4" s="129"/>
      <c r="N4" s="98" t="s">
        <v>3</v>
      </c>
      <c r="O4" s="96" t="s">
        <v>4</v>
      </c>
      <c r="P4" s="105" t="s">
        <v>5</v>
      </c>
      <c r="Q4" s="117" t="s">
        <v>236</v>
      </c>
      <c r="R4" s="105" t="s">
        <v>237</v>
      </c>
    </row>
    <row r="5" spans="1:18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30"/>
      <c r="N5" s="133"/>
      <c r="O5" s="134"/>
      <c r="P5" s="127"/>
      <c r="Q5" s="132"/>
      <c r="R5" s="127"/>
    </row>
    <row r="6" spans="1:18" ht="114.75" x14ac:dyDescent="0.25">
      <c r="A6" s="15"/>
      <c r="B6" s="17">
        <v>5005285</v>
      </c>
      <c r="C6" s="17" t="s">
        <v>2668</v>
      </c>
      <c r="D6" s="17">
        <v>3000729</v>
      </c>
      <c r="E6" s="17" t="s">
        <v>2662</v>
      </c>
      <c r="F6" s="17">
        <v>96</v>
      </c>
      <c r="G6" s="17" t="s">
        <v>943</v>
      </c>
      <c r="H6" s="17">
        <v>114</v>
      </c>
      <c r="I6" s="17" t="s">
        <v>135</v>
      </c>
      <c r="J6" s="17">
        <v>2</v>
      </c>
      <c r="K6" s="17" t="s">
        <v>2677</v>
      </c>
      <c r="L6" s="17">
        <v>1</v>
      </c>
      <c r="M6" s="17" t="s">
        <v>325</v>
      </c>
      <c r="N6" s="59">
        <v>0</v>
      </c>
      <c r="O6" s="60">
        <v>3.8149999999999999</v>
      </c>
      <c r="P6" s="61">
        <v>1.5125775337219238</v>
      </c>
      <c r="Q6" s="60">
        <v>0</v>
      </c>
      <c r="R6" s="61">
        <v>0</v>
      </c>
    </row>
    <row r="7" spans="1:18" ht="114.75" x14ac:dyDescent="0.25">
      <c r="A7" s="15"/>
      <c r="B7" s="17">
        <v>5005289</v>
      </c>
      <c r="C7" s="17" t="s">
        <v>2672</v>
      </c>
      <c r="D7" s="17">
        <v>3000729</v>
      </c>
      <c r="E7" s="17" t="s">
        <v>2662</v>
      </c>
      <c r="F7" s="17">
        <v>117</v>
      </c>
      <c r="G7" s="17" t="s">
        <v>808</v>
      </c>
      <c r="H7" s="17">
        <v>114</v>
      </c>
      <c r="I7" s="17" t="s">
        <v>135</v>
      </c>
      <c r="J7" s="17">
        <v>2</v>
      </c>
      <c r="K7" s="17" t="s">
        <v>2677</v>
      </c>
      <c r="L7" s="17">
        <v>1</v>
      </c>
      <c r="M7" s="17" t="s">
        <v>325</v>
      </c>
      <c r="N7" s="59">
        <v>0</v>
      </c>
      <c r="O7" s="60">
        <v>1.2749999999999999</v>
      </c>
      <c r="P7" s="61">
        <v>0.6282048225402832</v>
      </c>
      <c r="Q7" s="60">
        <v>0</v>
      </c>
      <c r="R7" s="61">
        <v>0</v>
      </c>
    </row>
    <row r="8" spans="1:18" ht="114.75" x14ac:dyDescent="0.25">
      <c r="A8" s="15"/>
      <c r="B8" s="17">
        <v>5005296</v>
      </c>
      <c r="C8" s="17" t="s">
        <v>2679</v>
      </c>
      <c r="D8" s="17">
        <v>3000732</v>
      </c>
      <c r="E8" s="17" t="s">
        <v>2665</v>
      </c>
      <c r="F8" s="17">
        <v>96</v>
      </c>
      <c r="G8" s="17" t="s">
        <v>943</v>
      </c>
      <c r="H8" s="17">
        <v>114</v>
      </c>
      <c r="I8" s="17" t="s">
        <v>135</v>
      </c>
      <c r="J8" s="17">
        <v>2</v>
      </c>
      <c r="K8" s="17" t="s">
        <v>2677</v>
      </c>
      <c r="L8" s="17">
        <v>1</v>
      </c>
      <c r="M8" s="17" t="s">
        <v>325</v>
      </c>
      <c r="N8" s="59">
        <v>0</v>
      </c>
      <c r="O8" s="60">
        <v>10.209479999999999</v>
      </c>
      <c r="P8" s="61">
        <v>0.19875000417232513</v>
      </c>
      <c r="Q8" s="60">
        <v>0</v>
      </c>
      <c r="R8" s="61">
        <v>0</v>
      </c>
    </row>
    <row r="9" spans="1:18" ht="115.5" thickBot="1" x14ac:dyDescent="0.3">
      <c r="A9" s="21"/>
      <c r="B9" s="23">
        <v>5005297</v>
      </c>
      <c r="C9" s="23" t="s">
        <v>2680</v>
      </c>
      <c r="D9" s="23">
        <v>3000732</v>
      </c>
      <c r="E9" s="23" t="s">
        <v>2665</v>
      </c>
      <c r="F9" s="23">
        <v>96</v>
      </c>
      <c r="G9" s="23" t="s">
        <v>943</v>
      </c>
      <c r="H9" s="23">
        <v>114</v>
      </c>
      <c r="I9" s="23" t="s">
        <v>135</v>
      </c>
      <c r="J9" s="23">
        <v>2</v>
      </c>
      <c r="K9" s="23" t="s">
        <v>2677</v>
      </c>
      <c r="L9" s="23">
        <v>1</v>
      </c>
      <c r="M9" s="23" t="s">
        <v>325</v>
      </c>
      <c r="N9" s="62">
        <v>0</v>
      </c>
      <c r="O9" s="63">
        <v>0.25</v>
      </c>
      <c r="P9" s="64">
        <v>0</v>
      </c>
      <c r="Q9" s="63">
        <v>0</v>
      </c>
      <c r="R9" s="64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P59"/>
  <sheetViews>
    <sheetView workbookViewId="0">
      <selection activeCell="L6" sqref="L6:P5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4" width="13.5703125" customWidth="1"/>
    <col min="15" max="16" width="14" customWidth="1"/>
  </cols>
  <sheetData>
    <row r="1" spans="1:16" ht="15.75" x14ac:dyDescent="0.25">
      <c r="A1" s="39">
        <v>18</v>
      </c>
      <c r="B1" s="40" t="s">
        <v>228</v>
      </c>
      <c r="C1" s="40" t="s">
        <v>12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551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89.25" x14ac:dyDescent="0.25">
      <c r="A6" s="15"/>
      <c r="B6" s="17">
        <v>5000103</v>
      </c>
      <c r="C6" s="17" t="s">
        <v>552</v>
      </c>
      <c r="D6" s="17">
        <v>3043997</v>
      </c>
      <c r="E6" s="17" t="s">
        <v>537</v>
      </c>
      <c r="F6" s="17">
        <v>394</v>
      </c>
      <c r="G6" s="17" t="s">
        <v>462</v>
      </c>
      <c r="H6" s="17">
        <v>11</v>
      </c>
      <c r="I6" s="17" t="s">
        <v>106</v>
      </c>
      <c r="J6" s="17">
        <v>124</v>
      </c>
      <c r="K6" s="17" t="s">
        <v>337</v>
      </c>
      <c r="L6" s="59">
        <v>0.27607500000000001</v>
      </c>
      <c r="M6" s="60">
        <v>0.27607500000000001</v>
      </c>
      <c r="N6" s="61">
        <v>0</v>
      </c>
      <c r="O6" s="60">
        <v>0</v>
      </c>
      <c r="P6" s="61">
        <v>0</v>
      </c>
    </row>
    <row r="7" spans="1:16" ht="51" x14ac:dyDescent="0.25">
      <c r="A7" s="15"/>
      <c r="B7" s="17">
        <v>5000103</v>
      </c>
      <c r="C7" s="17" t="s">
        <v>552</v>
      </c>
      <c r="D7" s="17">
        <v>3043997</v>
      </c>
      <c r="E7" s="17" t="s">
        <v>537</v>
      </c>
      <c r="F7" s="17">
        <v>394</v>
      </c>
      <c r="G7" s="17" t="s">
        <v>462</v>
      </c>
      <c r="H7" s="17">
        <v>131</v>
      </c>
      <c r="I7" s="17" t="s">
        <v>138</v>
      </c>
      <c r="J7" s="17">
        <v>131</v>
      </c>
      <c r="K7" s="17" t="s">
        <v>338</v>
      </c>
      <c r="L7" s="59">
        <v>1.1399999999999999</v>
      </c>
      <c r="M7" s="60">
        <v>1.1400000000000001</v>
      </c>
      <c r="N7" s="61">
        <v>0.35665739653632045</v>
      </c>
      <c r="O7" s="60">
        <v>0</v>
      </c>
      <c r="P7" s="61">
        <v>0</v>
      </c>
    </row>
    <row r="8" spans="1:16" ht="63.75" x14ac:dyDescent="0.25">
      <c r="A8" s="15"/>
      <c r="B8" s="17">
        <v>5000103</v>
      </c>
      <c r="C8" s="17" t="s">
        <v>552</v>
      </c>
      <c r="D8" s="17">
        <v>3043997</v>
      </c>
      <c r="E8" s="17" t="s">
        <v>537</v>
      </c>
      <c r="F8" s="17">
        <v>394</v>
      </c>
      <c r="G8" s="17" t="s">
        <v>462</v>
      </c>
      <c r="H8" s="17">
        <v>137</v>
      </c>
      <c r="I8" s="17" t="s">
        <v>141</v>
      </c>
      <c r="J8" s="17">
        <v>137</v>
      </c>
      <c r="K8" s="17" t="s">
        <v>340</v>
      </c>
      <c r="L8" s="59">
        <v>0.35667100000000007</v>
      </c>
      <c r="M8" s="60">
        <v>0.35667100000000007</v>
      </c>
      <c r="N8" s="61">
        <v>0.13670661121432204</v>
      </c>
      <c r="O8" s="60">
        <v>0</v>
      </c>
      <c r="P8" s="61">
        <v>0</v>
      </c>
    </row>
    <row r="9" spans="1:16" ht="51" x14ac:dyDescent="0.25">
      <c r="A9" s="15"/>
      <c r="B9" s="17">
        <v>5000103</v>
      </c>
      <c r="C9" s="17" t="s">
        <v>552</v>
      </c>
      <c r="D9" s="17">
        <v>3043997</v>
      </c>
      <c r="E9" s="17" t="s">
        <v>537</v>
      </c>
      <c r="F9" s="17">
        <v>394</v>
      </c>
      <c r="G9" s="17" t="s">
        <v>462</v>
      </c>
      <c r="H9" s="17">
        <v>440</v>
      </c>
      <c r="I9" s="17" t="s">
        <v>201</v>
      </c>
      <c r="J9" s="17">
        <v>440</v>
      </c>
      <c r="K9" s="17" t="s">
        <v>341</v>
      </c>
      <c r="L9" s="59">
        <v>9.0950000000000007E-3</v>
      </c>
      <c r="M9" s="60">
        <v>4.7150000000000004E-3</v>
      </c>
      <c r="N9" s="61">
        <v>1.1899999663000926E-4</v>
      </c>
      <c r="O9" s="60">
        <v>88</v>
      </c>
      <c r="P9" s="61">
        <v>0</v>
      </c>
    </row>
    <row r="10" spans="1:16" ht="51" x14ac:dyDescent="0.25">
      <c r="A10" s="15"/>
      <c r="B10" s="17">
        <v>5000103</v>
      </c>
      <c r="C10" s="17" t="s">
        <v>552</v>
      </c>
      <c r="D10" s="17">
        <v>3043997</v>
      </c>
      <c r="E10" s="17" t="s">
        <v>537</v>
      </c>
      <c r="F10" s="17">
        <v>394</v>
      </c>
      <c r="G10" s="17" t="s">
        <v>462</v>
      </c>
      <c r="H10" s="17">
        <v>441</v>
      </c>
      <c r="I10" s="17" t="s">
        <v>202</v>
      </c>
      <c r="J10" s="17">
        <v>441</v>
      </c>
      <c r="K10" s="17" t="s">
        <v>342</v>
      </c>
      <c r="L10" s="59">
        <v>0.39094700000000016</v>
      </c>
      <c r="M10" s="60">
        <v>0.40523700000000001</v>
      </c>
      <c r="N10" s="61">
        <v>9.8480732820462435E-2</v>
      </c>
      <c r="O10" s="60">
        <v>0</v>
      </c>
      <c r="P10" s="61">
        <v>0</v>
      </c>
    </row>
    <row r="11" spans="1:16" ht="51" x14ac:dyDescent="0.25">
      <c r="A11" s="15"/>
      <c r="B11" s="17">
        <v>5000103</v>
      </c>
      <c r="C11" s="17" t="s">
        <v>552</v>
      </c>
      <c r="D11" s="17">
        <v>3043997</v>
      </c>
      <c r="E11" s="17" t="s">
        <v>537</v>
      </c>
      <c r="F11" s="17">
        <v>394</v>
      </c>
      <c r="G11" s="17" t="s">
        <v>462</v>
      </c>
      <c r="H11" s="17">
        <v>442</v>
      </c>
      <c r="I11" s="17" t="s">
        <v>203</v>
      </c>
      <c r="J11" s="17">
        <v>442</v>
      </c>
      <c r="K11" s="17" t="s">
        <v>343</v>
      </c>
      <c r="L11" s="59">
        <v>0.19555900000000004</v>
      </c>
      <c r="M11" s="60">
        <v>0.20774800000000002</v>
      </c>
      <c r="N11" s="61">
        <v>8.3675436995690688E-2</v>
      </c>
      <c r="O11" s="60">
        <v>801</v>
      </c>
      <c r="P11" s="61">
        <v>0</v>
      </c>
    </row>
    <row r="12" spans="1:16" ht="51" x14ac:dyDescent="0.25">
      <c r="A12" s="15"/>
      <c r="B12" s="17">
        <v>5000103</v>
      </c>
      <c r="C12" s="17" t="s">
        <v>552</v>
      </c>
      <c r="D12" s="17">
        <v>3043997</v>
      </c>
      <c r="E12" s="17" t="s">
        <v>537</v>
      </c>
      <c r="F12" s="17">
        <v>394</v>
      </c>
      <c r="G12" s="17" t="s">
        <v>462</v>
      </c>
      <c r="H12" s="17">
        <v>443</v>
      </c>
      <c r="I12" s="17" t="s">
        <v>204</v>
      </c>
      <c r="J12" s="17">
        <v>443</v>
      </c>
      <c r="K12" s="17" t="s">
        <v>344</v>
      </c>
      <c r="L12" s="59">
        <v>0.47351700000000024</v>
      </c>
      <c r="M12" s="60">
        <v>0.51828800000000019</v>
      </c>
      <c r="N12" s="61">
        <v>0.22064137100824155</v>
      </c>
      <c r="O12" s="60">
        <v>2064</v>
      </c>
      <c r="P12" s="61">
        <v>0</v>
      </c>
    </row>
    <row r="13" spans="1:16" ht="51" x14ac:dyDescent="0.25">
      <c r="A13" s="15"/>
      <c r="B13" s="17">
        <v>5000103</v>
      </c>
      <c r="C13" s="17" t="s">
        <v>552</v>
      </c>
      <c r="D13" s="17">
        <v>3043997</v>
      </c>
      <c r="E13" s="17" t="s">
        <v>537</v>
      </c>
      <c r="F13" s="17">
        <v>394</v>
      </c>
      <c r="G13" s="17" t="s">
        <v>462</v>
      </c>
      <c r="H13" s="17">
        <v>444</v>
      </c>
      <c r="I13" s="17" t="s">
        <v>205</v>
      </c>
      <c r="J13" s="17">
        <v>444</v>
      </c>
      <c r="K13" s="17" t="s">
        <v>345</v>
      </c>
      <c r="L13" s="59">
        <v>0.201045</v>
      </c>
      <c r="M13" s="60">
        <v>0.22175900000000004</v>
      </c>
      <c r="N13" s="61">
        <v>0.10334172949660569</v>
      </c>
      <c r="O13" s="60">
        <v>2780</v>
      </c>
      <c r="P13" s="61">
        <v>0</v>
      </c>
    </row>
    <row r="14" spans="1:16" ht="51" x14ac:dyDescent="0.25">
      <c r="A14" s="15"/>
      <c r="B14" s="17">
        <v>5000103</v>
      </c>
      <c r="C14" s="17" t="s">
        <v>552</v>
      </c>
      <c r="D14" s="17">
        <v>3043997</v>
      </c>
      <c r="E14" s="17" t="s">
        <v>537</v>
      </c>
      <c r="F14" s="17">
        <v>394</v>
      </c>
      <c r="G14" s="17" t="s">
        <v>462</v>
      </c>
      <c r="H14" s="17">
        <v>445</v>
      </c>
      <c r="I14" s="17" t="s">
        <v>206</v>
      </c>
      <c r="J14" s="17">
        <v>445</v>
      </c>
      <c r="K14" s="17" t="s">
        <v>346</v>
      </c>
      <c r="L14" s="59">
        <v>0.9209480000000001</v>
      </c>
      <c r="M14" s="60">
        <v>1.0156240000000001</v>
      </c>
      <c r="N14" s="61">
        <v>0.41621231965109473</v>
      </c>
      <c r="O14" s="60">
        <v>1623</v>
      </c>
      <c r="P14" s="61">
        <v>0</v>
      </c>
    </row>
    <row r="15" spans="1:16" ht="51" x14ac:dyDescent="0.25">
      <c r="A15" s="15"/>
      <c r="B15" s="17">
        <v>5000103</v>
      </c>
      <c r="C15" s="17" t="s">
        <v>552</v>
      </c>
      <c r="D15" s="17">
        <v>3043997</v>
      </c>
      <c r="E15" s="17" t="s">
        <v>537</v>
      </c>
      <c r="F15" s="17">
        <v>394</v>
      </c>
      <c r="G15" s="17" t="s">
        <v>462</v>
      </c>
      <c r="H15" s="17">
        <v>446</v>
      </c>
      <c r="I15" s="17" t="s">
        <v>207</v>
      </c>
      <c r="J15" s="17">
        <v>446</v>
      </c>
      <c r="K15" s="17" t="s">
        <v>347</v>
      </c>
      <c r="L15" s="59">
        <v>0.51151499999999983</v>
      </c>
      <c r="M15" s="60">
        <v>0.52231499999999997</v>
      </c>
      <c r="N15" s="61">
        <v>0.18953673885698663</v>
      </c>
      <c r="O15" s="60">
        <v>6500</v>
      </c>
      <c r="P15" s="61">
        <v>0</v>
      </c>
    </row>
    <row r="16" spans="1:16" ht="51" x14ac:dyDescent="0.25">
      <c r="A16" s="15"/>
      <c r="B16" s="17">
        <v>5000103</v>
      </c>
      <c r="C16" s="17" t="s">
        <v>552</v>
      </c>
      <c r="D16" s="17">
        <v>3043997</v>
      </c>
      <c r="E16" s="17" t="s">
        <v>537</v>
      </c>
      <c r="F16" s="17">
        <v>394</v>
      </c>
      <c r="G16" s="17" t="s">
        <v>462</v>
      </c>
      <c r="H16" s="17">
        <v>447</v>
      </c>
      <c r="I16" s="17" t="s">
        <v>208</v>
      </c>
      <c r="J16" s="17">
        <v>447</v>
      </c>
      <c r="K16" s="17" t="s">
        <v>348</v>
      </c>
      <c r="L16" s="59">
        <v>0.31411199999999989</v>
      </c>
      <c r="M16" s="60">
        <v>0.29229700000000003</v>
      </c>
      <c r="N16" s="61">
        <v>0.11840072374616284</v>
      </c>
      <c r="O16" s="60">
        <v>31830</v>
      </c>
      <c r="P16" s="61">
        <v>0</v>
      </c>
    </row>
    <row r="17" spans="1:16" ht="51" x14ac:dyDescent="0.25">
      <c r="A17" s="15"/>
      <c r="B17" s="17">
        <v>5000103</v>
      </c>
      <c r="C17" s="17" t="s">
        <v>552</v>
      </c>
      <c r="D17" s="17">
        <v>3043997</v>
      </c>
      <c r="E17" s="17" t="s">
        <v>537</v>
      </c>
      <c r="F17" s="17">
        <v>394</v>
      </c>
      <c r="G17" s="17" t="s">
        <v>462</v>
      </c>
      <c r="H17" s="17">
        <v>448</v>
      </c>
      <c r="I17" s="17" t="s">
        <v>209</v>
      </c>
      <c r="J17" s="17">
        <v>448</v>
      </c>
      <c r="K17" s="17" t="s">
        <v>349</v>
      </c>
      <c r="L17" s="59">
        <v>0.10015099999999999</v>
      </c>
      <c r="M17" s="60">
        <v>0.10015099999999999</v>
      </c>
      <c r="N17" s="61">
        <v>1.794344891095534E-2</v>
      </c>
      <c r="O17" s="60">
        <v>962</v>
      </c>
      <c r="P17" s="61">
        <v>0</v>
      </c>
    </row>
    <row r="18" spans="1:16" ht="51" x14ac:dyDescent="0.25">
      <c r="A18" s="15"/>
      <c r="B18" s="17">
        <v>5000103</v>
      </c>
      <c r="C18" s="17" t="s">
        <v>552</v>
      </c>
      <c r="D18" s="17">
        <v>3043997</v>
      </c>
      <c r="E18" s="17" t="s">
        <v>537</v>
      </c>
      <c r="F18" s="17">
        <v>394</v>
      </c>
      <c r="G18" s="17" t="s">
        <v>462</v>
      </c>
      <c r="H18" s="17">
        <v>449</v>
      </c>
      <c r="I18" s="17" t="s">
        <v>210</v>
      </c>
      <c r="J18" s="17">
        <v>449</v>
      </c>
      <c r="K18" s="17" t="s">
        <v>350</v>
      </c>
      <c r="L18" s="59">
        <v>0.31146200000000002</v>
      </c>
      <c r="M18" s="60">
        <v>0.31146200000000002</v>
      </c>
      <c r="N18" s="61">
        <v>0.14429582799493801</v>
      </c>
      <c r="O18" s="60">
        <v>1944</v>
      </c>
      <c r="P18" s="61">
        <v>0</v>
      </c>
    </row>
    <row r="19" spans="1:16" ht="51" x14ac:dyDescent="0.25">
      <c r="A19" s="15"/>
      <c r="B19" s="17">
        <v>5000103</v>
      </c>
      <c r="C19" s="17" t="s">
        <v>552</v>
      </c>
      <c r="D19" s="17">
        <v>3043997</v>
      </c>
      <c r="E19" s="17" t="s">
        <v>537</v>
      </c>
      <c r="F19" s="17">
        <v>394</v>
      </c>
      <c r="G19" s="17" t="s">
        <v>462</v>
      </c>
      <c r="H19" s="17">
        <v>450</v>
      </c>
      <c r="I19" s="17" t="s">
        <v>211</v>
      </c>
      <c r="J19" s="17">
        <v>450</v>
      </c>
      <c r="K19" s="17" t="s">
        <v>351</v>
      </c>
      <c r="L19" s="59">
        <v>0.22580600000000001</v>
      </c>
      <c r="M19" s="60">
        <v>0.24502699999999999</v>
      </c>
      <c r="N19" s="61">
        <v>6.0933490160095971E-2</v>
      </c>
      <c r="O19" s="60">
        <v>0</v>
      </c>
      <c r="P19" s="61">
        <v>0</v>
      </c>
    </row>
    <row r="20" spans="1:16" ht="51" x14ac:dyDescent="0.25">
      <c r="A20" s="15"/>
      <c r="B20" s="17">
        <v>5000103</v>
      </c>
      <c r="C20" s="17" t="s">
        <v>552</v>
      </c>
      <c r="D20" s="17">
        <v>3043997</v>
      </c>
      <c r="E20" s="17" t="s">
        <v>537</v>
      </c>
      <c r="F20" s="17">
        <v>394</v>
      </c>
      <c r="G20" s="17" t="s">
        <v>462</v>
      </c>
      <c r="H20" s="17">
        <v>451</v>
      </c>
      <c r="I20" s="17" t="s">
        <v>212</v>
      </c>
      <c r="J20" s="17">
        <v>451</v>
      </c>
      <c r="K20" s="17" t="s">
        <v>352</v>
      </c>
      <c r="L20" s="59">
        <v>8.9893000000000001E-2</v>
      </c>
      <c r="M20" s="60">
        <v>9.2592999999999995E-2</v>
      </c>
      <c r="N20" s="61">
        <v>3.3229020089493133E-2</v>
      </c>
      <c r="O20" s="60">
        <v>5716</v>
      </c>
      <c r="P20" s="61">
        <v>0</v>
      </c>
    </row>
    <row r="21" spans="1:16" ht="51" x14ac:dyDescent="0.25">
      <c r="A21" s="15"/>
      <c r="B21" s="17">
        <v>5000103</v>
      </c>
      <c r="C21" s="17" t="s">
        <v>552</v>
      </c>
      <c r="D21" s="17">
        <v>3043997</v>
      </c>
      <c r="E21" s="17" t="s">
        <v>537</v>
      </c>
      <c r="F21" s="17">
        <v>394</v>
      </c>
      <c r="G21" s="17" t="s">
        <v>462</v>
      </c>
      <c r="H21" s="17">
        <v>452</v>
      </c>
      <c r="I21" s="17" t="s">
        <v>213</v>
      </c>
      <c r="J21" s="17">
        <v>452</v>
      </c>
      <c r="K21" s="17" t="s">
        <v>353</v>
      </c>
      <c r="L21" s="59">
        <v>0.68246600000000002</v>
      </c>
      <c r="M21" s="60">
        <v>0.68246600000000002</v>
      </c>
      <c r="N21" s="61">
        <v>0.20726620999630541</v>
      </c>
      <c r="O21" s="60">
        <v>0</v>
      </c>
      <c r="P21" s="61">
        <v>0</v>
      </c>
    </row>
    <row r="22" spans="1:16" ht="51" x14ac:dyDescent="0.25">
      <c r="A22" s="15"/>
      <c r="B22" s="17">
        <v>5000103</v>
      </c>
      <c r="C22" s="17" t="s">
        <v>552</v>
      </c>
      <c r="D22" s="17">
        <v>3043997</v>
      </c>
      <c r="E22" s="17" t="s">
        <v>537</v>
      </c>
      <c r="F22" s="17">
        <v>394</v>
      </c>
      <c r="G22" s="17" t="s">
        <v>462</v>
      </c>
      <c r="H22" s="17">
        <v>453</v>
      </c>
      <c r="I22" s="17" t="s">
        <v>214</v>
      </c>
      <c r="J22" s="17">
        <v>453</v>
      </c>
      <c r="K22" s="17" t="s">
        <v>354</v>
      </c>
      <c r="L22" s="59">
        <v>2.7185540000000006</v>
      </c>
      <c r="M22" s="60">
        <v>0.55427999999999999</v>
      </c>
      <c r="N22" s="61">
        <v>0.23543185135349631</v>
      </c>
      <c r="O22" s="60">
        <v>0</v>
      </c>
      <c r="P22" s="61">
        <v>0</v>
      </c>
    </row>
    <row r="23" spans="1:16" ht="51" x14ac:dyDescent="0.25">
      <c r="A23" s="15"/>
      <c r="B23" s="17">
        <v>5000103</v>
      </c>
      <c r="C23" s="17" t="s">
        <v>552</v>
      </c>
      <c r="D23" s="17">
        <v>3043997</v>
      </c>
      <c r="E23" s="17" t="s">
        <v>537</v>
      </c>
      <c r="F23" s="17">
        <v>394</v>
      </c>
      <c r="G23" s="17" t="s">
        <v>462</v>
      </c>
      <c r="H23" s="17">
        <v>454</v>
      </c>
      <c r="I23" s="17" t="s">
        <v>215</v>
      </c>
      <c r="J23" s="17">
        <v>454</v>
      </c>
      <c r="K23" s="17" t="s">
        <v>355</v>
      </c>
      <c r="L23" s="59">
        <v>0.21431299999999998</v>
      </c>
      <c r="M23" s="60">
        <v>0.38611899999999993</v>
      </c>
      <c r="N23" s="61">
        <v>0.11582068807911128</v>
      </c>
      <c r="O23" s="60">
        <v>7600</v>
      </c>
      <c r="P23" s="61">
        <v>0</v>
      </c>
    </row>
    <row r="24" spans="1:16" ht="51" x14ac:dyDescent="0.25">
      <c r="A24" s="15"/>
      <c r="B24" s="17">
        <v>5000103</v>
      </c>
      <c r="C24" s="17" t="s">
        <v>552</v>
      </c>
      <c r="D24" s="17">
        <v>3043997</v>
      </c>
      <c r="E24" s="17" t="s">
        <v>537</v>
      </c>
      <c r="F24" s="17">
        <v>394</v>
      </c>
      <c r="G24" s="17" t="s">
        <v>462</v>
      </c>
      <c r="H24" s="17">
        <v>455</v>
      </c>
      <c r="I24" s="17" t="s">
        <v>216</v>
      </c>
      <c r="J24" s="17">
        <v>455</v>
      </c>
      <c r="K24" s="17" t="s">
        <v>356</v>
      </c>
      <c r="L24" s="59">
        <v>3.3967999999999998E-2</v>
      </c>
      <c r="M24" s="60">
        <v>3.3967999999999998E-2</v>
      </c>
      <c r="N24" s="61">
        <v>1.1621559766354039E-2</v>
      </c>
      <c r="O24" s="60">
        <v>0</v>
      </c>
      <c r="P24" s="61">
        <v>0</v>
      </c>
    </row>
    <row r="25" spans="1:16" ht="51" x14ac:dyDescent="0.25">
      <c r="A25" s="15"/>
      <c r="B25" s="17">
        <v>5000103</v>
      </c>
      <c r="C25" s="17" t="s">
        <v>552</v>
      </c>
      <c r="D25" s="17">
        <v>3043997</v>
      </c>
      <c r="E25" s="17" t="s">
        <v>537</v>
      </c>
      <c r="F25" s="17">
        <v>394</v>
      </c>
      <c r="G25" s="17" t="s">
        <v>462</v>
      </c>
      <c r="H25" s="17">
        <v>456</v>
      </c>
      <c r="I25" s="17" t="s">
        <v>217</v>
      </c>
      <c r="J25" s="17">
        <v>456</v>
      </c>
      <c r="K25" s="17" t="s">
        <v>357</v>
      </c>
      <c r="L25" s="59">
        <v>0.35601299999999997</v>
      </c>
      <c r="M25" s="60">
        <v>0.38329399999999997</v>
      </c>
      <c r="N25" s="61">
        <v>0.20325945608783513</v>
      </c>
      <c r="O25" s="60">
        <v>0</v>
      </c>
      <c r="P25" s="61">
        <v>0</v>
      </c>
    </row>
    <row r="26" spans="1:16" ht="51" x14ac:dyDescent="0.25">
      <c r="A26" s="15"/>
      <c r="B26" s="17">
        <v>5000103</v>
      </c>
      <c r="C26" s="17" t="s">
        <v>552</v>
      </c>
      <c r="D26" s="17">
        <v>3043997</v>
      </c>
      <c r="E26" s="17" t="s">
        <v>537</v>
      </c>
      <c r="F26" s="17">
        <v>394</v>
      </c>
      <c r="G26" s="17" t="s">
        <v>462</v>
      </c>
      <c r="H26" s="17">
        <v>457</v>
      </c>
      <c r="I26" s="17" t="s">
        <v>218</v>
      </c>
      <c r="J26" s="17">
        <v>457</v>
      </c>
      <c r="K26" s="17" t="s">
        <v>358</v>
      </c>
      <c r="L26" s="59">
        <v>7.3157000000000014E-2</v>
      </c>
      <c r="M26" s="60">
        <v>0.15693299999999999</v>
      </c>
      <c r="N26" s="61">
        <v>1.3257809769129381E-2</v>
      </c>
      <c r="O26" s="60">
        <v>1</v>
      </c>
      <c r="P26" s="61">
        <v>0</v>
      </c>
    </row>
    <row r="27" spans="1:16" ht="51" x14ac:dyDescent="0.25">
      <c r="A27" s="15"/>
      <c r="B27" s="17">
        <v>5000103</v>
      </c>
      <c r="C27" s="17" t="s">
        <v>552</v>
      </c>
      <c r="D27" s="17">
        <v>3043997</v>
      </c>
      <c r="E27" s="17" t="s">
        <v>537</v>
      </c>
      <c r="F27" s="17">
        <v>394</v>
      </c>
      <c r="G27" s="17" t="s">
        <v>462</v>
      </c>
      <c r="H27" s="17">
        <v>458</v>
      </c>
      <c r="I27" s="17" t="s">
        <v>219</v>
      </c>
      <c r="J27" s="17">
        <v>458</v>
      </c>
      <c r="K27" s="17" t="s">
        <v>359</v>
      </c>
      <c r="L27" s="59">
        <v>0.37451799999999996</v>
      </c>
      <c r="M27" s="60">
        <v>0.40805799999999992</v>
      </c>
      <c r="N27" s="61">
        <v>0.15444846927130129</v>
      </c>
      <c r="O27" s="60">
        <v>630</v>
      </c>
      <c r="P27" s="61">
        <v>0</v>
      </c>
    </row>
    <row r="28" spans="1:16" ht="51" x14ac:dyDescent="0.25">
      <c r="A28" s="15"/>
      <c r="B28" s="17">
        <v>5000103</v>
      </c>
      <c r="C28" s="17" t="s">
        <v>552</v>
      </c>
      <c r="D28" s="17">
        <v>3043997</v>
      </c>
      <c r="E28" s="17" t="s">
        <v>537</v>
      </c>
      <c r="F28" s="17">
        <v>394</v>
      </c>
      <c r="G28" s="17" t="s">
        <v>462</v>
      </c>
      <c r="H28" s="17">
        <v>460</v>
      </c>
      <c r="I28" s="17" t="s">
        <v>221</v>
      </c>
      <c r="J28" s="17">
        <v>460</v>
      </c>
      <c r="K28" s="17" t="s">
        <v>361</v>
      </c>
      <c r="L28" s="59">
        <v>0.56087600000000004</v>
      </c>
      <c r="M28" s="60">
        <v>0.56087600000000004</v>
      </c>
      <c r="N28" s="61">
        <v>0.28652814915312774</v>
      </c>
      <c r="O28" s="60">
        <v>3348</v>
      </c>
      <c r="P28" s="61">
        <v>0</v>
      </c>
    </row>
    <row r="29" spans="1:16" ht="51" x14ac:dyDescent="0.25">
      <c r="A29" s="15"/>
      <c r="B29" s="17">
        <v>5000103</v>
      </c>
      <c r="C29" s="17" t="s">
        <v>552</v>
      </c>
      <c r="D29" s="17">
        <v>3043997</v>
      </c>
      <c r="E29" s="17" t="s">
        <v>537</v>
      </c>
      <c r="F29" s="17">
        <v>394</v>
      </c>
      <c r="G29" s="17" t="s">
        <v>462</v>
      </c>
      <c r="H29" s="17">
        <v>461</v>
      </c>
      <c r="I29" s="17" t="s">
        <v>222</v>
      </c>
      <c r="J29" s="17">
        <v>461</v>
      </c>
      <c r="K29" s="17" t="s">
        <v>362</v>
      </c>
      <c r="L29" s="59">
        <v>0.942685</v>
      </c>
      <c r="M29" s="60">
        <v>0.942685</v>
      </c>
      <c r="N29" s="61">
        <v>0.42571834241971374</v>
      </c>
      <c r="O29" s="60">
        <v>10795</v>
      </c>
      <c r="P29" s="61">
        <v>0</v>
      </c>
    </row>
    <row r="30" spans="1:16" ht="51" x14ac:dyDescent="0.25">
      <c r="A30" s="15"/>
      <c r="B30" s="17">
        <v>5000103</v>
      </c>
      <c r="C30" s="17" t="s">
        <v>552</v>
      </c>
      <c r="D30" s="17">
        <v>3043997</v>
      </c>
      <c r="E30" s="17" t="s">
        <v>537</v>
      </c>
      <c r="F30" s="17">
        <v>394</v>
      </c>
      <c r="G30" s="17" t="s">
        <v>462</v>
      </c>
      <c r="H30" s="17">
        <v>462</v>
      </c>
      <c r="I30" s="17" t="s">
        <v>223</v>
      </c>
      <c r="J30" s="17">
        <v>462</v>
      </c>
      <c r="K30" s="17" t="s">
        <v>363</v>
      </c>
      <c r="L30" s="59">
        <v>1.728E-2</v>
      </c>
      <c r="M30" s="60">
        <v>1.728E-2</v>
      </c>
      <c r="N30" s="61">
        <v>0</v>
      </c>
      <c r="O30" s="60">
        <v>595</v>
      </c>
      <c r="P30" s="61">
        <v>0</v>
      </c>
    </row>
    <row r="31" spans="1:16" ht="51" x14ac:dyDescent="0.25">
      <c r="A31" s="15"/>
      <c r="B31" s="17">
        <v>5000103</v>
      </c>
      <c r="C31" s="17" t="s">
        <v>552</v>
      </c>
      <c r="D31" s="17">
        <v>3043997</v>
      </c>
      <c r="E31" s="17" t="s">
        <v>537</v>
      </c>
      <c r="F31" s="17">
        <v>394</v>
      </c>
      <c r="G31" s="17" t="s">
        <v>462</v>
      </c>
      <c r="H31" s="17">
        <v>463</v>
      </c>
      <c r="I31" s="17" t="s">
        <v>224</v>
      </c>
      <c r="J31" s="17">
        <v>463</v>
      </c>
      <c r="K31" s="17" t="s">
        <v>364</v>
      </c>
      <c r="L31" s="59">
        <v>0.33030200000000015</v>
      </c>
      <c r="M31" s="60">
        <v>0.33767500000000017</v>
      </c>
      <c r="N31" s="61">
        <v>0.1456336941664631</v>
      </c>
      <c r="O31" s="60">
        <v>800</v>
      </c>
      <c r="P31" s="61">
        <v>0</v>
      </c>
    </row>
    <row r="32" spans="1:16" ht="51" x14ac:dyDescent="0.25">
      <c r="A32" s="15"/>
      <c r="B32" s="17">
        <v>5000103</v>
      </c>
      <c r="C32" s="17" t="s">
        <v>552</v>
      </c>
      <c r="D32" s="17">
        <v>3043997</v>
      </c>
      <c r="E32" s="17" t="s">
        <v>537</v>
      </c>
      <c r="F32" s="17">
        <v>394</v>
      </c>
      <c r="G32" s="17" t="s">
        <v>462</v>
      </c>
      <c r="H32" s="17">
        <v>464</v>
      </c>
      <c r="I32" s="17" t="s">
        <v>225</v>
      </c>
      <c r="J32" s="17">
        <v>464</v>
      </c>
      <c r="K32" s="17" t="s">
        <v>365</v>
      </c>
      <c r="L32" s="59">
        <v>0.429564</v>
      </c>
      <c r="M32" s="60">
        <v>0.45556400000000002</v>
      </c>
      <c r="N32" s="61">
        <v>0.30401768814772367</v>
      </c>
      <c r="O32" s="60">
        <v>4576</v>
      </c>
      <c r="P32" s="61">
        <v>0</v>
      </c>
    </row>
    <row r="33" spans="1:16" ht="89.25" x14ac:dyDescent="0.25">
      <c r="A33" s="15"/>
      <c r="B33" s="17">
        <v>5000110</v>
      </c>
      <c r="C33" s="17" t="s">
        <v>553</v>
      </c>
      <c r="D33" s="17">
        <v>3000012</v>
      </c>
      <c r="E33" s="17" t="s">
        <v>523</v>
      </c>
      <c r="F33" s="17">
        <v>394</v>
      </c>
      <c r="G33" s="17" t="s">
        <v>462</v>
      </c>
      <c r="H33" s="17">
        <v>11</v>
      </c>
      <c r="I33" s="17" t="s">
        <v>106</v>
      </c>
      <c r="J33" s="17">
        <v>124</v>
      </c>
      <c r="K33" s="17" t="s">
        <v>337</v>
      </c>
      <c r="L33" s="59">
        <v>1.388649</v>
      </c>
      <c r="M33" s="60">
        <v>1.388649</v>
      </c>
      <c r="N33" s="61">
        <v>0</v>
      </c>
      <c r="O33" s="60">
        <v>0</v>
      </c>
      <c r="P33" s="61">
        <v>0</v>
      </c>
    </row>
    <row r="34" spans="1:16" ht="63.75" x14ac:dyDescent="0.25">
      <c r="A34" s="15"/>
      <c r="B34" s="17">
        <v>5000110</v>
      </c>
      <c r="C34" s="17" t="s">
        <v>553</v>
      </c>
      <c r="D34" s="17">
        <v>3000012</v>
      </c>
      <c r="E34" s="17" t="s">
        <v>523</v>
      </c>
      <c r="F34" s="17">
        <v>394</v>
      </c>
      <c r="G34" s="17" t="s">
        <v>462</v>
      </c>
      <c r="H34" s="17">
        <v>137</v>
      </c>
      <c r="I34" s="17" t="s">
        <v>141</v>
      </c>
      <c r="J34" s="17">
        <v>137</v>
      </c>
      <c r="K34" s="17" t="s">
        <v>340</v>
      </c>
      <c r="L34" s="59">
        <v>2.9084929999999991</v>
      </c>
      <c r="M34" s="60">
        <v>3.2997339999999986</v>
      </c>
      <c r="N34" s="61">
        <v>1.2576169705516804</v>
      </c>
      <c r="O34" s="60">
        <v>2712</v>
      </c>
      <c r="P34" s="61">
        <v>0</v>
      </c>
    </row>
    <row r="35" spans="1:16" ht="51" x14ac:dyDescent="0.25">
      <c r="A35" s="15"/>
      <c r="B35" s="17">
        <v>5000110</v>
      </c>
      <c r="C35" s="17" t="s">
        <v>553</v>
      </c>
      <c r="D35" s="17">
        <v>3000012</v>
      </c>
      <c r="E35" s="17" t="s">
        <v>523</v>
      </c>
      <c r="F35" s="17">
        <v>394</v>
      </c>
      <c r="G35" s="17" t="s">
        <v>462</v>
      </c>
      <c r="H35" s="17">
        <v>440</v>
      </c>
      <c r="I35" s="17" t="s">
        <v>201</v>
      </c>
      <c r="J35" s="17">
        <v>440</v>
      </c>
      <c r="K35" s="17" t="s">
        <v>341</v>
      </c>
      <c r="L35" s="59">
        <v>5.0959999999999998E-2</v>
      </c>
      <c r="M35" s="60">
        <v>5.0040000000000001E-2</v>
      </c>
      <c r="N35" s="61">
        <v>1.9648299989057705E-2</v>
      </c>
      <c r="O35" s="60">
        <v>3</v>
      </c>
      <c r="P35" s="61">
        <v>0</v>
      </c>
    </row>
    <row r="36" spans="1:16" ht="51" x14ac:dyDescent="0.25">
      <c r="A36" s="15"/>
      <c r="B36" s="17">
        <v>5000110</v>
      </c>
      <c r="C36" s="17" t="s">
        <v>553</v>
      </c>
      <c r="D36" s="17">
        <v>3000012</v>
      </c>
      <c r="E36" s="17" t="s">
        <v>523</v>
      </c>
      <c r="F36" s="17">
        <v>394</v>
      </c>
      <c r="G36" s="17" t="s">
        <v>462</v>
      </c>
      <c r="H36" s="17">
        <v>441</v>
      </c>
      <c r="I36" s="17" t="s">
        <v>202</v>
      </c>
      <c r="J36" s="17">
        <v>441</v>
      </c>
      <c r="K36" s="17" t="s">
        <v>342</v>
      </c>
      <c r="L36" s="59">
        <v>0.38491700000000001</v>
      </c>
      <c r="M36" s="60">
        <v>0.45611000000000007</v>
      </c>
      <c r="N36" s="61">
        <v>5.2796569332713261E-2</v>
      </c>
      <c r="O36" s="60">
        <v>175</v>
      </c>
      <c r="P36" s="61">
        <v>0</v>
      </c>
    </row>
    <row r="37" spans="1:16" ht="51" x14ac:dyDescent="0.25">
      <c r="A37" s="15"/>
      <c r="B37" s="17">
        <v>5000110</v>
      </c>
      <c r="C37" s="17" t="s">
        <v>553</v>
      </c>
      <c r="D37" s="17">
        <v>3000012</v>
      </c>
      <c r="E37" s="17" t="s">
        <v>523</v>
      </c>
      <c r="F37" s="17">
        <v>394</v>
      </c>
      <c r="G37" s="17" t="s">
        <v>462</v>
      </c>
      <c r="H37" s="17">
        <v>442</v>
      </c>
      <c r="I37" s="17" t="s">
        <v>203</v>
      </c>
      <c r="J37" s="17">
        <v>442</v>
      </c>
      <c r="K37" s="17" t="s">
        <v>343</v>
      </c>
      <c r="L37" s="59">
        <v>9.0979000000000032E-2</v>
      </c>
      <c r="M37" s="60">
        <v>0.13128599999999999</v>
      </c>
      <c r="N37" s="61">
        <v>9.2340999413863756E-2</v>
      </c>
      <c r="O37" s="60">
        <v>60</v>
      </c>
      <c r="P37" s="61">
        <v>0</v>
      </c>
    </row>
    <row r="38" spans="1:16" ht="51" x14ac:dyDescent="0.25">
      <c r="A38" s="15"/>
      <c r="B38" s="17">
        <v>5000110</v>
      </c>
      <c r="C38" s="17" t="s">
        <v>553</v>
      </c>
      <c r="D38" s="17">
        <v>3000012</v>
      </c>
      <c r="E38" s="17" t="s">
        <v>523</v>
      </c>
      <c r="F38" s="17">
        <v>394</v>
      </c>
      <c r="G38" s="17" t="s">
        <v>462</v>
      </c>
      <c r="H38" s="17">
        <v>443</v>
      </c>
      <c r="I38" s="17" t="s">
        <v>204</v>
      </c>
      <c r="J38" s="17">
        <v>443</v>
      </c>
      <c r="K38" s="17" t="s">
        <v>344</v>
      </c>
      <c r="L38" s="59">
        <v>0.82151800000000019</v>
      </c>
      <c r="M38" s="60">
        <v>0.91159500000000016</v>
      </c>
      <c r="N38" s="61">
        <v>0.33877008114359342</v>
      </c>
      <c r="O38" s="60">
        <v>30</v>
      </c>
      <c r="P38" s="61">
        <v>0</v>
      </c>
    </row>
    <row r="39" spans="1:16" ht="51" x14ac:dyDescent="0.25">
      <c r="A39" s="15"/>
      <c r="B39" s="17">
        <v>5000110</v>
      </c>
      <c r="C39" s="17" t="s">
        <v>553</v>
      </c>
      <c r="D39" s="17">
        <v>3000012</v>
      </c>
      <c r="E39" s="17" t="s">
        <v>523</v>
      </c>
      <c r="F39" s="17">
        <v>394</v>
      </c>
      <c r="G39" s="17" t="s">
        <v>462</v>
      </c>
      <c r="H39" s="17">
        <v>444</v>
      </c>
      <c r="I39" s="17" t="s">
        <v>205</v>
      </c>
      <c r="J39" s="17">
        <v>444</v>
      </c>
      <c r="K39" s="17" t="s">
        <v>345</v>
      </c>
      <c r="L39" s="59">
        <v>3.6310000000000002E-2</v>
      </c>
      <c r="M39" s="60">
        <v>5.7222000000000002E-2</v>
      </c>
      <c r="N39" s="61">
        <v>1.7807270400226116E-2</v>
      </c>
      <c r="O39" s="60">
        <v>45</v>
      </c>
      <c r="P39" s="61">
        <v>0</v>
      </c>
    </row>
    <row r="40" spans="1:16" ht="51" x14ac:dyDescent="0.25">
      <c r="A40" s="15"/>
      <c r="B40" s="17">
        <v>5000110</v>
      </c>
      <c r="C40" s="17" t="s">
        <v>553</v>
      </c>
      <c r="D40" s="17">
        <v>3000012</v>
      </c>
      <c r="E40" s="17" t="s">
        <v>523</v>
      </c>
      <c r="F40" s="17">
        <v>394</v>
      </c>
      <c r="G40" s="17" t="s">
        <v>462</v>
      </c>
      <c r="H40" s="17">
        <v>445</v>
      </c>
      <c r="I40" s="17" t="s">
        <v>206</v>
      </c>
      <c r="J40" s="17">
        <v>445</v>
      </c>
      <c r="K40" s="17" t="s">
        <v>346</v>
      </c>
      <c r="L40" s="59">
        <v>5.3046999999999997E-2</v>
      </c>
      <c r="M40" s="60">
        <v>0.31714399999999998</v>
      </c>
      <c r="N40" s="61">
        <v>4.9714680470060557E-2</v>
      </c>
      <c r="O40" s="60">
        <v>300</v>
      </c>
      <c r="P40" s="61">
        <v>0</v>
      </c>
    </row>
    <row r="41" spans="1:16" ht="51" x14ac:dyDescent="0.25">
      <c r="A41" s="15"/>
      <c r="B41" s="17">
        <v>5000110</v>
      </c>
      <c r="C41" s="17" t="s">
        <v>553</v>
      </c>
      <c r="D41" s="17">
        <v>3000012</v>
      </c>
      <c r="E41" s="17" t="s">
        <v>523</v>
      </c>
      <c r="F41" s="17">
        <v>394</v>
      </c>
      <c r="G41" s="17" t="s">
        <v>462</v>
      </c>
      <c r="H41" s="17">
        <v>446</v>
      </c>
      <c r="I41" s="17" t="s">
        <v>207</v>
      </c>
      <c r="J41" s="17">
        <v>446</v>
      </c>
      <c r="K41" s="17" t="s">
        <v>347</v>
      </c>
      <c r="L41" s="59">
        <v>0.35617500000000002</v>
      </c>
      <c r="M41" s="60">
        <v>0.36797500000000005</v>
      </c>
      <c r="N41" s="61">
        <v>0.18407559891056735</v>
      </c>
      <c r="O41" s="60">
        <v>115</v>
      </c>
      <c r="P41" s="61">
        <v>0</v>
      </c>
    </row>
    <row r="42" spans="1:16" ht="51" x14ac:dyDescent="0.25">
      <c r="A42" s="15"/>
      <c r="B42" s="17">
        <v>5000110</v>
      </c>
      <c r="C42" s="17" t="s">
        <v>553</v>
      </c>
      <c r="D42" s="17">
        <v>3000012</v>
      </c>
      <c r="E42" s="17" t="s">
        <v>523</v>
      </c>
      <c r="F42" s="17">
        <v>394</v>
      </c>
      <c r="G42" s="17" t="s">
        <v>462</v>
      </c>
      <c r="H42" s="17">
        <v>447</v>
      </c>
      <c r="I42" s="17" t="s">
        <v>208</v>
      </c>
      <c r="J42" s="17">
        <v>447</v>
      </c>
      <c r="K42" s="17" t="s">
        <v>348</v>
      </c>
      <c r="L42" s="59">
        <v>9.0834000000000012E-2</v>
      </c>
      <c r="M42" s="60">
        <v>7.8462000000000004E-2</v>
      </c>
      <c r="N42" s="61">
        <v>2.7088741539046168E-2</v>
      </c>
      <c r="O42" s="60">
        <v>208</v>
      </c>
      <c r="P42" s="61">
        <v>0</v>
      </c>
    </row>
    <row r="43" spans="1:16" ht="51" x14ac:dyDescent="0.25">
      <c r="A43" s="15"/>
      <c r="B43" s="17">
        <v>5000110</v>
      </c>
      <c r="C43" s="17" t="s">
        <v>553</v>
      </c>
      <c r="D43" s="17">
        <v>3000012</v>
      </c>
      <c r="E43" s="17" t="s">
        <v>523</v>
      </c>
      <c r="F43" s="17">
        <v>394</v>
      </c>
      <c r="G43" s="17" t="s">
        <v>462</v>
      </c>
      <c r="H43" s="17">
        <v>448</v>
      </c>
      <c r="I43" s="17" t="s">
        <v>209</v>
      </c>
      <c r="J43" s="17">
        <v>448</v>
      </c>
      <c r="K43" s="17" t="s">
        <v>349</v>
      </c>
      <c r="L43" s="59">
        <v>1.4200000000000001E-2</v>
      </c>
      <c r="M43" s="60">
        <v>1.4199999999999997E-2</v>
      </c>
      <c r="N43" s="61">
        <v>0</v>
      </c>
      <c r="O43" s="60">
        <v>152</v>
      </c>
      <c r="P43" s="61">
        <v>0</v>
      </c>
    </row>
    <row r="44" spans="1:16" ht="51" x14ac:dyDescent="0.25">
      <c r="A44" s="15"/>
      <c r="B44" s="17">
        <v>5000110</v>
      </c>
      <c r="C44" s="17" t="s">
        <v>553</v>
      </c>
      <c r="D44" s="17">
        <v>3000012</v>
      </c>
      <c r="E44" s="17" t="s">
        <v>523</v>
      </c>
      <c r="F44" s="17">
        <v>394</v>
      </c>
      <c r="G44" s="17" t="s">
        <v>462</v>
      </c>
      <c r="H44" s="17">
        <v>449</v>
      </c>
      <c r="I44" s="17" t="s">
        <v>210</v>
      </c>
      <c r="J44" s="17">
        <v>449</v>
      </c>
      <c r="K44" s="17" t="s">
        <v>350</v>
      </c>
      <c r="L44" s="59">
        <v>0.159944</v>
      </c>
      <c r="M44" s="60">
        <v>0.159944</v>
      </c>
      <c r="N44" s="61">
        <v>3.2144269804120995E-2</v>
      </c>
      <c r="O44" s="60">
        <v>1164</v>
      </c>
      <c r="P44" s="61">
        <v>0</v>
      </c>
    </row>
    <row r="45" spans="1:16" ht="51" x14ac:dyDescent="0.25">
      <c r="A45" s="15"/>
      <c r="B45" s="17">
        <v>5000110</v>
      </c>
      <c r="C45" s="17" t="s">
        <v>553</v>
      </c>
      <c r="D45" s="17">
        <v>3000012</v>
      </c>
      <c r="E45" s="17" t="s">
        <v>523</v>
      </c>
      <c r="F45" s="17">
        <v>394</v>
      </c>
      <c r="G45" s="17" t="s">
        <v>462</v>
      </c>
      <c r="H45" s="17">
        <v>450</v>
      </c>
      <c r="I45" s="17" t="s">
        <v>211</v>
      </c>
      <c r="J45" s="17">
        <v>450</v>
      </c>
      <c r="K45" s="17" t="s">
        <v>351</v>
      </c>
      <c r="L45" s="59">
        <v>0.116607</v>
      </c>
      <c r="M45" s="60">
        <v>0.16660700000000001</v>
      </c>
      <c r="N45" s="61">
        <v>6.0332978930091485E-2</v>
      </c>
      <c r="O45" s="60">
        <v>0</v>
      </c>
      <c r="P45" s="61">
        <v>0</v>
      </c>
    </row>
    <row r="46" spans="1:16" ht="51" x14ac:dyDescent="0.25">
      <c r="A46" s="15"/>
      <c r="B46" s="17">
        <v>5000110</v>
      </c>
      <c r="C46" s="17" t="s">
        <v>553</v>
      </c>
      <c r="D46" s="17">
        <v>3000012</v>
      </c>
      <c r="E46" s="17" t="s">
        <v>523</v>
      </c>
      <c r="F46" s="17">
        <v>394</v>
      </c>
      <c r="G46" s="17" t="s">
        <v>462</v>
      </c>
      <c r="H46" s="17">
        <v>451</v>
      </c>
      <c r="I46" s="17" t="s">
        <v>212</v>
      </c>
      <c r="J46" s="17">
        <v>451</v>
      </c>
      <c r="K46" s="17" t="s">
        <v>352</v>
      </c>
      <c r="L46" s="59">
        <v>0.20835400000000001</v>
      </c>
      <c r="M46" s="60">
        <v>0.47075600000000006</v>
      </c>
      <c r="N46" s="61">
        <v>8.4519653668394312E-2</v>
      </c>
      <c r="O46" s="60">
        <v>8640</v>
      </c>
      <c r="P46" s="61">
        <v>0</v>
      </c>
    </row>
    <row r="47" spans="1:16" ht="51" x14ac:dyDescent="0.25">
      <c r="A47" s="15"/>
      <c r="B47" s="17">
        <v>5000110</v>
      </c>
      <c r="C47" s="17" t="s">
        <v>553</v>
      </c>
      <c r="D47" s="17">
        <v>3000012</v>
      </c>
      <c r="E47" s="17" t="s">
        <v>523</v>
      </c>
      <c r="F47" s="17">
        <v>394</v>
      </c>
      <c r="G47" s="17" t="s">
        <v>462</v>
      </c>
      <c r="H47" s="17">
        <v>452</v>
      </c>
      <c r="I47" s="17" t="s">
        <v>213</v>
      </c>
      <c r="J47" s="17">
        <v>452</v>
      </c>
      <c r="K47" s="17" t="s">
        <v>353</v>
      </c>
      <c r="L47" s="59">
        <v>0.91612000000000005</v>
      </c>
      <c r="M47" s="60">
        <v>0.91611999999999993</v>
      </c>
      <c r="N47" s="61">
        <v>0.39909180422546342</v>
      </c>
      <c r="O47" s="60">
        <v>0</v>
      </c>
      <c r="P47" s="61">
        <v>0</v>
      </c>
    </row>
    <row r="48" spans="1:16" ht="51" x14ac:dyDescent="0.25">
      <c r="A48" s="15"/>
      <c r="B48" s="17">
        <v>5000110</v>
      </c>
      <c r="C48" s="17" t="s">
        <v>553</v>
      </c>
      <c r="D48" s="17">
        <v>3000012</v>
      </c>
      <c r="E48" s="17" t="s">
        <v>523</v>
      </c>
      <c r="F48" s="17">
        <v>394</v>
      </c>
      <c r="G48" s="17" t="s">
        <v>462</v>
      </c>
      <c r="H48" s="17">
        <v>453</v>
      </c>
      <c r="I48" s="17" t="s">
        <v>214</v>
      </c>
      <c r="J48" s="17">
        <v>453</v>
      </c>
      <c r="K48" s="17" t="s">
        <v>354</v>
      </c>
      <c r="L48" s="59">
        <v>0.11769499999999999</v>
      </c>
      <c r="M48" s="60">
        <v>8.5654000000000008E-2</v>
      </c>
      <c r="N48" s="61">
        <v>4.084310909092892E-2</v>
      </c>
      <c r="O48" s="60">
        <v>385</v>
      </c>
      <c r="P48" s="61">
        <v>0</v>
      </c>
    </row>
    <row r="49" spans="1:16" ht="51" x14ac:dyDescent="0.25">
      <c r="A49" s="15"/>
      <c r="B49" s="17">
        <v>5000110</v>
      </c>
      <c r="C49" s="17" t="s">
        <v>553</v>
      </c>
      <c r="D49" s="17">
        <v>3000012</v>
      </c>
      <c r="E49" s="17" t="s">
        <v>523</v>
      </c>
      <c r="F49" s="17">
        <v>394</v>
      </c>
      <c r="G49" s="17" t="s">
        <v>462</v>
      </c>
      <c r="H49" s="17">
        <v>454</v>
      </c>
      <c r="I49" s="17" t="s">
        <v>215</v>
      </c>
      <c r="J49" s="17">
        <v>454</v>
      </c>
      <c r="K49" s="17" t="s">
        <v>355</v>
      </c>
      <c r="L49" s="59">
        <v>4.4899999999999992E-3</v>
      </c>
      <c r="M49" s="60">
        <v>2.1490000000000002E-2</v>
      </c>
      <c r="N49" s="61">
        <v>0</v>
      </c>
      <c r="O49" s="60">
        <v>0</v>
      </c>
      <c r="P49" s="61">
        <v>0</v>
      </c>
    </row>
    <row r="50" spans="1:16" ht="51" x14ac:dyDescent="0.25">
      <c r="A50" s="15"/>
      <c r="B50" s="17">
        <v>5000110</v>
      </c>
      <c r="C50" s="17" t="s">
        <v>553</v>
      </c>
      <c r="D50" s="17">
        <v>3000012</v>
      </c>
      <c r="E50" s="17" t="s">
        <v>523</v>
      </c>
      <c r="F50" s="17">
        <v>394</v>
      </c>
      <c r="G50" s="17" t="s">
        <v>462</v>
      </c>
      <c r="H50" s="17">
        <v>455</v>
      </c>
      <c r="I50" s="17" t="s">
        <v>216</v>
      </c>
      <c r="J50" s="17">
        <v>455</v>
      </c>
      <c r="K50" s="17" t="s">
        <v>356</v>
      </c>
      <c r="L50" s="59">
        <v>7.0650000000000001E-3</v>
      </c>
      <c r="M50" s="60">
        <v>7.0650000000000001E-3</v>
      </c>
      <c r="N50" s="61">
        <v>8.9199998183175921E-4</v>
      </c>
      <c r="O50" s="60">
        <v>10</v>
      </c>
      <c r="P50" s="61">
        <v>0</v>
      </c>
    </row>
    <row r="51" spans="1:16" ht="51" x14ac:dyDescent="0.25">
      <c r="A51" s="15"/>
      <c r="B51" s="17">
        <v>5000110</v>
      </c>
      <c r="C51" s="17" t="s">
        <v>553</v>
      </c>
      <c r="D51" s="17">
        <v>3000012</v>
      </c>
      <c r="E51" s="17" t="s">
        <v>523</v>
      </c>
      <c r="F51" s="17">
        <v>394</v>
      </c>
      <c r="G51" s="17" t="s">
        <v>462</v>
      </c>
      <c r="H51" s="17">
        <v>456</v>
      </c>
      <c r="I51" s="17" t="s">
        <v>217</v>
      </c>
      <c r="J51" s="17">
        <v>456</v>
      </c>
      <c r="K51" s="17" t="s">
        <v>357</v>
      </c>
      <c r="L51" s="59">
        <v>7.0000000000000001E-3</v>
      </c>
      <c r="M51" s="60">
        <v>0.10199999999999999</v>
      </c>
      <c r="N51" s="61">
        <v>7.5000000651925802E-4</v>
      </c>
      <c r="O51" s="60">
        <v>0</v>
      </c>
      <c r="P51" s="61">
        <v>0</v>
      </c>
    </row>
    <row r="52" spans="1:16" ht="51" x14ac:dyDescent="0.25">
      <c r="A52" s="15"/>
      <c r="B52" s="17">
        <v>5000110</v>
      </c>
      <c r="C52" s="17" t="s">
        <v>553</v>
      </c>
      <c r="D52" s="17">
        <v>3000012</v>
      </c>
      <c r="E52" s="17" t="s">
        <v>523</v>
      </c>
      <c r="F52" s="17">
        <v>394</v>
      </c>
      <c r="G52" s="17" t="s">
        <v>462</v>
      </c>
      <c r="H52" s="17">
        <v>457</v>
      </c>
      <c r="I52" s="17" t="s">
        <v>218</v>
      </c>
      <c r="J52" s="17">
        <v>457</v>
      </c>
      <c r="K52" s="17" t="s">
        <v>358</v>
      </c>
      <c r="L52" s="59">
        <v>2.9500000000000002E-2</v>
      </c>
      <c r="M52" s="60">
        <v>2.9500000000000002E-2</v>
      </c>
      <c r="N52" s="61">
        <v>2.6092000305652618E-2</v>
      </c>
      <c r="O52" s="60">
        <v>0</v>
      </c>
      <c r="P52" s="61">
        <v>0</v>
      </c>
    </row>
    <row r="53" spans="1:16" ht="51" x14ac:dyDescent="0.25">
      <c r="A53" s="15"/>
      <c r="B53" s="17">
        <v>5000110</v>
      </c>
      <c r="C53" s="17" t="s">
        <v>553</v>
      </c>
      <c r="D53" s="17">
        <v>3000012</v>
      </c>
      <c r="E53" s="17" t="s">
        <v>523</v>
      </c>
      <c r="F53" s="17">
        <v>394</v>
      </c>
      <c r="G53" s="17" t="s">
        <v>462</v>
      </c>
      <c r="H53" s="17">
        <v>458</v>
      </c>
      <c r="I53" s="17" t="s">
        <v>219</v>
      </c>
      <c r="J53" s="17">
        <v>458</v>
      </c>
      <c r="K53" s="17" t="s">
        <v>359</v>
      </c>
      <c r="L53" s="59">
        <v>0.23032400000000006</v>
      </c>
      <c r="M53" s="60">
        <v>0.24063400000000001</v>
      </c>
      <c r="N53" s="61">
        <v>8.4247348993812921E-2</v>
      </c>
      <c r="O53" s="60">
        <v>0</v>
      </c>
      <c r="P53" s="61">
        <v>0</v>
      </c>
    </row>
    <row r="54" spans="1:16" ht="51" x14ac:dyDescent="0.25">
      <c r="A54" s="15"/>
      <c r="B54" s="17">
        <v>5000110</v>
      </c>
      <c r="C54" s="17" t="s">
        <v>553</v>
      </c>
      <c r="D54" s="17">
        <v>3000012</v>
      </c>
      <c r="E54" s="17" t="s">
        <v>523</v>
      </c>
      <c r="F54" s="17">
        <v>394</v>
      </c>
      <c r="G54" s="17" t="s">
        <v>462</v>
      </c>
      <c r="H54" s="17">
        <v>459</v>
      </c>
      <c r="I54" s="17" t="s">
        <v>220</v>
      </c>
      <c r="J54" s="17">
        <v>459</v>
      </c>
      <c r="K54" s="17" t="s">
        <v>360</v>
      </c>
      <c r="L54" s="59">
        <v>0.38979400000000003</v>
      </c>
      <c r="M54" s="60">
        <v>0.38979400000000003</v>
      </c>
      <c r="N54" s="61">
        <v>0.15076843764109071</v>
      </c>
      <c r="O54" s="60">
        <v>0</v>
      </c>
      <c r="P54" s="61">
        <v>0</v>
      </c>
    </row>
    <row r="55" spans="1:16" ht="51" x14ac:dyDescent="0.25">
      <c r="A55" s="15"/>
      <c r="B55" s="17">
        <v>5000110</v>
      </c>
      <c r="C55" s="17" t="s">
        <v>553</v>
      </c>
      <c r="D55" s="17">
        <v>3000012</v>
      </c>
      <c r="E55" s="17" t="s">
        <v>523</v>
      </c>
      <c r="F55" s="17">
        <v>394</v>
      </c>
      <c r="G55" s="17" t="s">
        <v>462</v>
      </c>
      <c r="H55" s="17">
        <v>460</v>
      </c>
      <c r="I55" s="17" t="s">
        <v>221</v>
      </c>
      <c r="J55" s="17">
        <v>460</v>
      </c>
      <c r="K55" s="17" t="s">
        <v>361</v>
      </c>
      <c r="L55" s="59">
        <v>0.42007999999999995</v>
      </c>
      <c r="M55" s="60">
        <v>0.42007999999999995</v>
      </c>
      <c r="N55" s="61">
        <v>0.17446185817243531</v>
      </c>
      <c r="O55" s="60">
        <v>221</v>
      </c>
      <c r="P55" s="61">
        <v>0</v>
      </c>
    </row>
    <row r="56" spans="1:16" ht="51" x14ac:dyDescent="0.25">
      <c r="A56" s="15"/>
      <c r="B56" s="17">
        <v>5000110</v>
      </c>
      <c r="C56" s="17" t="s">
        <v>553</v>
      </c>
      <c r="D56" s="17">
        <v>3000012</v>
      </c>
      <c r="E56" s="17" t="s">
        <v>523</v>
      </c>
      <c r="F56" s="17">
        <v>394</v>
      </c>
      <c r="G56" s="17" t="s">
        <v>462</v>
      </c>
      <c r="H56" s="17">
        <v>461</v>
      </c>
      <c r="I56" s="17" t="s">
        <v>222</v>
      </c>
      <c r="J56" s="17">
        <v>461</v>
      </c>
      <c r="K56" s="17" t="s">
        <v>362</v>
      </c>
      <c r="L56" s="59">
        <v>0.36093700000000001</v>
      </c>
      <c r="M56" s="60">
        <v>0.36093700000000001</v>
      </c>
      <c r="N56" s="61">
        <v>0.12807063240325078</v>
      </c>
      <c r="O56" s="60">
        <v>360</v>
      </c>
      <c r="P56" s="61">
        <v>0</v>
      </c>
    </row>
    <row r="57" spans="1:16" ht="51" x14ac:dyDescent="0.25">
      <c r="A57" s="15"/>
      <c r="B57" s="17">
        <v>5000110</v>
      </c>
      <c r="C57" s="17" t="s">
        <v>553</v>
      </c>
      <c r="D57" s="17">
        <v>3000012</v>
      </c>
      <c r="E57" s="17" t="s">
        <v>523</v>
      </c>
      <c r="F57" s="17">
        <v>394</v>
      </c>
      <c r="G57" s="17" t="s">
        <v>462</v>
      </c>
      <c r="H57" s="17">
        <v>462</v>
      </c>
      <c r="I57" s="17" t="s">
        <v>223</v>
      </c>
      <c r="J57" s="17">
        <v>462</v>
      </c>
      <c r="K57" s="17" t="s">
        <v>363</v>
      </c>
      <c r="L57" s="59">
        <v>1.4999999999999999E-2</v>
      </c>
      <c r="M57" s="60">
        <v>9.5000000000000015E-3</v>
      </c>
      <c r="N57" s="61">
        <v>2.1099999721627682E-3</v>
      </c>
      <c r="O57" s="60">
        <v>470</v>
      </c>
      <c r="P57" s="61">
        <v>0</v>
      </c>
    </row>
    <row r="58" spans="1:16" ht="51" x14ac:dyDescent="0.25">
      <c r="A58" s="15"/>
      <c r="B58" s="17">
        <v>5000110</v>
      </c>
      <c r="C58" s="17" t="s">
        <v>553</v>
      </c>
      <c r="D58" s="17">
        <v>3000012</v>
      </c>
      <c r="E58" s="17" t="s">
        <v>523</v>
      </c>
      <c r="F58" s="17">
        <v>394</v>
      </c>
      <c r="G58" s="17" t="s">
        <v>462</v>
      </c>
      <c r="H58" s="17">
        <v>463</v>
      </c>
      <c r="I58" s="17" t="s">
        <v>224</v>
      </c>
      <c r="J58" s="17">
        <v>463</v>
      </c>
      <c r="K58" s="17" t="s">
        <v>364</v>
      </c>
      <c r="L58" s="59">
        <v>0.12406</v>
      </c>
      <c r="M58" s="60">
        <v>0.12406</v>
      </c>
      <c r="N58" s="61">
        <v>5.800846808233473E-2</v>
      </c>
      <c r="O58" s="60">
        <v>0</v>
      </c>
      <c r="P58" s="61">
        <v>0</v>
      </c>
    </row>
    <row r="59" spans="1:16" ht="51.75" thickBot="1" x14ac:dyDescent="0.3">
      <c r="A59" s="21"/>
      <c r="B59" s="23">
        <v>5000110</v>
      </c>
      <c r="C59" s="23" t="s">
        <v>553</v>
      </c>
      <c r="D59" s="23">
        <v>3000012</v>
      </c>
      <c r="E59" s="23" t="s">
        <v>523</v>
      </c>
      <c r="F59" s="23">
        <v>394</v>
      </c>
      <c r="G59" s="23" t="s">
        <v>462</v>
      </c>
      <c r="H59" s="23">
        <v>464</v>
      </c>
      <c r="I59" s="23" t="s">
        <v>225</v>
      </c>
      <c r="J59" s="23">
        <v>464</v>
      </c>
      <c r="K59" s="23" t="s">
        <v>365</v>
      </c>
      <c r="L59" s="62">
        <v>0.39513299999999996</v>
      </c>
      <c r="M59" s="63">
        <v>0.31935800000000009</v>
      </c>
      <c r="N59" s="64">
        <v>6.3397799502126873E-2</v>
      </c>
      <c r="O59" s="63">
        <v>5500</v>
      </c>
      <c r="P59" s="64">
        <v>0</v>
      </c>
    </row>
  </sheetData>
  <mergeCells count="13">
    <mergeCell ref="A3:K3"/>
    <mergeCell ref="L3:N3"/>
    <mergeCell ref="O3:P3"/>
    <mergeCell ref="N4:N5"/>
    <mergeCell ref="H4:I5"/>
    <mergeCell ref="J4:K5"/>
    <mergeCell ref="A4:C5"/>
    <mergeCell ref="O4:O5"/>
    <mergeCell ref="L4:L5"/>
    <mergeCell ref="D4:E5"/>
    <mergeCell ref="P4:P5"/>
    <mergeCell ref="M4:M5"/>
    <mergeCell ref="F4:G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K100"/>
  <sheetViews>
    <sheetView workbookViewId="0">
      <selection activeCell="A2" sqref="A2:K32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24</v>
      </c>
      <c r="B1" s="41" t="s">
        <v>228</v>
      </c>
      <c r="C1" s="40" t="s">
        <v>13</v>
      </c>
      <c r="D1" s="40"/>
      <c r="E1" s="40"/>
      <c r="F1" s="40"/>
      <c r="G1" s="40"/>
    </row>
    <row r="2" spans="1:11" ht="15.75" thickBot="1" x14ac:dyDescent="0.3">
      <c r="A2" s="2" t="s">
        <v>556</v>
      </c>
      <c r="I2" s="1" t="s">
        <v>610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519.42586400000039</v>
      </c>
      <c r="E6" s="13">
        <f ca="1">SUM(E7:OFFSET(E7,50,0))</f>
        <v>597.56738699999994</v>
      </c>
      <c r="F6" s="13">
        <f ca="1">SUM(F7:OFFSET(F7,50,0))</f>
        <v>242.97940387241192</v>
      </c>
      <c r="G6" s="14">
        <f ca="1">IFERROR(F6/E6,0)</f>
        <v>0.40661423156349719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0.79094399999999998</v>
      </c>
      <c r="E7" s="19">
        <v>2.8119019999999995</v>
      </c>
      <c r="F7" s="19">
        <v>0.83800156836150563</v>
      </c>
      <c r="G7" s="20">
        <f t="shared" ref="G7:G32" si="0">IFERROR(F7/E7,0)</f>
        <v>0.29801947875904133</v>
      </c>
      <c r="I7" t="s">
        <v>557</v>
      </c>
      <c r="J7" s="6">
        <v>6.0923857465386391</v>
      </c>
      <c r="K7" s="65">
        <v>0.74161725459995609</v>
      </c>
    </row>
    <row r="8" spans="1:11" x14ac:dyDescent="0.25">
      <c r="A8" s="15"/>
      <c r="B8" s="44">
        <v>2</v>
      </c>
      <c r="C8" s="17" t="s">
        <v>241</v>
      </c>
      <c r="D8" s="18">
        <v>2.5776950000000012</v>
      </c>
      <c r="E8" s="19">
        <v>6.1221649999999981</v>
      </c>
      <c r="F8" s="19">
        <v>2.923672152654035</v>
      </c>
      <c r="G8" s="20">
        <f t="shared" si="0"/>
        <v>0.47755526887204708</v>
      </c>
      <c r="I8" t="s">
        <v>242</v>
      </c>
      <c r="J8" s="6">
        <v>4.0417415529445861</v>
      </c>
      <c r="K8" s="65">
        <v>0.53776333267267329</v>
      </c>
    </row>
    <row r="9" spans="1:11" x14ac:dyDescent="0.25">
      <c r="A9" s="15"/>
      <c r="B9" s="44">
        <v>3</v>
      </c>
      <c r="C9" s="17" t="s">
        <v>242</v>
      </c>
      <c r="D9" s="18">
        <v>3.1411790000000006</v>
      </c>
      <c r="E9" s="19">
        <v>7.5158369999999985</v>
      </c>
      <c r="F9" s="19">
        <v>4.0417415529445861</v>
      </c>
      <c r="G9" s="20">
        <f t="shared" si="0"/>
        <v>0.53776333267267329</v>
      </c>
      <c r="I9" t="s">
        <v>255</v>
      </c>
      <c r="J9" s="6">
        <v>3.5170209078005428</v>
      </c>
      <c r="K9" s="65">
        <v>0.53324480457847057</v>
      </c>
    </row>
    <row r="10" spans="1:11" x14ac:dyDescent="0.25">
      <c r="A10" s="15"/>
      <c r="B10" s="44">
        <v>4</v>
      </c>
      <c r="C10" s="17" t="s">
        <v>243</v>
      </c>
      <c r="D10" s="18">
        <v>15.012573999999999</v>
      </c>
      <c r="E10" s="19">
        <v>19.623554000000002</v>
      </c>
      <c r="F10" s="19">
        <v>8.7083582338200358</v>
      </c>
      <c r="G10" s="20">
        <f t="shared" si="0"/>
        <v>0.44377069687886478</v>
      </c>
      <c r="I10" t="s">
        <v>262</v>
      </c>
      <c r="J10" s="6">
        <v>3.179656800417888</v>
      </c>
      <c r="K10" s="65">
        <v>0.51649641839586646</v>
      </c>
    </row>
    <row r="11" spans="1:11" x14ac:dyDescent="0.25">
      <c r="A11" s="15"/>
      <c r="B11" s="44">
        <v>5</v>
      </c>
      <c r="C11" s="17" t="s">
        <v>244</v>
      </c>
      <c r="D11" s="18">
        <v>5.5346839999999986</v>
      </c>
      <c r="E11" s="19">
        <v>11.576220000000001</v>
      </c>
      <c r="F11" s="19">
        <v>5.3625946224055951</v>
      </c>
      <c r="G11" s="20">
        <f t="shared" si="0"/>
        <v>0.46324228654997873</v>
      </c>
      <c r="I11" t="s">
        <v>260</v>
      </c>
      <c r="J11" s="6">
        <v>4.3556454057215888</v>
      </c>
      <c r="K11" s="65">
        <v>0.49428865218113377</v>
      </c>
    </row>
    <row r="12" spans="1:11" x14ac:dyDescent="0.25">
      <c r="A12" s="15"/>
      <c r="B12" s="44">
        <v>6</v>
      </c>
      <c r="C12" s="17" t="s">
        <v>245</v>
      </c>
      <c r="D12" s="18">
        <v>9.5580860000000012</v>
      </c>
      <c r="E12" s="19">
        <v>15.180285000000008</v>
      </c>
      <c r="F12" s="19">
        <v>6.2561007194744889</v>
      </c>
      <c r="G12" s="20">
        <f t="shared" si="0"/>
        <v>0.41212010969981694</v>
      </c>
      <c r="I12" t="s">
        <v>258</v>
      </c>
      <c r="J12" s="6">
        <v>0.69132495497069613</v>
      </c>
      <c r="K12" s="65">
        <v>0.48546703007195458</v>
      </c>
    </row>
    <row r="13" spans="1:11" x14ac:dyDescent="0.25">
      <c r="A13" s="15"/>
      <c r="B13" s="44">
        <v>7</v>
      </c>
      <c r="C13" s="17" t="s">
        <v>246</v>
      </c>
      <c r="D13" s="18">
        <v>10.983649</v>
      </c>
      <c r="E13" s="19">
        <v>14.991721</v>
      </c>
      <c r="F13" s="19">
        <v>7.0558200261621096</v>
      </c>
      <c r="G13" s="20">
        <f t="shared" si="0"/>
        <v>0.47064776793552321</v>
      </c>
      <c r="I13" t="s">
        <v>247</v>
      </c>
      <c r="J13" s="6">
        <v>5.4574081262346521</v>
      </c>
      <c r="K13" s="65">
        <v>0.48074144450676187</v>
      </c>
    </row>
    <row r="14" spans="1:11" x14ac:dyDescent="0.25">
      <c r="A14" s="15"/>
      <c r="B14" s="44">
        <v>8</v>
      </c>
      <c r="C14" s="17" t="s">
        <v>247</v>
      </c>
      <c r="D14" s="18">
        <v>7.1854209999999998</v>
      </c>
      <c r="E14" s="19">
        <v>11.352064999999996</v>
      </c>
      <c r="F14" s="19">
        <v>5.4574081262346521</v>
      </c>
      <c r="G14" s="20">
        <f t="shared" si="0"/>
        <v>0.48074144450676187</v>
      </c>
      <c r="I14" t="s">
        <v>261</v>
      </c>
      <c r="J14" s="6">
        <v>4.1109715263983162</v>
      </c>
      <c r="K14" s="65">
        <v>0.47894480963394276</v>
      </c>
    </row>
    <row r="15" spans="1:11" x14ac:dyDescent="0.25">
      <c r="A15" s="15"/>
      <c r="B15" s="44">
        <v>9</v>
      </c>
      <c r="C15" s="17" t="s">
        <v>248</v>
      </c>
      <c r="D15" s="18">
        <v>1.8144010000000006</v>
      </c>
      <c r="E15" s="19">
        <v>4.1374080000000015</v>
      </c>
      <c r="F15" s="19">
        <v>1.840996013403128</v>
      </c>
      <c r="G15" s="20">
        <f t="shared" si="0"/>
        <v>0.44496361330647771</v>
      </c>
      <c r="I15" t="s">
        <v>241</v>
      </c>
      <c r="J15" s="6">
        <v>2.923672152654035</v>
      </c>
      <c r="K15" s="65">
        <v>0.47755526887204708</v>
      </c>
    </row>
    <row r="16" spans="1:11" x14ac:dyDescent="0.25">
      <c r="A16" s="15"/>
      <c r="B16" s="44">
        <v>10</v>
      </c>
      <c r="C16" s="17" t="s">
        <v>249</v>
      </c>
      <c r="D16" s="18">
        <v>3.4882319999999991</v>
      </c>
      <c r="E16" s="19">
        <v>8.0748689999999996</v>
      </c>
      <c r="F16" s="19">
        <v>3.6872037337670918</v>
      </c>
      <c r="G16" s="20">
        <f t="shared" si="0"/>
        <v>0.45662706525233931</v>
      </c>
      <c r="I16" t="s">
        <v>246</v>
      </c>
      <c r="J16" s="6">
        <v>7.0558200261621096</v>
      </c>
      <c r="K16" s="65">
        <v>0.47064776793552321</v>
      </c>
    </row>
    <row r="17" spans="1:11" x14ac:dyDescent="0.25">
      <c r="A17" s="15"/>
      <c r="B17" s="44">
        <v>11</v>
      </c>
      <c r="C17" s="17" t="s">
        <v>250</v>
      </c>
      <c r="D17" s="18">
        <v>5.6963299999999997</v>
      </c>
      <c r="E17" s="19">
        <v>6.9968020000000015</v>
      </c>
      <c r="F17" s="19">
        <v>3.0754200082992611</v>
      </c>
      <c r="G17" s="20">
        <f t="shared" si="0"/>
        <v>0.43954652544108874</v>
      </c>
      <c r="I17" t="s">
        <v>244</v>
      </c>
      <c r="J17" s="6">
        <v>5.3625946224055951</v>
      </c>
      <c r="K17" s="65">
        <v>0.46324228654997873</v>
      </c>
    </row>
    <row r="18" spans="1:11" x14ac:dyDescent="0.25">
      <c r="A18" s="15"/>
      <c r="B18" s="44">
        <v>12</v>
      </c>
      <c r="C18" s="17" t="s">
        <v>251</v>
      </c>
      <c r="D18" s="18">
        <v>48.724599999999995</v>
      </c>
      <c r="E18" s="19">
        <v>49.646840000000005</v>
      </c>
      <c r="F18" s="19">
        <v>6.4483771422710561</v>
      </c>
      <c r="G18" s="20">
        <f t="shared" si="0"/>
        <v>0.1298849461974026</v>
      </c>
      <c r="I18" t="s">
        <v>249</v>
      </c>
      <c r="J18" s="6">
        <v>3.6872037337670918</v>
      </c>
      <c r="K18" s="65">
        <v>0.45662706525233931</v>
      </c>
    </row>
    <row r="19" spans="1:11" x14ac:dyDescent="0.25">
      <c r="A19" s="15"/>
      <c r="B19" s="44">
        <v>13</v>
      </c>
      <c r="C19" s="17" t="s">
        <v>252</v>
      </c>
      <c r="D19" s="18">
        <v>16.669381999999999</v>
      </c>
      <c r="E19" s="19">
        <v>23.938818999999999</v>
      </c>
      <c r="F19" s="19">
        <v>10.263021414335981</v>
      </c>
      <c r="G19" s="20">
        <f t="shared" si="0"/>
        <v>0.42871878576532874</v>
      </c>
      <c r="I19" t="s">
        <v>248</v>
      </c>
      <c r="J19" s="6">
        <v>1.840996013403128</v>
      </c>
      <c r="K19" s="65">
        <v>0.44496361330647771</v>
      </c>
    </row>
    <row r="20" spans="1:11" x14ac:dyDescent="0.25">
      <c r="A20" s="15"/>
      <c r="B20" s="44">
        <v>14</v>
      </c>
      <c r="C20" s="17" t="s">
        <v>253</v>
      </c>
      <c r="D20" s="18">
        <v>16.112536000000002</v>
      </c>
      <c r="E20" s="19">
        <v>19.501075999999994</v>
      </c>
      <c r="F20" s="19">
        <v>8.1949867709045066</v>
      </c>
      <c r="G20" s="20">
        <f t="shared" si="0"/>
        <v>0.42023254362500351</v>
      </c>
      <c r="I20" t="s">
        <v>243</v>
      </c>
      <c r="J20" s="6">
        <v>8.7083582338200358</v>
      </c>
      <c r="K20" s="65">
        <v>0.44377069687886478</v>
      </c>
    </row>
    <row r="21" spans="1:11" x14ac:dyDescent="0.25">
      <c r="A21" s="15"/>
      <c r="B21" s="44">
        <v>15</v>
      </c>
      <c r="C21" s="17" t="s">
        <v>254</v>
      </c>
      <c r="D21" s="18">
        <v>331.99471100000028</v>
      </c>
      <c r="E21" s="19">
        <v>332.02100299999989</v>
      </c>
      <c r="F21" s="19">
        <v>137.86882330667868</v>
      </c>
      <c r="G21" s="20">
        <f t="shared" si="0"/>
        <v>0.41524127106705572</v>
      </c>
      <c r="I21" t="s">
        <v>250</v>
      </c>
      <c r="J21" s="6">
        <v>3.0754200082992611</v>
      </c>
      <c r="K21" s="65">
        <v>0.43954652544108874</v>
      </c>
    </row>
    <row r="22" spans="1:11" x14ac:dyDescent="0.25">
      <c r="A22" s="15"/>
      <c r="B22" s="44">
        <v>16</v>
      </c>
      <c r="C22" s="17" t="s">
        <v>255</v>
      </c>
      <c r="D22" s="18">
        <v>6.0345809999999975</v>
      </c>
      <c r="E22" s="19">
        <v>6.5955089999999981</v>
      </c>
      <c r="F22" s="19">
        <v>3.5170209078005428</v>
      </c>
      <c r="G22" s="20">
        <f t="shared" si="0"/>
        <v>0.53324480457847057</v>
      </c>
      <c r="I22" t="s">
        <v>252</v>
      </c>
      <c r="J22" s="6">
        <v>10.263021414335981</v>
      </c>
      <c r="K22" s="65">
        <v>0.42871878576532874</v>
      </c>
    </row>
    <row r="23" spans="1:11" x14ac:dyDescent="0.25">
      <c r="A23" s="15"/>
      <c r="B23" s="44">
        <v>17</v>
      </c>
      <c r="C23" s="17" t="s">
        <v>256</v>
      </c>
      <c r="D23" s="18">
        <v>1.1312489999999999</v>
      </c>
      <c r="E23" s="19">
        <v>1.8062489999999993</v>
      </c>
      <c r="F23" s="19">
        <v>0.63193358579155756</v>
      </c>
      <c r="G23" s="20">
        <f t="shared" si="0"/>
        <v>0.34985961835359231</v>
      </c>
      <c r="I23" t="s">
        <v>253</v>
      </c>
      <c r="J23" s="6">
        <v>8.1949867709045066</v>
      </c>
      <c r="K23" s="65">
        <v>0.42023254362500351</v>
      </c>
    </row>
    <row r="24" spans="1:11" x14ac:dyDescent="0.25">
      <c r="A24" s="15"/>
      <c r="B24" s="44">
        <v>18</v>
      </c>
      <c r="C24" s="17" t="s">
        <v>257</v>
      </c>
      <c r="D24" s="18">
        <v>0.48226200000000019</v>
      </c>
      <c r="E24" s="19">
        <v>1.7446870000000001</v>
      </c>
      <c r="F24" s="19">
        <v>0.52473120531203676</v>
      </c>
      <c r="G24" s="20">
        <f t="shared" si="0"/>
        <v>0.30075950890448355</v>
      </c>
      <c r="I24" t="s">
        <v>254</v>
      </c>
      <c r="J24" s="6">
        <v>137.86882330667868</v>
      </c>
      <c r="K24" s="65">
        <v>0.41524127106705572</v>
      </c>
    </row>
    <row r="25" spans="1:11" x14ac:dyDescent="0.25">
      <c r="A25" s="15"/>
      <c r="B25" s="44">
        <v>19</v>
      </c>
      <c r="C25" s="17" t="s">
        <v>258</v>
      </c>
      <c r="D25" s="18">
        <v>0.71166099999999988</v>
      </c>
      <c r="E25" s="19">
        <v>1.4240409999999997</v>
      </c>
      <c r="F25" s="19">
        <v>0.69132495497069613</v>
      </c>
      <c r="G25" s="20">
        <f t="shared" si="0"/>
        <v>0.48546703007195458</v>
      </c>
      <c r="I25" t="s">
        <v>245</v>
      </c>
      <c r="J25" s="6">
        <v>6.2561007194744889</v>
      </c>
      <c r="K25" s="65">
        <v>0.41212010969981694</v>
      </c>
    </row>
    <row r="26" spans="1:11" x14ac:dyDescent="0.25">
      <c r="A26" s="15"/>
      <c r="B26" s="44">
        <v>20</v>
      </c>
      <c r="C26" s="17" t="s">
        <v>259</v>
      </c>
      <c r="D26" s="18">
        <v>6.9957490000000009</v>
      </c>
      <c r="E26" s="19">
        <v>11.111276</v>
      </c>
      <c r="F26" s="19">
        <v>4.446775239535782</v>
      </c>
      <c r="G26" s="20">
        <f t="shared" si="0"/>
        <v>0.40020383253334557</v>
      </c>
      <c r="I26" t="s">
        <v>259</v>
      </c>
      <c r="J26" s="6">
        <v>4.446775239535782</v>
      </c>
      <c r="K26" s="65">
        <v>0.40020383253334557</v>
      </c>
    </row>
    <row r="27" spans="1:11" x14ac:dyDescent="0.25">
      <c r="A27" s="15"/>
      <c r="B27" s="44">
        <v>21</v>
      </c>
      <c r="C27" s="17" t="s">
        <v>260</v>
      </c>
      <c r="D27" s="18">
        <v>6.4912000000000001</v>
      </c>
      <c r="E27" s="19">
        <v>8.8119470000000071</v>
      </c>
      <c r="F27" s="19">
        <v>4.3556454057215888</v>
      </c>
      <c r="G27" s="20">
        <f t="shared" si="0"/>
        <v>0.49428865218113377</v>
      </c>
      <c r="I27" t="s">
        <v>263</v>
      </c>
      <c r="J27" s="6">
        <v>1.7137923004629556</v>
      </c>
      <c r="K27" s="65">
        <v>0.36564006937825461</v>
      </c>
    </row>
    <row r="28" spans="1:11" x14ac:dyDescent="0.25">
      <c r="A28" s="15"/>
      <c r="B28" s="44">
        <v>22</v>
      </c>
      <c r="C28" s="17" t="s">
        <v>261</v>
      </c>
      <c r="D28" s="18">
        <v>5.7020559999999998</v>
      </c>
      <c r="E28" s="19">
        <v>8.5833929999999992</v>
      </c>
      <c r="F28" s="19">
        <v>4.1109715263983162</v>
      </c>
      <c r="G28" s="20">
        <f t="shared" si="0"/>
        <v>0.47894480963394276</v>
      </c>
      <c r="I28" t="s">
        <v>256</v>
      </c>
      <c r="J28" s="6">
        <v>0.63193358579155756</v>
      </c>
      <c r="K28" s="65">
        <v>0.34985961835359231</v>
      </c>
    </row>
    <row r="29" spans="1:11" x14ac:dyDescent="0.25">
      <c r="A29" s="15"/>
      <c r="B29" s="44">
        <v>23</v>
      </c>
      <c r="C29" s="17" t="s">
        <v>262</v>
      </c>
      <c r="D29" s="18">
        <v>5.5397110000000005</v>
      </c>
      <c r="E29" s="19">
        <v>6.1562029999999996</v>
      </c>
      <c r="F29" s="19">
        <v>3.179656800417888</v>
      </c>
      <c r="G29" s="20">
        <f t="shared" si="0"/>
        <v>0.51649641839586646</v>
      </c>
      <c r="I29" t="s">
        <v>264</v>
      </c>
      <c r="J29" s="6">
        <v>1.6926408077451924</v>
      </c>
      <c r="K29" s="65">
        <v>0.3425417922370379</v>
      </c>
    </row>
    <row r="30" spans="1:11" x14ac:dyDescent="0.25">
      <c r="A30" s="15"/>
      <c r="B30" s="44">
        <v>24</v>
      </c>
      <c r="C30" s="17" t="s">
        <v>263</v>
      </c>
      <c r="D30" s="18">
        <v>4.4104609999999997</v>
      </c>
      <c r="E30" s="19">
        <v>4.6871019999999994</v>
      </c>
      <c r="F30" s="19">
        <v>1.7137923004629556</v>
      </c>
      <c r="G30" s="20">
        <f t="shared" si="0"/>
        <v>0.36564006937825461</v>
      </c>
      <c r="I30" t="s">
        <v>257</v>
      </c>
      <c r="J30" s="6">
        <v>0.52473120531203676</v>
      </c>
      <c r="K30" s="65">
        <v>0.30075950890448355</v>
      </c>
    </row>
    <row r="31" spans="1:11" x14ac:dyDescent="0.25">
      <c r="A31" s="15"/>
      <c r="B31" s="44">
        <v>25</v>
      </c>
      <c r="C31" s="17" t="s">
        <v>264</v>
      </c>
      <c r="D31" s="18">
        <v>2.6425099999999975</v>
      </c>
      <c r="E31" s="19">
        <v>4.9414140000000062</v>
      </c>
      <c r="F31" s="19">
        <v>1.6926408077451924</v>
      </c>
      <c r="G31" s="20">
        <f t="shared" si="0"/>
        <v>0.3425417922370379</v>
      </c>
      <c r="I31" t="s">
        <v>240</v>
      </c>
      <c r="J31" s="6">
        <v>0.83800156836150563</v>
      </c>
      <c r="K31" s="65">
        <v>0.29801947875904133</v>
      </c>
    </row>
    <row r="32" spans="1:11" ht="15.75" thickBot="1" x14ac:dyDescent="0.3">
      <c r="A32" s="21"/>
      <c r="B32" s="45">
        <v>98</v>
      </c>
      <c r="C32" s="23" t="s">
        <v>557</v>
      </c>
      <c r="D32" s="24">
        <v>0</v>
      </c>
      <c r="E32" s="25">
        <v>8.2149999999999999</v>
      </c>
      <c r="F32" s="25">
        <v>6.0923857465386391</v>
      </c>
      <c r="G32" s="26">
        <f t="shared" si="0"/>
        <v>0.74161725459995609</v>
      </c>
      <c r="I32" t="s">
        <v>251</v>
      </c>
      <c r="J32" s="6">
        <v>6.4483771422710561</v>
      </c>
      <c r="K32" s="65">
        <v>0.1298849461974026</v>
      </c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G40"/>
  <sheetViews>
    <sheetView workbookViewId="0">
      <selection activeCell="A2" sqref="A2:G39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24</v>
      </c>
      <c r="B1" s="46" t="s">
        <v>228</v>
      </c>
      <c r="C1" s="40" t="s">
        <v>13</v>
      </c>
      <c r="D1" s="40"/>
      <c r="E1" s="40"/>
      <c r="F1" s="40"/>
      <c r="G1" s="40"/>
    </row>
    <row r="2" spans="1:7" ht="15.75" thickBot="1" x14ac:dyDescent="0.3">
      <c r="A2" s="2" t="s">
        <v>558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519.42586400000039</v>
      </c>
      <c r="E6" s="13">
        <v>597.56738699999994</v>
      </c>
      <c r="F6" s="13">
        <v>242.97940387241192</v>
      </c>
      <c r="G6" s="14">
        <v>0.40661423156349719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339.23465800000008</v>
      </c>
      <c r="E7" s="31">
        <f ca="1">SUM(E8:OFFSET(E6,MATCH("GOBIERNOS REGIONALES",$A$8:$A$50,0),0))</f>
        <v>368.66152000000005</v>
      </c>
      <c r="F7" s="31">
        <f ca="1">SUM(F8:OFFSET(F6,MATCH("GOBIERNOS REGIONALES",$A$8:$A$50,0),0))</f>
        <v>170.81925121007609</v>
      </c>
      <c r="G7" s="32">
        <f ca="1">IFERROR(F7/E7,0)</f>
        <v>0.4633498261768032</v>
      </c>
    </row>
    <row r="8" spans="1:7" x14ac:dyDescent="0.25">
      <c r="A8" s="15"/>
      <c r="B8" s="16">
        <v>11</v>
      </c>
      <c r="C8" s="17" t="s">
        <v>106</v>
      </c>
      <c r="D8" s="18">
        <v>69.082985000000008</v>
      </c>
      <c r="E8" s="19">
        <v>44.730250000000005</v>
      </c>
      <c r="F8" s="19">
        <v>33.694926449141349</v>
      </c>
      <c r="G8" s="20">
        <f t="shared" ref="G8:G39" si="0">IFERROR(F8/E8,0)</f>
        <v>0.75329170861198724</v>
      </c>
    </row>
    <row r="9" spans="1:7" x14ac:dyDescent="0.25">
      <c r="A9" s="15"/>
      <c r="B9" s="16">
        <v>131</v>
      </c>
      <c r="C9" s="17" t="s">
        <v>138</v>
      </c>
      <c r="D9" s="18">
        <v>0.39128000000000002</v>
      </c>
      <c r="E9" s="19">
        <v>0.39201999999999998</v>
      </c>
      <c r="F9" s="19">
        <v>5.6967411228470155E-2</v>
      </c>
      <c r="G9" s="20">
        <f t="shared" si="0"/>
        <v>0.14531761448005245</v>
      </c>
    </row>
    <row r="10" spans="1:7" x14ac:dyDescent="0.25">
      <c r="A10" s="15"/>
      <c r="B10" s="16">
        <v>135</v>
      </c>
      <c r="C10" s="17" t="s">
        <v>139</v>
      </c>
      <c r="D10" s="18">
        <v>116.38797100000002</v>
      </c>
      <c r="E10" s="19">
        <v>116.38797100000004</v>
      </c>
      <c r="F10" s="19">
        <v>75.471951983037343</v>
      </c>
      <c r="G10" s="20">
        <f t="shared" si="0"/>
        <v>0.648451479431988</v>
      </c>
    </row>
    <row r="11" spans="1:7" ht="25.5" x14ac:dyDescent="0.25">
      <c r="A11" s="15"/>
      <c r="B11" s="16">
        <v>136</v>
      </c>
      <c r="C11" s="17" t="s">
        <v>140</v>
      </c>
      <c r="D11" s="18">
        <v>96.020700000000005</v>
      </c>
      <c r="E11" s="19">
        <v>128.42297099999999</v>
      </c>
      <c r="F11" s="19">
        <v>31.930653261471889</v>
      </c>
      <c r="G11" s="20">
        <f t="shared" si="0"/>
        <v>0.24863661861141564</v>
      </c>
    </row>
    <row r="12" spans="1:7" ht="25.5" x14ac:dyDescent="0.25">
      <c r="A12" s="15"/>
      <c r="B12" s="16">
        <v>137</v>
      </c>
      <c r="C12" s="17" t="s">
        <v>141</v>
      </c>
      <c r="D12" s="18">
        <v>57.351722000000038</v>
      </c>
      <c r="E12" s="19">
        <v>78.728308000000027</v>
      </c>
      <c r="F12" s="19">
        <v>29.664752105197049</v>
      </c>
      <c r="G12" s="20">
        <f t="shared" si="0"/>
        <v>0.37679905562300464</v>
      </c>
    </row>
    <row r="13" spans="1:7" x14ac:dyDescent="0.25">
      <c r="A13" s="27" t="s">
        <v>200</v>
      </c>
      <c r="B13" s="28"/>
      <c r="C13" s="29"/>
      <c r="D13" s="30">
        <f ca="1">SUM(D14:OFFSET(D12,(MATCH("GOBIERNOS LOCALES",$A$8:$A$50,0)-MATCH("GOBIERNOS REGIONALES",$A$8:$A$50,0)),0))</f>
        <v>180.02160600000002</v>
      </c>
      <c r="E13" s="31">
        <f ca="1">SUM(E14:OFFSET(E12,(MATCH("GOBIERNOS LOCALES",$A$8:$A$50,0)-MATCH("GOBIERNOS REGIONALES",$A$8:$A$50,0)),0))</f>
        <v>228.23311200000003</v>
      </c>
      <c r="F13" s="31">
        <f ca="1">SUM(F14:OFFSET(F12,(MATCH("GOBIERNOS LOCALES",$A$8:$A$50,0)-MATCH("GOBIERNOS REGIONALES",$A$8:$A$50,0)),0))</f>
        <v>72.087854171835247</v>
      </c>
      <c r="G13" s="32">
        <f t="shared" ca="1" si="0"/>
        <v>0.31585186540257681</v>
      </c>
    </row>
    <row r="14" spans="1:7" x14ac:dyDescent="0.25">
      <c r="A14" s="15"/>
      <c r="B14" s="16">
        <v>440</v>
      </c>
      <c r="C14" s="17" t="s">
        <v>201</v>
      </c>
      <c r="D14" s="18">
        <v>0.74464200000000003</v>
      </c>
      <c r="E14" s="19">
        <v>2.3456129999999997</v>
      </c>
      <c r="F14" s="19">
        <v>0.38119256611753372</v>
      </c>
      <c r="G14" s="20">
        <f t="shared" si="0"/>
        <v>0.16251298322337648</v>
      </c>
    </row>
    <row r="15" spans="1:7" x14ac:dyDescent="0.25">
      <c r="A15" s="15"/>
      <c r="B15" s="16">
        <v>441</v>
      </c>
      <c r="C15" s="17" t="s">
        <v>202</v>
      </c>
      <c r="D15" s="18">
        <v>2.2378679999999993</v>
      </c>
      <c r="E15" s="19">
        <v>4.6644070000000006</v>
      </c>
      <c r="F15" s="19">
        <v>1.517890192073537</v>
      </c>
      <c r="G15" s="20">
        <f t="shared" si="0"/>
        <v>0.3254197569109078</v>
      </c>
    </row>
    <row r="16" spans="1:7" x14ac:dyDescent="0.25">
      <c r="A16" s="15"/>
      <c r="B16" s="16">
        <v>442</v>
      </c>
      <c r="C16" s="17" t="s">
        <v>203</v>
      </c>
      <c r="D16" s="18">
        <v>2.9766139999999996</v>
      </c>
      <c r="E16" s="19">
        <v>5.7107229999999998</v>
      </c>
      <c r="F16" s="19">
        <v>2.2959745901534916</v>
      </c>
      <c r="G16" s="20">
        <f t="shared" si="0"/>
        <v>0.40204621904327903</v>
      </c>
    </row>
    <row r="17" spans="1:7" x14ac:dyDescent="0.25">
      <c r="A17" s="15"/>
      <c r="B17" s="16">
        <v>443</v>
      </c>
      <c r="C17" s="17" t="s">
        <v>204</v>
      </c>
      <c r="D17" s="18">
        <v>9.8945959999999999</v>
      </c>
      <c r="E17" s="19">
        <v>14.762637</v>
      </c>
      <c r="F17" s="19">
        <v>6.3932822216556815</v>
      </c>
      <c r="G17" s="20">
        <f t="shared" si="0"/>
        <v>0.43307183002980304</v>
      </c>
    </row>
    <row r="18" spans="1:7" x14ac:dyDescent="0.25">
      <c r="A18" s="15"/>
      <c r="B18" s="16">
        <v>444</v>
      </c>
      <c r="C18" s="17" t="s">
        <v>205</v>
      </c>
      <c r="D18" s="18">
        <v>5.3269389999999985</v>
      </c>
      <c r="E18" s="19">
        <v>9.1764720000000004</v>
      </c>
      <c r="F18" s="19">
        <v>2.995501653633255</v>
      </c>
      <c r="G18" s="20">
        <f t="shared" si="0"/>
        <v>0.32643282229088205</v>
      </c>
    </row>
    <row r="19" spans="1:7" x14ac:dyDescent="0.25">
      <c r="A19" s="15"/>
      <c r="B19" s="16">
        <v>445</v>
      </c>
      <c r="C19" s="17" t="s">
        <v>206</v>
      </c>
      <c r="D19" s="18">
        <v>8.9767910000000022</v>
      </c>
      <c r="E19" s="19">
        <v>12.541991000000001</v>
      </c>
      <c r="F19" s="19">
        <v>4.0806402393209282</v>
      </c>
      <c r="G19" s="20">
        <f t="shared" si="0"/>
        <v>0.32535824968467347</v>
      </c>
    </row>
    <row r="20" spans="1:7" x14ac:dyDescent="0.25">
      <c r="A20" s="15"/>
      <c r="B20" s="16">
        <v>446</v>
      </c>
      <c r="C20" s="17" t="s">
        <v>207</v>
      </c>
      <c r="D20" s="18">
        <v>6.4795349999999994</v>
      </c>
      <c r="E20" s="19">
        <v>8.4732669999999928</v>
      </c>
      <c r="F20" s="19">
        <v>3.5973040796472855</v>
      </c>
      <c r="G20" s="20">
        <f t="shared" si="0"/>
        <v>0.42454747143543198</v>
      </c>
    </row>
    <row r="21" spans="1:7" x14ac:dyDescent="0.25">
      <c r="A21" s="15"/>
      <c r="B21" s="16">
        <v>447</v>
      </c>
      <c r="C21" s="17" t="s">
        <v>208</v>
      </c>
      <c r="D21" s="18">
        <v>1.6979450000000005</v>
      </c>
      <c r="E21" s="19">
        <v>3.3076050000000001</v>
      </c>
      <c r="F21" s="19">
        <v>1.0245660074815532</v>
      </c>
      <c r="G21" s="20">
        <f t="shared" si="0"/>
        <v>0.30976069013124397</v>
      </c>
    </row>
    <row r="22" spans="1:7" x14ac:dyDescent="0.25">
      <c r="A22" s="15"/>
      <c r="B22" s="16">
        <v>448</v>
      </c>
      <c r="C22" s="17" t="s">
        <v>209</v>
      </c>
      <c r="D22" s="18">
        <v>3.1997999999999989</v>
      </c>
      <c r="E22" s="19">
        <v>5.7913909999999991</v>
      </c>
      <c r="F22" s="19">
        <v>1.4938397150763194</v>
      </c>
      <c r="G22" s="20">
        <f t="shared" si="0"/>
        <v>0.25794143670774772</v>
      </c>
    </row>
    <row r="23" spans="1:7" x14ac:dyDescent="0.25">
      <c r="A23" s="15"/>
      <c r="B23" s="16">
        <v>449</v>
      </c>
      <c r="C23" s="17" t="s">
        <v>210</v>
      </c>
      <c r="D23" s="18">
        <v>5.612376000000002</v>
      </c>
      <c r="E23" s="19">
        <v>6.4319300000000021</v>
      </c>
      <c r="F23" s="19">
        <v>2.5376760028557328</v>
      </c>
      <c r="G23" s="20">
        <f t="shared" si="0"/>
        <v>0.39454347339845613</v>
      </c>
    </row>
    <row r="24" spans="1:7" x14ac:dyDescent="0.25">
      <c r="A24" s="15"/>
      <c r="B24" s="16">
        <v>450</v>
      </c>
      <c r="C24" s="17" t="s">
        <v>211</v>
      </c>
      <c r="D24" s="18">
        <v>48.462094000000022</v>
      </c>
      <c r="E24" s="19">
        <v>46.664772000000035</v>
      </c>
      <c r="F24" s="19">
        <v>3.4884522138927423</v>
      </c>
      <c r="G24" s="20">
        <f t="shared" si="0"/>
        <v>7.4755582517208902E-2</v>
      </c>
    </row>
    <row r="25" spans="1:7" x14ac:dyDescent="0.25">
      <c r="A25" s="15"/>
      <c r="B25" s="16">
        <v>451</v>
      </c>
      <c r="C25" s="17" t="s">
        <v>212</v>
      </c>
      <c r="D25" s="18">
        <v>14.661619</v>
      </c>
      <c r="E25" s="19">
        <v>20.648423999999999</v>
      </c>
      <c r="F25" s="19">
        <v>7.6327234554851202</v>
      </c>
      <c r="G25" s="20">
        <f t="shared" si="0"/>
        <v>0.36965162355660269</v>
      </c>
    </row>
    <row r="26" spans="1:7" x14ac:dyDescent="0.25">
      <c r="A26" s="15"/>
      <c r="B26" s="16">
        <v>452</v>
      </c>
      <c r="C26" s="17" t="s">
        <v>213</v>
      </c>
      <c r="D26" s="18">
        <v>15.746498999999996</v>
      </c>
      <c r="E26" s="19">
        <v>18.849012999999999</v>
      </c>
      <c r="F26" s="19">
        <v>7.7997447656380245</v>
      </c>
      <c r="G26" s="20">
        <f t="shared" si="0"/>
        <v>0.41380123010356162</v>
      </c>
    </row>
    <row r="27" spans="1:7" x14ac:dyDescent="0.25">
      <c r="A27" s="15"/>
      <c r="B27" s="16">
        <v>453</v>
      </c>
      <c r="C27" s="17" t="s">
        <v>214</v>
      </c>
      <c r="D27" s="18">
        <v>5.840622999999999</v>
      </c>
      <c r="E27" s="19">
        <v>6.001224999999998</v>
      </c>
      <c r="F27" s="19">
        <v>3.0317628942902957</v>
      </c>
      <c r="G27" s="20">
        <f t="shared" si="0"/>
        <v>0.50519067261938966</v>
      </c>
    </row>
    <row r="28" spans="1:7" x14ac:dyDescent="0.25">
      <c r="A28" s="15"/>
      <c r="B28" s="16">
        <v>454</v>
      </c>
      <c r="C28" s="17" t="s">
        <v>215</v>
      </c>
      <c r="D28" s="18">
        <v>1.1117009999999998</v>
      </c>
      <c r="E28" s="19">
        <v>1.658401</v>
      </c>
      <c r="F28" s="19">
        <v>0.49026058898743941</v>
      </c>
      <c r="G28" s="20">
        <f t="shared" si="0"/>
        <v>0.29562246343763626</v>
      </c>
    </row>
    <row r="29" spans="1:7" x14ac:dyDescent="0.25">
      <c r="A29" s="15"/>
      <c r="B29" s="16">
        <v>455</v>
      </c>
      <c r="C29" s="17" t="s">
        <v>216</v>
      </c>
      <c r="D29" s="18">
        <v>0.46595500000000006</v>
      </c>
      <c r="E29" s="19">
        <v>1.4062300000000001</v>
      </c>
      <c r="F29" s="19">
        <v>0.23678820000895939</v>
      </c>
      <c r="G29" s="20">
        <f t="shared" si="0"/>
        <v>0.16838511481689294</v>
      </c>
    </row>
    <row r="30" spans="1:7" x14ac:dyDescent="0.25">
      <c r="A30" s="15"/>
      <c r="B30" s="16">
        <v>456</v>
      </c>
      <c r="C30" s="17" t="s">
        <v>217</v>
      </c>
      <c r="D30" s="18">
        <v>0.68796400000000013</v>
      </c>
      <c r="E30" s="19">
        <v>1.0171900000000003</v>
      </c>
      <c r="F30" s="19">
        <v>0.28517395828566805</v>
      </c>
      <c r="G30" s="20">
        <f t="shared" si="0"/>
        <v>0.28035466165187228</v>
      </c>
    </row>
    <row r="31" spans="1:7" x14ac:dyDescent="0.25">
      <c r="A31" s="15"/>
      <c r="B31" s="16">
        <v>457</v>
      </c>
      <c r="C31" s="17" t="s">
        <v>218</v>
      </c>
      <c r="D31" s="18">
        <v>6.728891</v>
      </c>
      <c r="E31" s="19">
        <v>9.5278770000000002</v>
      </c>
      <c r="F31" s="19">
        <v>2.962555226557015</v>
      </c>
      <c r="G31" s="20">
        <f t="shared" si="0"/>
        <v>0.31093550289923083</v>
      </c>
    </row>
    <row r="32" spans="1:7" x14ac:dyDescent="0.25">
      <c r="A32" s="15"/>
      <c r="B32" s="16">
        <v>458</v>
      </c>
      <c r="C32" s="17" t="s">
        <v>219</v>
      </c>
      <c r="D32" s="18">
        <v>6.414189000000003</v>
      </c>
      <c r="E32" s="19">
        <v>7.6120620000000052</v>
      </c>
      <c r="F32" s="19">
        <v>3.1592154233476322</v>
      </c>
      <c r="G32" s="20">
        <f t="shared" si="0"/>
        <v>0.41502754750915455</v>
      </c>
    </row>
    <row r="33" spans="1:7" x14ac:dyDescent="0.25">
      <c r="A33" s="15"/>
      <c r="B33" s="16">
        <v>459</v>
      </c>
      <c r="C33" s="17" t="s">
        <v>220</v>
      </c>
      <c r="D33" s="18">
        <v>5.5459070000000006</v>
      </c>
      <c r="E33" s="19">
        <v>7.3144349999999978</v>
      </c>
      <c r="F33" s="19">
        <v>2.8668364861941882</v>
      </c>
      <c r="G33" s="20">
        <f t="shared" si="0"/>
        <v>0.39194230124325241</v>
      </c>
    </row>
    <row r="34" spans="1:7" x14ac:dyDescent="0.25">
      <c r="A34" s="15"/>
      <c r="B34" s="16">
        <v>460</v>
      </c>
      <c r="C34" s="17" t="s">
        <v>221</v>
      </c>
      <c r="D34" s="18">
        <v>5.4723240000000004</v>
      </c>
      <c r="E34" s="19">
        <v>5.8196510000000012</v>
      </c>
      <c r="F34" s="19">
        <v>2.8516098063669233</v>
      </c>
      <c r="G34" s="20">
        <f t="shared" si="0"/>
        <v>0.48999670364544584</v>
      </c>
    </row>
    <row r="35" spans="1:7" x14ac:dyDescent="0.25">
      <c r="A35" s="15"/>
      <c r="B35" s="16">
        <v>461</v>
      </c>
      <c r="C35" s="17" t="s">
        <v>222</v>
      </c>
      <c r="D35" s="18">
        <v>4.3857799999999996</v>
      </c>
      <c r="E35" s="19">
        <v>4.5352289999999993</v>
      </c>
      <c r="F35" s="19">
        <v>1.564343294739956</v>
      </c>
      <c r="G35" s="20">
        <f t="shared" si="0"/>
        <v>0.34493148962047038</v>
      </c>
    </row>
    <row r="36" spans="1:7" x14ac:dyDescent="0.25">
      <c r="A36" s="15"/>
      <c r="B36" s="16">
        <v>462</v>
      </c>
      <c r="C36" s="17" t="s">
        <v>223</v>
      </c>
      <c r="D36" s="18">
        <v>2.5374770000000004</v>
      </c>
      <c r="E36" s="19">
        <v>4.5211349999999983</v>
      </c>
      <c r="F36" s="19">
        <v>1.3235048197275319</v>
      </c>
      <c r="G36" s="20">
        <f t="shared" si="0"/>
        <v>0.29273729267706722</v>
      </c>
    </row>
    <row r="37" spans="1:7" x14ac:dyDescent="0.25">
      <c r="A37" s="15"/>
      <c r="B37" s="16">
        <v>463</v>
      </c>
      <c r="C37" s="17" t="s">
        <v>224</v>
      </c>
      <c r="D37" s="18">
        <v>5.1102400000000019</v>
      </c>
      <c r="E37" s="19">
        <v>6.7185449999999998</v>
      </c>
      <c r="F37" s="19">
        <v>2.8567716767731781</v>
      </c>
      <c r="G37" s="20">
        <f t="shared" si="0"/>
        <v>0.42520689773949244</v>
      </c>
    </row>
    <row r="38" spans="1:7" x14ac:dyDescent="0.25">
      <c r="A38" s="15"/>
      <c r="B38" s="16">
        <v>464</v>
      </c>
      <c r="C38" s="17" t="s">
        <v>225</v>
      </c>
      <c r="D38" s="18">
        <v>9.7032369999999979</v>
      </c>
      <c r="E38" s="19">
        <v>12.732886999999996</v>
      </c>
      <c r="F38" s="19">
        <v>5.2202440935252525</v>
      </c>
      <c r="G38" s="20">
        <f t="shared" si="0"/>
        <v>0.40998118443407644</v>
      </c>
    </row>
    <row r="39" spans="1:7" ht="15.75" thickBot="1" x14ac:dyDescent="0.3">
      <c r="A39" s="33" t="s">
        <v>227</v>
      </c>
      <c r="B39" s="34"/>
      <c r="C39" s="35"/>
      <c r="D39" s="36">
        <v>0.1696</v>
      </c>
      <c r="E39" s="37">
        <v>0.67275499999999999</v>
      </c>
      <c r="F39" s="37">
        <v>7.2298490500543267E-2</v>
      </c>
      <c r="G39" s="38">
        <f t="shared" si="0"/>
        <v>0.10746629976818198</v>
      </c>
    </row>
    <row r="40" spans="1:7" x14ac:dyDescent="0.25">
      <c r="D40" s="6"/>
      <c r="E40" s="6"/>
      <c r="F40" s="6"/>
      <c r="G40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L54"/>
  <sheetViews>
    <sheetView topLeftCell="A43" workbookViewId="0">
      <selection activeCell="A44" sqref="A44:F54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24</v>
      </c>
      <c r="B1" s="40" t="s">
        <v>228</v>
      </c>
      <c r="C1" s="40" t="s">
        <v>13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559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519.42586400000039</v>
      </c>
      <c r="G6" s="13">
        <v>597.56738699999994</v>
      </c>
      <c r="H6" s="13">
        <v>242.97940387241192</v>
      </c>
      <c r="I6" s="14">
        <v>0.40661423156349719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413.76485100000014</v>
      </c>
      <c r="G7" s="31">
        <f ca="1">SUM(G8:OFFSET(G6,MATCH("PROYECTOS",$A$8:$A$50,0),0))</f>
        <v>494.37170700000001</v>
      </c>
      <c r="H7" s="31">
        <f ca="1">SUM(H8:OFFSET(H6,MATCH("PROYECTOS",$A$8:$A$50,0),0))</f>
        <v>241.21315708228732</v>
      </c>
      <c r="I7" s="32">
        <f ca="1">IFERROR(H7/G7,0)</f>
        <v>0.48791861198134323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15.726469000000003</v>
      </c>
      <c r="G8" s="19">
        <v>16.936928000000009</v>
      </c>
      <c r="H8" s="19">
        <v>7.019149108033373</v>
      </c>
      <c r="I8" s="20">
        <f t="shared" ref="I8:I40" si="0">IFERROR(H8/G8,0)</f>
        <v>0.4144287032473285</v>
      </c>
      <c r="J8" s="54"/>
      <c r="K8" s="19"/>
      <c r="L8" s="20" t="str">
        <f>IFERROR(K8/J8,".")</f>
        <v>.</v>
      </c>
    </row>
    <row r="9" spans="1:12" ht="51" x14ac:dyDescent="0.25">
      <c r="A9" s="15"/>
      <c r="B9" s="17">
        <v>3000003</v>
      </c>
      <c r="C9" s="17" t="s">
        <v>560</v>
      </c>
      <c r="D9" s="53">
        <v>259</v>
      </c>
      <c r="E9" s="17" t="s">
        <v>292</v>
      </c>
      <c r="F9" s="18">
        <v>4.5749719999999989</v>
      </c>
      <c r="G9" s="19">
        <v>4.9309199999999986</v>
      </c>
      <c r="H9" s="19">
        <v>1.8473451741792815</v>
      </c>
      <c r="I9" s="20">
        <f t="shared" si="0"/>
        <v>0.37464513197928218</v>
      </c>
      <c r="J9" s="54"/>
      <c r="K9" s="19"/>
      <c r="L9" s="20" t="str">
        <f t="shared" ref="L9:L39" si="1">IFERROR(K9/J9,".")</f>
        <v>.</v>
      </c>
    </row>
    <row r="10" spans="1:12" ht="25.5" x14ac:dyDescent="0.25">
      <c r="A10" s="15"/>
      <c r="B10" s="17">
        <v>3000004</v>
      </c>
      <c r="C10" s="17" t="s">
        <v>561</v>
      </c>
      <c r="D10" s="53">
        <v>438</v>
      </c>
      <c r="E10" s="17" t="s">
        <v>538</v>
      </c>
      <c r="F10" s="18">
        <v>58.52754000000003</v>
      </c>
      <c r="G10" s="19">
        <v>85.34391500000001</v>
      </c>
      <c r="H10" s="19">
        <v>43.863287702968563</v>
      </c>
      <c r="I10" s="20">
        <f t="shared" si="0"/>
        <v>0.51395916982445156</v>
      </c>
      <c r="J10" s="54"/>
      <c r="K10" s="19"/>
      <c r="L10" s="20" t="str">
        <f t="shared" si="1"/>
        <v>.</v>
      </c>
    </row>
    <row r="11" spans="1:12" ht="76.5" x14ac:dyDescent="0.25">
      <c r="A11" s="15"/>
      <c r="B11" s="17">
        <v>3000360</v>
      </c>
      <c r="C11" s="17" t="s">
        <v>562</v>
      </c>
      <c r="D11" s="53">
        <v>236</v>
      </c>
      <c r="E11" s="17" t="s">
        <v>295</v>
      </c>
      <c r="F11" s="18">
        <v>1.5601420000000004</v>
      </c>
      <c r="G11" s="19">
        <v>1.5563110000000002</v>
      </c>
      <c r="H11" s="19">
        <v>0.56184790947008878</v>
      </c>
      <c r="I11" s="20">
        <f t="shared" si="0"/>
        <v>0.36101261860263706</v>
      </c>
      <c r="J11" s="54"/>
      <c r="K11" s="19"/>
      <c r="L11" s="20" t="str">
        <f t="shared" si="1"/>
        <v>.</v>
      </c>
    </row>
    <row r="12" spans="1:12" ht="76.5" x14ac:dyDescent="0.25">
      <c r="A12" s="15"/>
      <c r="B12" s="17">
        <v>3000361</v>
      </c>
      <c r="C12" s="17" t="s">
        <v>563</v>
      </c>
      <c r="D12" s="53">
        <v>56</v>
      </c>
      <c r="E12" s="17" t="s">
        <v>296</v>
      </c>
      <c r="F12" s="18">
        <v>1.5312500000000007</v>
      </c>
      <c r="G12" s="19">
        <v>1.5847520000000006</v>
      </c>
      <c r="H12" s="19">
        <v>0.66419906717601407</v>
      </c>
      <c r="I12" s="20">
        <f t="shared" si="0"/>
        <v>0.41911861740891559</v>
      </c>
      <c r="J12" s="54"/>
      <c r="K12" s="19"/>
      <c r="L12" s="20" t="str">
        <f t="shared" si="1"/>
        <v>.</v>
      </c>
    </row>
    <row r="13" spans="1:12" ht="63.75" x14ac:dyDescent="0.25">
      <c r="A13" s="15"/>
      <c r="B13" s="17">
        <v>3000362</v>
      </c>
      <c r="C13" s="17" t="s">
        <v>564</v>
      </c>
      <c r="D13" s="53">
        <v>215</v>
      </c>
      <c r="E13" s="17" t="s">
        <v>293</v>
      </c>
      <c r="F13" s="18">
        <v>0.79579900000000003</v>
      </c>
      <c r="G13" s="19">
        <v>0.8391470000000002</v>
      </c>
      <c r="H13" s="19">
        <v>0.23213806882267818</v>
      </c>
      <c r="I13" s="20">
        <f t="shared" si="0"/>
        <v>0.27663576086511438</v>
      </c>
      <c r="J13" s="54"/>
      <c r="K13" s="19"/>
      <c r="L13" s="20" t="str">
        <f t="shared" si="1"/>
        <v>.</v>
      </c>
    </row>
    <row r="14" spans="1:12" ht="51" x14ac:dyDescent="0.25">
      <c r="A14" s="15"/>
      <c r="B14" s="17">
        <v>3000363</v>
      </c>
      <c r="C14" s="17" t="s">
        <v>565</v>
      </c>
      <c r="D14" s="53">
        <v>86</v>
      </c>
      <c r="E14" s="17" t="s">
        <v>464</v>
      </c>
      <c r="F14" s="18">
        <v>5.960119999999999</v>
      </c>
      <c r="G14" s="19">
        <v>6.2256840000000011</v>
      </c>
      <c r="H14" s="19">
        <v>3.4675994079971133</v>
      </c>
      <c r="I14" s="20">
        <f t="shared" si="0"/>
        <v>0.55698288059546752</v>
      </c>
      <c r="J14" s="54"/>
      <c r="K14" s="19"/>
      <c r="L14" s="20" t="str">
        <f t="shared" si="1"/>
        <v>.</v>
      </c>
    </row>
    <row r="15" spans="1:12" ht="38.25" x14ac:dyDescent="0.25">
      <c r="A15" s="15"/>
      <c r="B15" s="17">
        <v>3000364</v>
      </c>
      <c r="C15" s="17" t="s">
        <v>566</v>
      </c>
      <c r="D15" s="53">
        <v>86</v>
      </c>
      <c r="E15" s="17" t="s">
        <v>464</v>
      </c>
      <c r="F15" s="18">
        <v>2.2232529999999997</v>
      </c>
      <c r="G15" s="19">
        <v>3.3481519999999994</v>
      </c>
      <c r="H15" s="19">
        <v>0.6243223115488945</v>
      </c>
      <c r="I15" s="20">
        <f t="shared" si="0"/>
        <v>0.18646773251300855</v>
      </c>
      <c r="J15" s="54"/>
      <c r="K15" s="19"/>
      <c r="L15" s="20" t="str">
        <f t="shared" si="1"/>
        <v>.</v>
      </c>
    </row>
    <row r="16" spans="1:12" ht="25.5" x14ac:dyDescent="0.25">
      <c r="A16" s="15"/>
      <c r="B16" s="17">
        <v>3000365</v>
      </c>
      <c r="C16" s="17" t="s">
        <v>567</v>
      </c>
      <c r="D16" s="53">
        <v>86</v>
      </c>
      <c r="E16" s="17" t="s">
        <v>464</v>
      </c>
      <c r="F16" s="18">
        <v>52.378724000000012</v>
      </c>
      <c r="G16" s="19">
        <v>40.903507999999988</v>
      </c>
      <c r="H16" s="19">
        <v>13.155678130893648</v>
      </c>
      <c r="I16" s="20">
        <f t="shared" si="0"/>
        <v>0.32162713601223769</v>
      </c>
      <c r="J16" s="54"/>
      <c r="K16" s="19"/>
      <c r="L16" s="20" t="str">
        <f t="shared" si="1"/>
        <v>.</v>
      </c>
    </row>
    <row r="17" spans="1:12" ht="25.5" x14ac:dyDescent="0.25">
      <c r="A17" s="15"/>
      <c r="B17" s="17">
        <v>3000366</v>
      </c>
      <c r="C17" s="17" t="s">
        <v>568</v>
      </c>
      <c r="D17" s="53">
        <v>86</v>
      </c>
      <c r="E17" s="17" t="s">
        <v>464</v>
      </c>
      <c r="F17" s="18">
        <v>35.777168000000003</v>
      </c>
      <c r="G17" s="19">
        <v>50.061360000000001</v>
      </c>
      <c r="H17" s="19">
        <v>25.626521307940493</v>
      </c>
      <c r="I17" s="20">
        <f t="shared" si="0"/>
        <v>0.51190221975472683</v>
      </c>
      <c r="J17" s="54"/>
      <c r="K17" s="19"/>
      <c r="L17" s="20" t="str">
        <f t="shared" si="1"/>
        <v>.</v>
      </c>
    </row>
    <row r="18" spans="1:12" ht="25.5" x14ac:dyDescent="0.25">
      <c r="A18" s="15"/>
      <c r="B18" s="17">
        <v>3000367</v>
      </c>
      <c r="C18" s="17" t="s">
        <v>569</v>
      </c>
      <c r="D18" s="53">
        <v>86</v>
      </c>
      <c r="E18" s="17" t="s">
        <v>464</v>
      </c>
      <c r="F18" s="18">
        <v>12.565403999999996</v>
      </c>
      <c r="G18" s="19">
        <v>22.439230000000006</v>
      </c>
      <c r="H18" s="19">
        <v>8.9313110725452134</v>
      </c>
      <c r="I18" s="20">
        <f t="shared" si="0"/>
        <v>0.39802217244286953</v>
      </c>
      <c r="J18" s="54"/>
      <c r="K18" s="19"/>
      <c r="L18" s="20" t="str">
        <f t="shared" si="1"/>
        <v>.</v>
      </c>
    </row>
    <row r="19" spans="1:12" ht="38.25" x14ac:dyDescent="0.25">
      <c r="A19" s="15"/>
      <c r="B19" s="17">
        <v>3000368</v>
      </c>
      <c r="C19" s="17" t="s">
        <v>570</v>
      </c>
      <c r="D19" s="53">
        <v>86</v>
      </c>
      <c r="E19" s="17" t="s">
        <v>464</v>
      </c>
      <c r="F19" s="18">
        <v>7.4563120000000005</v>
      </c>
      <c r="G19" s="19">
        <v>13.100895000000001</v>
      </c>
      <c r="H19" s="19">
        <v>5.7404702144394832</v>
      </c>
      <c r="I19" s="20">
        <f t="shared" si="0"/>
        <v>0.43817389685509905</v>
      </c>
      <c r="J19" s="54"/>
      <c r="K19" s="19"/>
      <c r="L19" s="20" t="str">
        <f t="shared" si="1"/>
        <v>.</v>
      </c>
    </row>
    <row r="20" spans="1:12" ht="38.25" x14ac:dyDescent="0.25">
      <c r="A20" s="15"/>
      <c r="B20" s="17">
        <v>3000369</v>
      </c>
      <c r="C20" s="17" t="s">
        <v>571</v>
      </c>
      <c r="D20" s="53">
        <v>86</v>
      </c>
      <c r="E20" s="17" t="s">
        <v>464</v>
      </c>
      <c r="F20" s="18">
        <v>3.2068399999999997</v>
      </c>
      <c r="G20" s="19">
        <v>4.1793099999999992</v>
      </c>
      <c r="H20" s="19">
        <v>1.6076771437328716</v>
      </c>
      <c r="I20" s="20">
        <f t="shared" si="0"/>
        <v>0.38467525589938817</v>
      </c>
      <c r="J20" s="54"/>
      <c r="K20" s="19"/>
      <c r="L20" s="20" t="str">
        <f t="shared" si="1"/>
        <v>.</v>
      </c>
    </row>
    <row r="21" spans="1:12" ht="38.25" x14ac:dyDescent="0.25">
      <c r="A21" s="15"/>
      <c r="B21" s="17">
        <v>3000370</v>
      </c>
      <c r="C21" s="17" t="s">
        <v>572</v>
      </c>
      <c r="D21" s="53">
        <v>86</v>
      </c>
      <c r="E21" s="17" t="s">
        <v>464</v>
      </c>
      <c r="F21" s="18">
        <v>7.1715370000000016</v>
      </c>
      <c r="G21" s="19">
        <v>12.782577000000002</v>
      </c>
      <c r="H21" s="19">
        <v>4.5174654893598927</v>
      </c>
      <c r="I21" s="20">
        <f t="shared" si="0"/>
        <v>0.3534080404412891</v>
      </c>
      <c r="J21" s="54"/>
      <c r="K21" s="19"/>
      <c r="L21" s="20" t="str">
        <f t="shared" si="1"/>
        <v>.</v>
      </c>
    </row>
    <row r="22" spans="1:12" ht="38.25" x14ac:dyDescent="0.25">
      <c r="A22" s="15"/>
      <c r="B22" s="17">
        <v>3000371</v>
      </c>
      <c r="C22" s="17" t="s">
        <v>573</v>
      </c>
      <c r="D22" s="53">
        <v>86</v>
      </c>
      <c r="E22" s="17" t="s">
        <v>464</v>
      </c>
      <c r="F22" s="18">
        <v>2.9726689999999998</v>
      </c>
      <c r="G22" s="19">
        <v>3.0254110000000001</v>
      </c>
      <c r="H22" s="19">
        <v>1.345748798448767</v>
      </c>
      <c r="I22" s="20">
        <f t="shared" si="0"/>
        <v>0.4448151998021978</v>
      </c>
      <c r="J22" s="54"/>
      <c r="K22" s="19"/>
      <c r="L22" s="20" t="str">
        <f t="shared" si="1"/>
        <v>.</v>
      </c>
    </row>
    <row r="23" spans="1:12" ht="25.5" x14ac:dyDescent="0.25">
      <c r="A23" s="15"/>
      <c r="B23" s="17">
        <v>3000372</v>
      </c>
      <c r="C23" s="17" t="s">
        <v>574</v>
      </c>
      <c r="D23" s="53">
        <v>86</v>
      </c>
      <c r="E23" s="17" t="s">
        <v>464</v>
      </c>
      <c r="F23" s="18">
        <v>37.230606000000016</v>
      </c>
      <c r="G23" s="19">
        <v>48.737778000000006</v>
      </c>
      <c r="H23" s="19">
        <v>22.662842084857402</v>
      </c>
      <c r="I23" s="20">
        <f t="shared" si="0"/>
        <v>0.46499538991821499</v>
      </c>
      <c r="J23" s="54"/>
      <c r="K23" s="19"/>
      <c r="L23" s="20" t="str">
        <f t="shared" si="1"/>
        <v>.</v>
      </c>
    </row>
    <row r="24" spans="1:12" ht="25.5" x14ac:dyDescent="0.25">
      <c r="A24" s="15"/>
      <c r="B24" s="17">
        <v>3000373</v>
      </c>
      <c r="C24" s="17" t="s">
        <v>575</v>
      </c>
      <c r="D24" s="53">
        <v>86</v>
      </c>
      <c r="E24" s="17" t="s">
        <v>464</v>
      </c>
      <c r="F24" s="18">
        <v>13.279967999999998</v>
      </c>
      <c r="G24" s="19">
        <v>18.652573999999994</v>
      </c>
      <c r="H24" s="19">
        <v>12.410423627142791</v>
      </c>
      <c r="I24" s="20">
        <f t="shared" si="0"/>
        <v>0.66534643567921481</v>
      </c>
      <c r="J24" s="54"/>
      <c r="K24" s="19"/>
      <c r="L24" s="20" t="str">
        <f t="shared" si="1"/>
        <v>.</v>
      </c>
    </row>
    <row r="25" spans="1:12" ht="38.25" x14ac:dyDescent="0.25">
      <c r="A25" s="15"/>
      <c r="B25" s="17">
        <v>3000374</v>
      </c>
      <c r="C25" s="17" t="s">
        <v>576</v>
      </c>
      <c r="D25" s="53">
        <v>86</v>
      </c>
      <c r="E25" s="17" t="s">
        <v>464</v>
      </c>
      <c r="F25" s="18">
        <v>3.3591710000000008</v>
      </c>
      <c r="G25" s="19">
        <v>3.455423000000001</v>
      </c>
      <c r="H25" s="19">
        <v>1.5516536539798835</v>
      </c>
      <c r="I25" s="20">
        <f t="shared" si="0"/>
        <v>0.4490488296164849</v>
      </c>
      <c r="J25" s="54"/>
      <c r="K25" s="19"/>
      <c r="L25" s="20" t="str">
        <f t="shared" si="1"/>
        <v>.</v>
      </c>
    </row>
    <row r="26" spans="1:12" ht="25.5" x14ac:dyDescent="0.25">
      <c r="A26" s="15"/>
      <c r="B26" s="17">
        <v>3000424</v>
      </c>
      <c r="C26" s="17" t="s">
        <v>577</v>
      </c>
      <c r="D26" s="53">
        <v>86</v>
      </c>
      <c r="E26" s="17" t="s">
        <v>464</v>
      </c>
      <c r="F26" s="18">
        <v>6.4315359999999995</v>
      </c>
      <c r="G26" s="19">
        <v>7.4458720000000014</v>
      </c>
      <c r="H26" s="19">
        <v>2.6653173541769455</v>
      </c>
      <c r="I26" s="20">
        <f t="shared" si="0"/>
        <v>0.35795906163535246</v>
      </c>
      <c r="J26" s="54"/>
      <c r="K26" s="19"/>
      <c r="L26" s="20" t="str">
        <f t="shared" si="1"/>
        <v>.</v>
      </c>
    </row>
    <row r="27" spans="1:12" ht="25.5" x14ac:dyDescent="0.25">
      <c r="A27" s="15"/>
      <c r="B27" s="17">
        <v>3000425</v>
      </c>
      <c r="C27" s="17" t="s">
        <v>578</v>
      </c>
      <c r="D27" s="53">
        <v>86</v>
      </c>
      <c r="E27" s="17" t="s">
        <v>464</v>
      </c>
      <c r="F27" s="18">
        <v>5.2179329999999986</v>
      </c>
      <c r="G27" s="19">
        <v>6.0008439999999981</v>
      </c>
      <c r="H27" s="19">
        <v>2.3392066200030968</v>
      </c>
      <c r="I27" s="20">
        <f t="shared" si="0"/>
        <v>0.38981293631414138</v>
      </c>
      <c r="J27" s="54"/>
      <c r="K27" s="19"/>
      <c r="L27" s="20" t="str">
        <f t="shared" si="1"/>
        <v>.</v>
      </c>
    </row>
    <row r="28" spans="1:12" ht="25.5" x14ac:dyDescent="0.25">
      <c r="A28" s="15"/>
      <c r="B28" s="17">
        <v>3000683</v>
      </c>
      <c r="C28" s="17" t="s">
        <v>579</v>
      </c>
      <c r="D28" s="53">
        <v>218</v>
      </c>
      <c r="E28" s="17" t="s">
        <v>297</v>
      </c>
      <c r="F28" s="18">
        <v>41.366283999999993</v>
      </c>
      <c r="G28" s="19">
        <v>41.447610000000005</v>
      </c>
      <c r="H28" s="19">
        <v>33.753668130180813</v>
      </c>
      <c r="I28" s="20">
        <f t="shared" si="0"/>
        <v>0.81436946859374548</v>
      </c>
      <c r="J28" s="54"/>
      <c r="K28" s="19"/>
      <c r="L28" s="20" t="str">
        <f t="shared" si="1"/>
        <v>.</v>
      </c>
    </row>
    <row r="29" spans="1:12" ht="63.75" x14ac:dyDescent="0.25">
      <c r="A29" s="15"/>
      <c r="B29" s="17">
        <v>3044194</v>
      </c>
      <c r="C29" s="17" t="s">
        <v>580</v>
      </c>
      <c r="D29" s="53">
        <v>259</v>
      </c>
      <c r="E29" s="17" t="s">
        <v>292</v>
      </c>
      <c r="F29" s="18">
        <v>19.155045999999999</v>
      </c>
      <c r="G29" s="19">
        <v>20.151853000000003</v>
      </c>
      <c r="H29" s="19">
        <v>12.337252914309342</v>
      </c>
      <c r="I29" s="20">
        <f t="shared" si="0"/>
        <v>0.61221431668389703</v>
      </c>
      <c r="J29" s="54"/>
      <c r="K29" s="19"/>
      <c r="L29" s="20" t="str">
        <f t="shared" si="1"/>
        <v>.</v>
      </c>
    </row>
    <row r="30" spans="1:12" ht="25.5" x14ac:dyDescent="0.25">
      <c r="A30" s="15"/>
      <c r="B30" s="17">
        <v>3044195</v>
      </c>
      <c r="C30" s="17" t="s">
        <v>581</v>
      </c>
      <c r="D30" s="53">
        <v>86</v>
      </c>
      <c r="E30" s="17" t="s">
        <v>464</v>
      </c>
      <c r="F30" s="18">
        <v>12.975280000000005</v>
      </c>
      <c r="G30" s="19">
        <v>14.152842000000003</v>
      </c>
      <c r="H30" s="19">
        <v>6.379985901740632</v>
      </c>
      <c r="I30" s="20">
        <f t="shared" si="0"/>
        <v>0.45079185521470744</v>
      </c>
      <c r="J30" s="54"/>
      <c r="K30" s="19"/>
      <c r="L30" s="20" t="str">
        <f t="shared" si="1"/>
        <v>.</v>
      </c>
    </row>
    <row r="31" spans="1:12" ht="25.5" x14ac:dyDescent="0.25">
      <c r="A31" s="15"/>
      <c r="B31" s="17">
        <v>3044197</v>
      </c>
      <c r="C31" s="17" t="s">
        <v>582</v>
      </c>
      <c r="D31" s="53">
        <v>86</v>
      </c>
      <c r="E31" s="17" t="s">
        <v>464</v>
      </c>
      <c r="F31" s="18">
        <v>13.216744999999996</v>
      </c>
      <c r="G31" s="19">
        <v>14.079810000000002</v>
      </c>
      <c r="H31" s="19">
        <v>6.3091791431834281</v>
      </c>
      <c r="I31" s="20">
        <f t="shared" si="0"/>
        <v>0.44810115642067805</v>
      </c>
      <c r="J31" s="54"/>
      <c r="K31" s="19"/>
      <c r="L31" s="20" t="str">
        <f t="shared" si="1"/>
        <v>.</v>
      </c>
    </row>
    <row r="32" spans="1:12" ht="25.5" x14ac:dyDescent="0.25">
      <c r="A32" s="15"/>
      <c r="B32" s="17">
        <v>3044198</v>
      </c>
      <c r="C32" s="17" t="s">
        <v>583</v>
      </c>
      <c r="D32" s="53">
        <v>86</v>
      </c>
      <c r="E32" s="17" t="s">
        <v>464</v>
      </c>
      <c r="F32" s="18">
        <v>5.4066890000000019</v>
      </c>
      <c r="G32" s="19">
        <v>6.0832960000000007</v>
      </c>
      <c r="H32" s="19">
        <v>2.1081738249895352</v>
      </c>
      <c r="I32" s="20">
        <f t="shared" si="0"/>
        <v>0.3465512486963539</v>
      </c>
      <c r="J32" s="54"/>
      <c r="K32" s="19"/>
      <c r="L32" s="20" t="str">
        <f t="shared" si="1"/>
        <v>.</v>
      </c>
    </row>
    <row r="33" spans="1:12" ht="25.5" x14ac:dyDescent="0.25">
      <c r="A33" s="15"/>
      <c r="B33" s="17">
        <v>3044199</v>
      </c>
      <c r="C33" s="17" t="s">
        <v>584</v>
      </c>
      <c r="D33" s="53">
        <v>86</v>
      </c>
      <c r="E33" s="17" t="s">
        <v>464</v>
      </c>
      <c r="F33" s="18">
        <v>7.1958520000000012</v>
      </c>
      <c r="G33" s="19">
        <v>7.4044120000000007</v>
      </c>
      <c r="H33" s="19">
        <v>3.148057940936269</v>
      </c>
      <c r="I33" s="20">
        <f t="shared" si="0"/>
        <v>0.42515974812534318</v>
      </c>
      <c r="J33" s="54"/>
      <c r="K33" s="19"/>
      <c r="L33" s="20" t="str">
        <f t="shared" si="1"/>
        <v>.</v>
      </c>
    </row>
    <row r="34" spans="1:12" ht="38.25" x14ac:dyDescent="0.25">
      <c r="A34" s="15"/>
      <c r="B34" s="17">
        <v>3044200</v>
      </c>
      <c r="C34" s="17" t="s">
        <v>585</v>
      </c>
      <c r="D34" s="53">
        <v>86</v>
      </c>
      <c r="E34" s="17" t="s">
        <v>464</v>
      </c>
      <c r="F34" s="18">
        <v>5.9909099999999995</v>
      </c>
      <c r="G34" s="19">
        <v>6.1355640000000005</v>
      </c>
      <c r="H34" s="19">
        <v>2.6149603437279438</v>
      </c>
      <c r="I34" s="20">
        <f t="shared" si="0"/>
        <v>0.42619722387834985</v>
      </c>
      <c r="J34" s="54"/>
      <c r="K34" s="19"/>
      <c r="L34" s="20" t="str">
        <f t="shared" si="1"/>
        <v>.</v>
      </c>
    </row>
    <row r="35" spans="1:12" ht="25.5" x14ac:dyDescent="0.25">
      <c r="A35" s="15"/>
      <c r="B35" s="17">
        <v>3044201</v>
      </c>
      <c r="C35" s="17" t="s">
        <v>586</v>
      </c>
      <c r="D35" s="53">
        <v>86</v>
      </c>
      <c r="E35" s="17" t="s">
        <v>464</v>
      </c>
      <c r="F35" s="18">
        <v>5.6973679999999982</v>
      </c>
      <c r="G35" s="19">
        <v>5.9995689999999993</v>
      </c>
      <c r="H35" s="19">
        <v>2.826082122795242</v>
      </c>
      <c r="I35" s="20">
        <f t="shared" si="0"/>
        <v>0.47104752404635103</v>
      </c>
      <c r="J35" s="54"/>
      <c r="K35" s="19"/>
      <c r="L35" s="20" t="str">
        <f t="shared" si="1"/>
        <v>.</v>
      </c>
    </row>
    <row r="36" spans="1:12" ht="25.5" x14ac:dyDescent="0.25">
      <c r="A36" s="15"/>
      <c r="B36" s="17">
        <v>3044202</v>
      </c>
      <c r="C36" s="17" t="s">
        <v>587</v>
      </c>
      <c r="D36" s="53">
        <v>86</v>
      </c>
      <c r="E36" s="17" t="s">
        <v>464</v>
      </c>
      <c r="F36" s="18">
        <v>5.7687209999999993</v>
      </c>
      <c r="G36" s="19">
        <v>5.9315840000000017</v>
      </c>
      <c r="H36" s="19">
        <v>2.843612083385608</v>
      </c>
      <c r="I36" s="20">
        <f t="shared" si="0"/>
        <v>0.47940180622673595</v>
      </c>
      <c r="J36" s="54"/>
      <c r="K36" s="19"/>
      <c r="L36" s="20" t="str">
        <f t="shared" si="1"/>
        <v>.</v>
      </c>
    </row>
    <row r="37" spans="1:12" ht="38.25" x14ac:dyDescent="0.25">
      <c r="A37" s="15"/>
      <c r="B37" s="17">
        <v>3044203</v>
      </c>
      <c r="C37" s="17" t="s">
        <v>588</v>
      </c>
      <c r="D37" s="53">
        <v>86</v>
      </c>
      <c r="E37" s="17" t="s">
        <v>464</v>
      </c>
      <c r="F37" s="18">
        <v>4.6191699999999996</v>
      </c>
      <c r="G37" s="19">
        <v>5.238884999999998</v>
      </c>
      <c r="H37" s="19">
        <v>2.2886115707424324</v>
      </c>
      <c r="I37" s="20">
        <f t="shared" si="0"/>
        <v>0.43685088921448617</v>
      </c>
      <c r="J37" s="54"/>
      <c r="K37" s="19"/>
      <c r="L37" s="20" t="str">
        <f t="shared" si="1"/>
        <v>.</v>
      </c>
    </row>
    <row r="38" spans="1:12" ht="25.5" x14ac:dyDescent="0.25">
      <c r="A38" s="15"/>
      <c r="B38" s="17">
        <v>3044204</v>
      </c>
      <c r="C38" s="17" t="s">
        <v>589</v>
      </c>
      <c r="D38" s="53">
        <v>86</v>
      </c>
      <c r="E38" s="17" t="s">
        <v>464</v>
      </c>
      <c r="F38" s="18">
        <v>3.3673039999999994</v>
      </c>
      <c r="G38" s="19">
        <v>3.6551499999999995</v>
      </c>
      <c r="H38" s="19">
        <v>1.4688504226578516</v>
      </c>
      <c r="I38" s="20">
        <f t="shared" si="0"/>
        <v>0.40185776853421934</v>
      </c>
      <c r="J38" s="54"/>
      <c r="K38" s="19"/>
      <c r="L38" s="20" t="str">
        <f t="shared" si="1"/>
        <v>.</v>
      </c>
    </row>
    <row r="39" spans="1:12" ht="25.5" x14ac:dyDescent="0.25">
      <c r="A39" s="15"/>
      <c r="B39" s="17">
        <v>3045112</v>
      </c>
      <c r="C39" s="17" t="s">
        <v>590</v>
      </c>
      <c r="D39" s="53">
        <v>86</v>
      </c>
      <c r="E39" s="17" t="s">
        <v>464</v>
      </c>
      <c r="F39" s="18">
        <v>11.058068999999998</v>
      </c>
      <c r="G39" s="19">
        <v>12.540540999999999</v>
      </c>
      <c r="H39" s="19">
        <v>4.300518435921731</v>
      </c>
      <c r="I39" s="20">
        <f t="shared" si="0"/>
        <v>0.34292925926574708</v>
      </c>
      <c r="J39" s="54"/>
      <c r="K39" s="19"/>
      <c r="L39" s="20" t="str">
        <f t="shared" si="1"/>
        <v>.</v>
      </c>
    </row>
    <row r="40" spans="1:12" ht="15.75" thickBot="1" x14ac:dyDescent="0.3">
      <c r="A40" s="33" t="s">
        <v>302</v>
      </c>
      <c r="B40" s="35"/>
      <c r="C40" s="35"/>
      <c r="D40" s="51"/>
      <c r="E40" s="35"/>
      <c r="F40" s="36">
        <f ca="1">OFFSET(F40,-MATCH("PROYECTOS",$A$8:$A$50,0)-1,0)-(OFFSET(F40,-MATCH("PROYECTOS",$A$8:$A$50,0),0))</f>
        <v>105.66101300000025</v>
      </c>
      <c r="G40" s="37">
        <f ca="1">OFFSET(G40,-MATCH("PROYECTOS",$A$8:$A$50,0)-1,0)-(OFFSET(G40,-MATCH("PROYECTOS",$A$8:$A$50,0),0))</f>
        <v>103.19567999999992</v>
      </c>
      <c r="H40" s="37">
        <f ca="1">OFFSET(H40,-MATCH("PROYECTOS",$A$8:$A$50,0)-1,0)-(OFFSET(H40,-MATCH("PROYECTOS",$A$8:$A$50,0),0))</f>
        <v>1.7662467901245975</v>
      </c>
      <c r="I40" s="38">
        <f t="shared" ca="1" si="0"/>
        <v>1.711551094120024E-2</v>
      </c>
      <c r="J40" s="52"/>
      <c r="K40" s="37"/>
      <c r="L40" s="38"/>
    </row>
    <row r="41" spans="1:12" ht="15.75" thickBot="1" x14ac:dyDescent="0.3"/>
    <row r="42" spans="1:12" ht="15.75" thickBot="1" x14ac:dyDescent="0.3">
      <c r="A42" s="108" t="s">
        <v>372</v>
      </c>
      <c r="B42" s="109"/>
      <c r="C42" s="109"/>
      <c r="D42" s="109"/>
      <c r="E42" s="109"/>
      <c r="F42" s="110"/>
    </row>
    <row r="43" spans="1:12" ht="15.75" thickBot="1" x14ac:dyDescent="0.3">
      <c r="A43" s="2" t="s">
        <v>611</v>
      </c>
    </row>
    <row r="44" spans="1:12" ht="45" customHeight="1" x14ac:dyDescent="0.25">
      <c r="A44" s="100" t="s">
        <v>374</v>
      </c>
      <c r="B44" s="101"/>
      <c r="C44" s="101"/>
      <c r="D44" s="101"/>
      <c r="E44" s="101"/>
      <c r="F44" s="111" t="s">
        <v>375</v>
      </c>
    </row>
    <row r="45" spans="1:12" ht="15.75" thickBot="1" x14ac:dyDescent="0.3">
      <c r="A45" s="125"/>
      <c r="B45" s="126"/>
      <c r="C45" s="104"/>
      <c r="D45" s="104"/>
      <c r="E45" s="104"/>
      <c r="F45" s="112"/>
    </row>
    <row r="46" spans="1:12" x14ac:dyDescent="0.25">
      <c r="A46" s="15"/>
      <c r="B46" s="17">
        <v>3000003</v>
      </c>
      <c r="C46" s="123" t="s">
        <v>560</v>
      </c>
      <c r="D46" s="123">
        <v>259</v>
      </c>
      <c r="E46" s="124" t="s">
        <v>292</v>
      </c>
      <c r="F46" s="20">
        <v>0.37464513197928218</v>
      </c>
    </row>
    <row r="47" spans="1:12" ht="57" customHeight="1" x14ac:dyDescent="0.25">
      <c r="A47" s="15"/>
      <c r="B47" s="17">
        <v>3000360</v>
      </c>
      <c r="C47" s="119" t="s">
        <v>562</v>
      </c>
      <c r="D47" s="119"/>
      <c r="E47" s="120"/>
      <c r="F47" s="20">
        <v>0.36101261860263706</v>
      </c>
    </row>
    <row r="48" spans="1:12" ht="51.75" customHeight="1" x14ac:dyDescent="0.25">
      <c r="A48" s="15"/>
      <c r="B48" s="17">
        <v>3000362</v>
      </c>
      <c r="C48" s="119" t="s">
        <v>564</v>
      </c>
      <c r="D48" s="119">
        <v>215</v>
      </c>
      <c r="E48" s="120" t="s">
        <v>293</v>
      </c>
      <c r="F48" s="20">
        <v>0.27663576086511438</v>
      </c>
    </row>
    <row r="49" spans="1:6" ht="28.5" customHeight="1" x14ac:dyDescent="0.25">
      <c r="A49" s="15"/>
      <c r="B49" s="17">
        <v>3000364</v>
      </c>
      <c r="C49" s="119" t="s">
        <v>566</v>
      </c>
      <c r="D49" s="119">
        <v>86</v>
      </c>
      <c r="E49" s="120" t="s">
        <v>464</v>
      </c>
      <c r="F49" s="20">
        <v>0.18646773251300855</v>
      </c>
    </row>
    <row r="50" spans="1:6" ht="28.5" customHeight="1" x14ac:dyDescent="0.25">
      <c r="A50" s="15"/>
      <c r="B50" s="17">
        <v>3000365</v>
      </c>
      <c r="C50" s="119" t="s">
        <v>567</v>
      </c>
      <c r="D50" s="119">
        <v>86</v>
      </c>
      <c r="E50" s="120" t="s">
        <v>464</v>
      </c>
      <c r="F50" s="20">
        <v>0.32162713601223769</v>
      </c>
    </row>
    <row r="51" spans="1:6" ht="26.25" customHeight="1" x14ac:dyDescent="0.25">
      <c r="A51" s="15"/>
      <c r="B51" s="17">
        <v>3000370</v>
      </c>
      <c r="C51" s="119" t="s">
        <v>572</v>
      </c>
      <c r="D51" s="119">
        <v>86</v>
      </c>
      <c r="E51" s="120" t="s">
        <v>464</v>
      </c>
      <c r="F51" s="20">
        <v>0.3534080404412891</v>
      </c>
    </row>
    <row r="52" spans="1:6" ht="18.75" customHeight="1" x14ac:dyDescent="0.25">
      <c r="A52" s="15"/>
      <c r="B52" s="17">
        <v>3000424</v>
      </c>
      <c r="C52" s="119" t="s">
        <v>577</v>
      </c>
      <c r="D52" s="119">
        <v>86</v>
      </c>
      <c r="E52" s="120" t="s">
        <v>464</v>
      </c>
      <c r="F52" s="20">
        <v>0.35795906163535246</v>
      </c>
    </row>
    <row r="53" spans="1:6" ht="15.75" customHeight="1" x14ac:dyDescent="0.25">
      <c r="A53" s="15"/>
      <c r="B53" s="17">
        <v>3044198</v>
      </c>
      <c r="C53" s="119" t="s">
        <v>583</v>
      </c>
      <c r="D53" s="119">
        <v>86</v>
      </c>
      <c r="E53" s="120" t="s">
        <v>464</v>
      </c>
      <c r="F53" s="20">
        <v>0.3465512486963539</v>
      </c>
    </row>
    <row r="54" spans="1:6" ht="15.75" thickBot="1" x14ac:dyDescent="0.3">
      <c r="A54" s="21"/>
      <c r="B54" s="23">
        <v>3045112</v>
      </c>
      <c r="C54" s="140" t="s">
        <v>590</v>
      </c>
      <c r="D54" s="140">
        <v>86</v>
      </c>
      <c r="E54" s="141" t="s">
        <v>464</v>
      </c>
      <c r="F54" s="26">
        <v>0.34292925926574708</v>
      </c>
    </row>
  </sheetData>
  <mergeCells count="24">
    <mergeCell ref="C52:E52"/>
    <mergeCell ref="C53:E53"/>
    <mergeCell ref="C54:E54"/>
    <mergeCell ref="C46:E46"/>
    <mergeCell ref="C47:E47"/>
    <mergeCell ref="C48:E48"/>
    <mergeCell ref="C49:E49"/>
    <mergeCell ref="C50:E50"/>
    <mergeCell ref="C51:E51"/>
    <mergeCell ref="A44:E45"/>
    <mergeCell ref="F44:F45"/>
    <mergeCell ref="L4:L5"/>
    <mergeCell ref="H4:H5"/>
    <mergeCell ref="A4:C5"/>
    <mergeCell ref="J4:J5"/>
    <mergeCell ref="F4:F5"/>
    <mergeCell ref="K4:K5"/>
    <mergeCell ref="G4:G5"/>
    <mergeCell ref="D4:E5"/>
    <mergeCell ref="A3:E3"/>
    <mergeCell ref="F3:I3"/>
    <mergeCell ref="J3:L3"/>
    <mergeCell ref="I4:I5"/>
    <mergeCell ref="A42:F4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N16"/>
  <sheetViews>
    <sheetView workbookViewId="0">
      <selection activeCell="A2" sqref="A2:N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24</v>
      </c>
      <c r="B1" s="40" t="s">
        <v>228</v>
      </c>
      <c r="C1" s="40" t="s">
        <v>13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591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519.42586400000039</v>
      </c>
      <c r="I6" s="13">
        <v>597.56738699999994</v>
      </c>
      <c r="J6" s="13">
        <v>242.97940387241192</v>
      </c>
      <c r="K6" s="14">
        <v>0.40661423156349719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 ca="1">SUM(H8:OFFSET(H6,MATCH("PROYECTOS",$A$8:$A$49,0),0))</f>
        <v>413.76485099999974</v>
      </c>
      <c r="I7" s="31">
        <f ca="1">SUM(I8:OFFSET(I6,MATCH("PROYECTOS",$A$8:$A$49,0),0))</f>
        <v>494.37170699999956</v>
      </c>
      <c r="J7" s="31">
        <f ca="1">SUM(J8:OFFSET(J6,MATCH("PROYECTOS",$A$8:$A$49,0),0))</f>
        <v>241.2131570822873</v>
      </c>
      <c r="K7" s="32">
        <f ca="1">IFERROR(J7/I7,0)</f>
        <v>0.48791861198134362</v>
      </c>
      <c r="L7" s="50"/>
      <c r="M7" s="31"/>
      <c r="N7" s="32"/>
    </row>
    <row r="8" spans="1:14" ht="25.5" x14ac:dyDescent="0.25">
      <c r="A8" s="15"/>
      <c r="B8" s="17">
        <v>5000132</v>
      </c>
      <c r="C8" s="17" t="s">
        <v>594</v>
      </c>
      <c r="D8" s="58">
        <v>3000004</v>
      </c>
      <c r="E8" s="17" t="s">
        <v>561</v>
      </c>
      <c r="F8" s="53">
        <v>438</v>
      </c>
      <c r="G8" s="17" t="s">
        <v>538</v>
      </c>
      <c r="H8" s="18">
        <v>58.52754000000003</v>
      </c>
      <c r="I8" s="19">
        <v>85.343914999999953</v>
      </c>
      <c r="J8" s="19">
        <v>6.4554951266929788</v>
      </c>
      <c r="K8" s="20">
        <f t="shared" ref="K8:K16" si="0">IFERROR(J8/I8,0)</f>
        <v>7.5640953742196884E-2</v>
      </c>
      <c r="L8" s="54">
        <v>352</v>
      </c>
      <c r="M8" s="19">
        <v>0</v>
      </c>
      <c r="N8" s="20">
        <f>IFERROR(M8/L8,".")</f>
        <v>0</v>
      </c>
    </row>
    <row r="9" spans="1:14" ht="38.25" x14ac:dyDescent="0.25">
      <c r="A9" s="15"/>
      <c r="B9" s="17">
        <v>5003065</v>
      </c>
      <c r="C9" s="17" t="s">
        <v>595</v>
      </c>
      <c r="D9" s="58">
        <v>3000365</v>
      </c>
      <c r="E9" s="17" t="s">
        <v>567</v>
      </c>
      <c r="F9" s="53">
        <v>86</v>
      </c>
      <c r="G9" s="17" t="s">
        <v>464</v>
      </c>
      <c r="H9" s="18">
        <v>52.378723999999998</v>
      </c>
      <c r="I9" s="19">
        <v>40.903508000000002</v>
      </c>
      <c r="J9" s="19">
        <v>0.56365398134039424</v>
      </c>
      <c r="K9" s="20">
        <f t="shared" si="0"/>
        <v>1.3780089016824528E-2</v>
      </c>
      <c r="L9" s="54">
        <v>21</v>
      </c>
      <c r="M9" s="19">
        <v>0</v>
      </c>
      <c r="N9" s="20">
        <f t="shared" ref="N9:N15" si="1">IFERROR(M9/L9,".")</f>
        <v>0</v>
      </c>
    </row>
    <row r="10" spans="1:14" ht="25.5" x14ac:dyDescent="0.25">
      <c r="A10" s="15"/>
      <c r="B10" s="17">
        <v>5003066</v>
      </c>
      <c r="C10" s="17" t="s">
        <v>596</v>
      </c>
      <c r="D10" s="58">
        <v>3000366</v>
      </c>
      <c r="E10" s="17" t="s">
        <v>568</v>
      </c>
      <c r="F10" s="53">
        <v>86</v>
      </c>
      <c r="G10" s="17" t="s">
        <v>464</v>
      </c>
      <c r="H10" s="18">
        <v>35.777167999999982</v>
      </c>
      <c r="I10" s="19">
        <v>50.061359999999979</v>
      </c>
      <c r="J10" s="19">
        <v>43.863287702968563</v>
      </c>
      <c r="K10" s="20">
        <f t="shared" si="0"/>
        <v>0.87619049308625618</v>
      </c>
      <c r="L10" s="54">
        <v>183634.5</v>
      </c>
      <c r="M10" s="19">
        <v>0</v>
      </c>
      <c r="N10" s="20">
        <f t="shared" si="1"/>
        <v>0</v>
      </c>
    </row>
    <row r="11" spans="1:14" ht="25.5" x14ac:dyDescent="0.25">
      <c r="A11" s="15"/>
      <c r="B11" s="17">
        <v>5003072</v>
      </c>
      <c r="C11" s="17" t="s">
        <v>597</v>
      </c>
      <c r="D11" s="58">
        <v>3000372</v>
      </c>
      <c r="E11" s="17" t="s">
        <v>574</v>
      </c>
      <c r="F11" s="53">
        <v>86</v>
      </c>
      <c r="G11" s="17" t="s">
        <v>464</v>
      </c>
      <c r="H11" s="18">
        <v>37.230606000000009</v>
      </c>
      <c r="I11" s="19">
        <v>48.737778000000013</v>
      </c>
      <c r="J11" s="19">
        <v>13.155678130893648</v>
      </c>
      <c r="K11" s="20">
        <f t="shared" si="0"/>
        <v>0.26992773718353852</v>
      </c>
      <c r="L11" s="54">
        <v>4017</v>
      </c>
      <c r="M11" s="19">
        <v>0</v>
      </c>
      <c r="N11" s="20">
        <f t="shared" si="1"/>
        <v>0</v>
      </c>
    </row>
    <row r="12" spans="1:14" ht="38.25" x14ac:dyDescent="0.25">
      <c r="A12" s="15"/>
      <c r="B12" s="17">
        <v>5004441</v>
      </c>
      <c r="C12" s="17" t="s">
        <v>592</v>
      </c>
      <c r="D12" s="58">
        <v>3000001</v>
      </c>
      <c r="E12" s="17" t="s">
        <v>271</v>
      </c>
      <c r="F12" s="53">
        <v>60</v>
      </c>
      <c r="G12" s="17" t="s">
        <v>318</v>
      </c>
      <c r="H12" s="18">
        <v>14.390037000000003</v>
      </c>
      <c r="I12" s="19">
        <v>15.523730000000002</v>
      </c>
      <c r="J12" s="19">
        <v>25.626521307940493</v>
      </c>
      <c r="K12" s="20">
        <f t="shared" si="0"/>
        <v>1.650796638948274</v>
      </c>
      <c r="L12" s="54">
        <v>3840</v>
      </c>
      <c r="M12" s="19">
        <v>0</v>
      </c>
      <c r="N12" s="20">
        <f t="shared" si="1"/>
        <v>0</v>
      </c>
    </row>
    <row r="13" spans="1:14" ht="25.5" x14ac:dyDescent="0.25">
      <c r="A13" s="15"/>
      <c r="B13" s="17">
        <v>5004442</v>
      </c>
      <c r="C13" s="17" t="s">
        <v>593</v>
      </c>
      <c r="D13" s="58">
        <v>3000001</v>
      </c>
      <c r="E13" s="17" t="s">
        <v>271</v>
      </c>
      <c r="F13" s="53">
        <v>80</v>
      </c>
      <c r="G13" s="17" t="s">
        <v>319</v>
      </c>
      <c r="H13" s="18">
        <v>1.3364319999999996</v>
      </c>
      <c r="I13" s="19">
        <v>1.4131979999999993</v>
      </c>
      <c r="J13" s="19">
        <v>22.662842084857402</v>
      </c>
      <c r="K13" s="20">
        <f t="shared" si="0"/>
        <v>16.036565353798558</v>
      </c>
      <c r="L13" s="54">
        <v>1457</v>
      </c>
      <c r="M13" s="19">
        <v>0</v>
      </c>
      <c r="N13" s="20">
        <f t="shared" si="1"/>
        <v>0</v>
      </c>
    </row>
    <row r="14" spans="1:14" ht="25.5" x14ac:dyDescent="0.25">
      <c r="A14" s="15"/>
      <c r="B14" s="17">
        <v>5005137</v>
      </c>
      <c r="C14" s="17" t="s">
        <v>598</v>
      </c>
      <c r="D14" s="58">
        <v>3000683</v>
      </c>
      <c r="E14" s="17" t="s">
        <v>579</v>
      </c>
      <c r="F14" s="53">
        <v>218</v>
      </c>
      <c r="G14" s="17" t="s">
        <v>297</v>
      </c>
      <c r="H14" s="18">
        <v>41.366283999999993</v>
      </c>
      <c r="I14" s="19">
        <v>41.447609999999997</v>
      </c>
      <c r="J14" s="19">
        <v>33.753668130180813</v>
      </c>
      <c r="K14" s="20">
        <f t="shared" si="0"/>
        <v>0.81436946859374559</v>
      </c>
      <c r="L14" s="54">
        <v>15943.5</v>
      </c>
      <c r="M14" s="19">
        <v>0</v>
      </c>
      <c r="N14" s="20">
        <f t="shared" si="1"/>
        <v>0</v>
      </c>
    </row>
    <row r="15" spans="1:14" x14ac:dyDescent="0.25">
      <c r="A15" s="15"/>
      <c r="B15" s="17">
        <v>9000000</v>
      </c>
      <c r="C15" s="17" t="s">
        <v>317</v>
      </c>
      <c r="D15" s="58">
        <v>9000000</v>
      </c>
      <c r="E15" s="17" t="s">
        <v>308</v>
      </c>
      <c r="F15" s="53"/>
      <c r="G15" s="17" t="s">
        <v>289</v>
      </c>
      <c r="H15" s="18">
        <v>172.75805999999972</v>
      </c>
      <c r="I15" s="19">
        <v>210.94060799999963</v>
      </c>
      <c r="J15" s="19">
        <v>95.13201061741303</v>
      </c>
      <c r="K15" s="20">
        <f t="shared" si="0"/>
        <v>0.45098955350225023</v>
      </c>
      <c r="L15" s="54"/>
      <c r="M15" s="19"/>
      <c r="N15" s="20" t="str">
        <f t="shared" si="1"/>
        <v>.</v>
      </c>
    </row>
    <row r="16" spans="1:14" ht="15.75" thickBot="1" x14ac:dyDescent="0.3">
      <c r="A16" s="33" t="s">
        <v>302</v>
      </c>
      <c r="B16" s="35"/>
      <c r="C16" s="35"/>
      <c r="D16" s="57"/>
      <c r="E16" s="35"/>
      <c r="F16" s="51"/>
      <c r="G16" s="35"/>
      <c r="H16" s="36">
        <f ca="1">OFFSET(H16,-MATCH("PROYECTOS",$A$8:$A$49,0)-1,0)-(OFFSET(H16,-MATCH("PROYECTOS",$A$8:$A$49,0),0))</f>
        <v>105.66101300000065</v>
      </c>
      <c r="I16" s="37">
        <f ca="1">OFFSET(I16,-MATCH("PROYECTOS",$A$8:$A$49,0)-1,0)-(OFFSET(I16,-MATCH("PROYECTOS",$A$8:$A$49,0),0))</f>
        <v>103.19568000000038</v>
      </c>
      <c r="J16" s="37">
        <f ca="1">OFFSET(J16,-MATCH("PROYECTOS",$A$8:$A$49,0)-1,0)-(OFFSET(J16,-MATCH("PROYECTOS",$A$8:$A$49,0),0))</f>
        <v>1.7662467901246259</v>
      </c>
      <c r="K16" s="38">
        <f t="shared" ca="1" si="0"/>
        <v>1.7115510941200441E-2</v>
      </c>
      <c r="L16" s="52"/>
      <c r="M16" s="37"/>
      <c r="N16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P24"/>
  <sheetViews>
    <sheetView workbookViewId="0">
      <selection activeCell="L6" sqref="L6:P24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39">
        <v>24</v>
      </c>
      <c r="B1" s="40" t="s">
        <v>228</v>
      </c>
      <c r="C1" s="40" t="s">
        <v>13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599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14"/>
      <c r="J4" s="114" t="s">
        <v>234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38.25" x14ac:dyDescent="0.25">
      <c r="A6" s="15"/>
      <c r="B6" s="17">
        <v>3000004</v>
      </c>
      <c r="C6" s="17" t="s">
        <v>561</v>
      </c>
      <c r="D6" s="17">
        <v>438</v>
      </c>
      <c r="E6" s="17" t="s">
        <v>538</v>
      </c>
      <c r="F6" s="17">
        <v>135</v>
      </c>
      <c r="G6" s="17" t="s">
        <v>139</v>
      </c>
      <c r="H6" s="17">
        <v>1</v>
      </c>
      <c r="I6" s="17" t="s">
        <v>323</v>
      </c>
      <c r="J6" s="17">
        <v>1</v>
      </c>
      <c r="K6" s="17" t="s">
        <v>325</v>
      </c>
      <c r="L6" s="59">
        <v>16.807549999999999</v>
      </c>
      <c r="M6" s="60">
        <v>1.8810910000000001</v>
      </c>
      <c r="N6" s="61">
        <v>1.8810909986495972</v>
      </c>
      <c r="O6" s="60"/>
      <c r="P6" s="61"/>
    </row>
    <row r="7" spans="1:16" ht="38.25" x14ac:dyDescent="0.25">
      <c r="A7" s="15"/>
      <c r="B7" s="17">
        <v>3000004</v>
      </c>
      <c r="C7" s="17" t="s">
        <v>561</v>
      </c>
      <c r="D7" s="17">
        <v>438</v>
      </c>
      <c r="E7" s="17" t="s">
        <v>538</v>
      </c>
      <c r="F7" s="17">
        <v>135</v>
      </c>
      <c r="G7" s="17" t="s">
        <v>139</v>
      </c>
      <c r="H7" s="17">
        <v>1</v>
      </c>
      <c r="I7" s="17" t="s">
        <v>323</v>
      </c>
      <c r="J7" s="17">
        <v>2</v>
      </c>
      <c r="K7" s="17" t="s">
        <v>326</v>
      </c>
      <c r="L7" s="59">
        <v>2.3713299999999999</v>
      </c>
      <c r="M7" s="60">
        <v>17.297788999999998</v>
      </c>
      <c r="N7" s="61">
        <v>16.93254379183054</v>
      </c>
      <c r="O7" s="60"/>
      <c r="P7" s="61"/>
    </row>
    <row r="8" spans="1:16" ht="38.25" x14ac:dyDescent="0.25">
      <c r="A8" s="15"/>
      <c r="B8" s="17">
        <v>3000364</v>
      </c>
      <c r="C8" s="17" t="s">
        <v>566</v>
      </c>
      <c r="D8" s="17">
        <v>86</v>
      </c>
      <c r="E8" s="17" t="s">
        <v>464</v>
      </c>
      <c r="F8" s="17">
        <v>135</v>
      </c>
      <c r="G8" s="17" t="s">
        <v>139</v>
      </c>
      <c r="H8" s="17">
        <v>1</v>
      </c>
      <c r="I8" s="17" t="s">
        <v>323</v>
      </c>
      <c r="J8" s="17">
        <v>1</v>
      </c>
      <c r="K8" s="17" t="s">
        <v>325</v>
      </c>
      <c r="L8" s="59">
        <v>0.86850700000000003</v>
      </c>
      <c r="M8" s="60">
        <v>0.86850700000000003</v>
      </c>
      <c r="N8" s="61">
        <v>0</v>
      </c>
      <c r="O8" s="60"/>
      <c r="P8" s="61"/>
    </row>
    <row r="9" spans="1:16" ht="51" x14ac:dyDescent="0.25">
      <c r="A9" s="15"/>
      <c r="B9" s="17">
        <v>3000365</v>
      </c>
      <c r="C9" s="17" t="s">
        <v>567</v>
      </c>
      <c r="D9" s="17">
        <v>86</v>
      </c>
      <c r="E9" s="17" t="s">
        <v>464</v>
      </c>
      <c r="F9" s="17">
        <v>135</v>
      </c>
      <c r="G9" s="17" t="s">
        <v>139</v>
      </c>
      <c r="H9" s="17">
        <v>2</v>
      </c>
      <c r="I9" s="17" t="s">
        <v>600</v>
      </c>
      <c r="J9" s="17">
        <v>1</v>
      </c>
      <c r="K9" s="17" t="s">
        <v>325</v>
      </c>
      <c r="L9" s="59">
        <v>10.622541999999999</v>
      </c>
      <c r="M9" s="60">
        <v>10.158542000000001</v>
      </c>
      <c r="N9" s="61">
        <v>1.8979899883270264</v>
      </c>
      <c r="O9" s="60"/>
      <c r="P9" s="61"/>
    </row>
    <row r="10" spans="1:16" ht="51" x14ac:dyDescent="0.25">
      <c r="A10" s="15"/>
      <c r="B10" s="17">
        <v>3000365</v>
      </c>
      <c r="C10" s="17" t="s">
        <v>567</v>
      </c>
      <c r="D10" s="17">
        <v>86</v>
      </c>
      <c r="E10" s="17" t="s">
        <v>464</v>
      </c>
      <c r="F10" s="17">
        <v>135</v>
      </c>
      <c r="G10" s="17" t="s">
        <v>139</v>
      </c>
      <c r="H10" s="17">
        <v>2</v>
      </c>
      <c r="I10" s="17" t="s">
        <v>600</v>
      </c>
      <c r="J10" s="17">
        <v>2</v>
      </c>
      <c r="K10" s="17" t="s">
        <v>326</v>
      </c>
      <c r="L10" s="59">
        <v>1.4490400000000001</v>
      </c>
      <c r="M10" s="60">
        <v>1.78304</v>
      </c>
      <c r="N10" s="61">
        <v>0.67328301013913006</v>
      </c>
      <c r="O10" s="60"/>
      <c r="P10" s="61"/>
    </row>
    <row r="11" spans="1:16" ht="51" x14ac:dyDescent="0.25">
      <c r="A11" s="15"/>
      <c r="B11" s="17">
        <v>3000366</v>
      </c>
      <c r="C11" s="17" t="s">
        <v>568</v>
      </c>
      <c r="D11" s="17">
        <v>86</v>
      </c>
      <c r="E11" s="17" t="s">
        <v>464</v>
      </c>
      <c r="F11" s="17">
        <v>135</v>
      </c>
      <c r="G11" s="17" t="s">
        <v>139</v>
      </c>
      <c r="H11" s="17">
        <v>2</v>
      </c>
      <c r="I11" s="17" t="s">
        <v>600</v>
      </c>
      <c r="J11" s="17">
        <v>1</v>
      </c>
      <c r="K11" s="17" t="s">
        <v>325</v>
      </c>
      <c r="L11" s="59">
        <v>22.041709999999998</v>
      </c>
      <c r="M11" s="60">
        <v>21.93421</v>
      </c>
      <c r="N11" s="61">
        <v>13.802560806274414</v>
      </c>
      <c r="O11" s="60"/>
      <c r="P11" s="61"/>
    </row>
    <row r="12" spans="1:16" ht="51" x14ac:dyDescent="0.25">
      <c r="A12" s="15"/>
      <c r="B12" s="17">
        <v>3000366</v>
      </c>
      <c r="C12" s="17" t="s">
        <v>568</v>
      </c>
      <c r="D12" s="17">
        <v>86</v>
      </c>
      <c r="E12" s="17" t="s">
        <v>464</v>
      </c>
      <c r="F12" s="17">
        <v>135</v>
      </c>
      <c r="G12" s="17" t="s">
        <v>139</v>
      </c>
      <c r="H12" s="17">
        <v>2</v>
      </c>
      <c r="I12" s="17" t="s">
        <v>600</v>
      </c>
      <c r="J12" s="17">
        <v>2</v>
      </c>
      <c r="K12" s="17" t="s">
        <v>326</v>
      </c>
      <c r="L12" s="59">
        <v>2.0277989999999999</v>
      </c>
      <c r="M12" s="60">
        <v>2.1072989999999998</v>
      </c>
      <c r="N12" s="61">
        <v>1.272708983051416</v>
      </c>
      <c r="O12" s="60"/>
      <c r="P12" s="61"/>
    </row>
    <row r="13" spans="1:16" ht="51" x14ac:dyDescent="0.25">
      <c r="A13" s="15"/>
      <c r="B13" s="17">
        <v>3000367</v>
      </c>
      <c r="C13" s="17" t="s">
        <v>569</v>
      </c>
      <c r="D13" s="17">
        <v>86</v>
      </c>
      <c r="E13" s="17" t="s">
        <v>464</v>
      </c>
      <c r="F13" s="17">
        <v>135</v>
      </c>
      <c r="G13" s="17" t="s">
        <v>139</v>
      </c>
      <c r="H13" s="17">
        <v>2</v>
      </c>
      <c r="I13" s="17" t="s">
        <v>600</v>
      </c>
      <c r="J13" s="17">
        <v>1</v>
      </c>
      <c r="K13" s="17" t="s">
        <v>325</v>
      </c>
      <c r="L13" s="59">
        <v>6.0409499999999996</v>
      </c>
      <c r="M13" s="60">
        <v>5.95045</v>
      </c>
      <c r="N13" s="61">
        <v>3.9042758941650391</v>
      </c>
      <c r="O13" s="60"/>
      <c r="P13" s="61"/>
    </row>
    <row r="14" spans="1:16" ht="51" x14ac:dyDescent="0.25">
      <c r="A14" s="15"/>
      <c r="B14" s="17">
        <v>3000367</v>
      </c>
      <c r="C14" s="17" t="s">
        <v>569</v>
      </c>
      <c r="D14" s="17">
        <v>86</v>
      </c>
      <c r="E14" s="17" t="s">
        <v>464</v>
      </c>
      <c r="F14" s="17">
        <v>135</v>
      </c>
      <c r="G14" s="17" t="s">
        <v>139</v>
      </c>
      <c r="H14" s="17">
        <v>2</v>
      </c>
      <c r="I14" s="17" t="s">
        <v>600</v>
      </c>
      <c r="J14" s="17">
        <v>2</v>
      </c>
      <c r="K14" s="17" t="s">
        <v>326</v>
      </c>
      <c r="L14" s="59">
        <v>1.4970210000000002</v>
      </c>
      <c r="M14" s="60">
        <v>1.5725210000000003</v>
      </c>
      <c r="N14" s="61">
        <v>0.75222300135646947</v>
      </c>
      <c r="O14" s="60"/>
      <c r="P14" s="61"/>
    </row>
    <row r="15" spans="1:16" ht="51" x14ac:dyDescent="0.25">
      <c r="A15" s="15"/>
      <c r="B15" s="17">
        <v>3000368</v>
      </c>
      <c r="C15" s="17" t="s">
        <v>570</v>
      </c>
      <c r="D15" s="17">
        <v>86</v>
      </c>
      <c r="E15" s="17" t="s">
        <v>464</v>
      </c>
      <c r="F15" s="17">
        <v>135</v>
      </c>
      <c r="G15" s="17" t="s">
        <v>139</v>
      </c>
      <c r="H15" s="17">
        <v>2</v>
      </c>
      <c r="I15" s="17" t="s">
        <v>600</v>
      </c>
      <c r="J15" s="17">
        <v>1</v>
      </c>
      <c r="K15" s="17" t="s">
        <v>325</v>
      </c>
      <c r="L15" s="59">
        <v>3.0043000000000002</v>
      </c>
      <c r="M15" s="60">
        <v>2.9746000000000001</v>
      </c>
      <c r="N15" s="61">
        <v>1.7604209184646606</v>
      </c>
      <c r="O15" s="60"/>
      <c r="P15" s="61"/>
    </row>
    <row r="16" spans="1:16" ht="51" x14ac:dyDescent="0.25">
      <c r="A16" s="15"/>
      <c r="B16" s="17">
        <v>3000368</v>
      </c>
      <c r="C16" s="17" t="s">
        <v>570</v>
      </c>
      <c r="D16" s="17">
        <v>86</v>
      </c>
      <c r="E16" s="17" t="s">
        <v>464</v>
      </c>
      <c r="F16" s="17">
        <v>135</v>
      </c>
      <c r="G16" s="17" t="s">
        <v>139</v>
      </c>
      <c r="H16" s="17">
        <v>2</v>
      </c>
      <c r="I16" s="17" t="s">
        <v>600</v>
      </c>
      <c r="J16" s="17">
        <v>2</v>
      </c>
      <c r="K16" s="17" t="s">
        <v>326</v>
      </c>
      <c r="L16" s="59">
        <v>0.73575400000000002</v>
      </c>
      <c r="M16" s="60">
        <v>0.75645399999999996</v>
      </c>
      <c r="N16" s="61">
        <v>0.28423300364920578</v>
      </c>
      <c r="O16" s="60"/>
      <c r="P16" s="61"/>
    </row>
    <row r="17" spans="1:16" ht="51" x14ac:dyDescent="0.25">
      <c r="A17" s="15"/>
      <c r="B17" s="17">
        <v>3000370</v>
      </c>
      <c r="C17" s="17" t="s">
        <v>572</v>
      </c>
      <c r="D17" s="17">
        <v>86</v>
      </c>
      <c r="E17" s="17" t="s">
        <v>464</v>
      </c>
      <c r="F17" s="17">
        <v>135</v>
      </c>
      <c r="G17" s="17" t="s">
        <v>139</v>
      </c>
      <c r="H17" s="17">
        <v>2</v>
      </c>
      <c r="I17" s="17" t="s">
        <v>600</v>
      </c>
      <c r="J17" s="17">
        <v>1</v>
      </c>
      <c r="K17" s="17" t="s">
        <v>325</v>
      </c>
      <c r="L17" s="59">
        <v>2.4156309999999999</v>
      </c>
      <c r="M17" s="60">
        <v>2.3756309999999998</v>
      </c>
      <c r="N17" s="61">
        <v>1.0711420774459839</v>
      </c>
      <c r="O17" s="60"/>
      <c r="P17" s="61"/>
    </row>
    <row r="18" spans="1:16" ht="51" x14ac:dyDescent="0.25">
      <c r="A18" s="15"/>
      <c r="B18" s="17">
        <v>3000370</v>
      </c>
      <c r="C18" s="17" t="s">
        <v>572</v>
      </c>
      <c r="D18" s="17">
        <v>86</v>
      </c>
      <c r="E18" s="17" t="s">
        <v>464</v>
      </c>
      <c r="F18" s="17">
        <v>135</v>
      </c>
      <c r="G18" s="17" t="s">
        <v>139</v>
      </c>
      <c r="H18" s="17">
        <v>2</v>
      </c>
      <c r="I18" s="17" t="s">
        <v>600</v>
      </c>
      <c r="J18" s="17">
        <v>2</v>
      </c>
      <c r="K18" s="17" t="s">
        <v>326</v>
      </c>
      <c r="L18" s="59">
        <v>0.86294500000000007</v>
      </c>
      <c r="M18" s="60">
        <v>0.89294499999999988</v>
      </c>
      <c r="N18" s="61">
        <v>0.43404000521331909</v>
      </c>
      <c r="O18" s="60"/>
      <c r="P18" s="61"/>
    </row>
    <row r="19" spans="1:16" ht="51" x14ac:dyDescent="0.25">
      <c r="A19" s="15"/>
      <c r="B19" s="17">
        <v>3000372</v>
      </c>
      <c r="C19" s="17" t="s">
        <v>574</v>
      </c>
      <c r="D19" s="17">
        <v>86</v>
      </c>
      <c r="E19" s="17" t="s">
        <v>464</v>
      </c>
      <c r="F19" s="17">
        <v>135</v>
      </c>
      <c r="G19" s="17" t="s">
        <v>139</v>
      </c>
      <c r="H19" s="17">
        <v>2</v>
      </c>
      <c r="I19" s="17" t="s">
        <v>600</v>
      </c>
      <c r="J19" s="17">
        <v>1</v>
      </c>
      <c r="K19" s="17" t="s">
        <v>325</v>
      </c>
      <c r="L19" s="59">
        <v>24.479790999999999</v>
      </c>
      <c r="M19" s="60">
        <v>16.133991000000002</v>
      </c>
      <c r="N19" s="61">
        <v>4.9851012229919434</v>
      </c>
      <c r="O19" s="60"/>
      <c r="P19" s="61"/>
    </row>
    <row r="20" spans="1:16" ht="51" x14ac:dyDescent="0.25">
      <c r="A20" s="15"/>
      <c r="B20" s="17">
        <v>3000372</v>
      </c>
      <c r="C20" s="17" t="s">
        <v>574</v>
      </c>
      <c r="D20" s="17">
        <v>86</v>
      </c>
      <c r="E20" s="17" t="s">
        <v>464</v>
      </c>
      <c r="F20" s="17">
        <v>135</v>
      </c>
      <c r="G20" s="17" t="s">
        <v>139</v>
      </c>
      <c r="H20" s="17">
        <v>2</v>
      </c>
      <c r="I20" s="17" t="s">
        <v>600</v>
      </c>
      <c r="J20" s="17">
        <v>2</v>
      </c>
      <c r="K20" s="17" t="s">
        <v>326</v>
      </c>
      <c r="L20" s="59">
        <v>1.9728349999999999</v>
      </c>
      <c r="M20" s="60">
        <v>2.0036349999999996</v>
      </c>
      <c r="N20" s="61">
        <v>0.67709600389935076</v>
      </c>
      <c r="O20" s="60"/>
      <c r="P20" s="61"/>
    </row>
    <row r="21" spans="1:16" ht="51" x14ac:dyDescent="0.25">
      <c r="A21" s="15"/>
      <c r="B21" s="17">
        <v>3000373</v>
      </c>
      <c r="C21" s="17" t="s">
        <v>575</v>
      </c>
      <c r="D21" s="17">
        <v>86</v>
      </c>
      <c r="E21" s="17" t="s">
        <v>464</v>
      </c>
      <c r="F21" s="17">
        <v>135</v>
      </c>
      <c r="G21" s="17" t="s">
        <v>139</v>
      </c>
      <c r="H21" s="17">
        <v>2</v>
      </c>
      <c r="I21" s="17" t="s">
        <v>600</v>
      </c>
      <c r="J21" s="17">
        <v>1</v>
      </c>
      <c r="K21" s="17" t="s">
        <v>325</v>
      </c>
      <c r="L21" s="59">
        <v>8.6063379999999992</v>
      </c>
      <c r="M21" s="60">
        <v>9.1390379999999993</v>
      </c>
      <c r="N21" s="61">
        <v>9.1389837265014648</v>
      </c>
      <c r="O21" s="60"/>
      <c r="P21" s="61"/>
    </row>
    <row r="22" spans="1:16" ht="51" x14ac:dyDescent="0.25">
      <c r="A22" s="15"/>
      <c r="B22" s="17">
        <v>3000373</v>
      </c>
      <c r="C22" s="17" t="s">
        <v>575</v>
      </c>
      <c r="D22" s="17">
        <v>86</v>
      </c>
      <c r="E22" s="17" t="s">
        <v>464</v>
      </c>
      <c r="F22" s="17">
        <v>135</v>
      </c>
      <c r="G22" s="17" t="s">
        <v>139</v>
      </c>
      <c r="H22" s="17">
        <v>2</v>
      </c>
      <c r="I22" s="17" t="s">
        <v>600</v>
      </c>
      <c r="J22" s="17">
        <v>2</v>
      </c>
      <c r="K22" s="17" t="s">
        <v>326</v>
      </c>
      <c r="L22" s="59">
        <v>1.5304649999999997</v>
      </c>
      <c r="M22" s="60">
        <v>0.98976500000000012</v>
      </c>
      <c r="N22" s="61">
        <v>0.93420799992918546</v>
      </c>
      <c r="O22" s="60"/>
      <c r="P22" s="61"/>
    </row>
    <row r="23" spans="1:16" ht="63.75" x14ac:dyDescent="0.25">
      <c r="A23" s="15"/>
      <c r="B23" s="17">
        <v>3044194</v>
      </c>
      <c r="C23" s="17" t="s">
        <v>580</v>
      </c>
      <c r="D23" s="17">
        <v>259</v>
      </c>
      <c r="E23" s="17" t="s">
        <v>292</v>
      </c>
      <c r="F23" s="17">
        <v>135</v>
      </c>
      <c r="G23" s="17" t="s">
        <v>139</v>
      </c>
      <c r="H23" s="17">
        <v>1</v>
      </c>
      <c r="I23" s="17" t="s">
        <v>323</v>
      </c>
      <c r="J23" s="17">
        <v>1</v>
      </c>
      <c r="K23" s="17" t="s">
        <v>325</v>
      </c>
      <c r="L23" s="59">
        <v>9.0534630000000007</v>
      </c>
      <c r="M23" s="60">
        <v>0.2409</v>
      </c>
      <c r="N23" s="61">
        <v>0.20056800544261932</v>
      </c>
      <c r="O23" s="60"/>
      <c r="P23" s="61"/>
    </row>
    <row r="24" spans="1:16" ht="64.5" thickBot="1" x14ac:dyDescent="0.3">
      <c r="A24" s="21"/>
      <c r="B24" s="23">
        <v>3044194</v>
      </c>
      <c r="C24" s="23" t="s">
        <v>580</v>
      </c>
      <c r="D24" s="23">
        <v>259</v>
      </c>
      <c r="E24" s="23" t="s">
        <v>292</v>
      </c>
      <c r="F24" s="23">
        <v>135</v>
      </c>
      <c r="G24" s="23" t="s">
        <v>139</v>
      </c>
      <c r="H24" s="23">
        <v>1</v>
      </c>
      <c r="I24" s="23" t="s">
        <v>323</v>
      </c>
      <c r="J24" s="23">
        <v>2</v>
      </c>
      <c r="K24" s="23" t="s">
        <v>326</v>
      </c>
      <c r="L24" s="62">
        <v>0</v>
      </c>
      <c r="M24" s="63">
        <v>8.8125630000000008</v>
      </c>
      <c r="N24" s="64">
        <v>8.7650620490312576</v>
      </c>
      <c r="O24" s="63"/>
      <c r="P24" s="64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4"/>
  <sheetViews>
    <sheetView workbookViewId="0">
      <selection activeCell="N6" sqref="N6:R24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39">
        <v>24</v>
      </c>
      <c r="B1" s="40" t="s">
        <v>228</v>
      </c>
      <c r="C1" s="40" t="s">
        <v>13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.75" thickBot="1" x14ac:dyDescent="0.3">
      <c r="A2" s="2" t="s">
        <v>601</v>
      </c>
    </row>
    <row r="3" spans="1:18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0" t="s">
        <v>2</v>
      </c>
      <c r="O3" s="101"/>
      <c r="P3" s="102"/>
      <c r="Q3" s="101" t="s">
        <v>235</v>
      </c>
      <c r="R3" s="102"/>
    </row>
    <row r="4" spans="1:18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14"/>
      <c r="L4" s="114" t="s">
        <v>234</v>
      </c>
      <c r="M4" s="129"/>
      <c r="N4" s="98" t="s">
        <v>3</v>
      </c>
      <c r="O4" s="96" t="s">
        <v>4</v>
      </c>
      <c r="P4" s="105" t="s">
        <v>5</v>
      </c>
      <c r="Q4" s="117" t="s">
        <v>236</v>
      </c>
      <c r="R4" s="105" t="s">
        <v>237</v>
      </c>
    </row>
    <row r="5" spans="1:18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30"/>
      <c r="N5" s="133"/>
      <c r="O5" s="134"/>
      <c r="P5" s="127"/>
      <c r="Q5" s="132"/>
      <c r="R5" s="127"/>
    </row>
    <row r="6" spans="1:18" ht="63.75" x14ac:dyDescent="0.25">
      <c r="A6" s="15"/>
      <c r="B6" s="17">
        <v>5000118</v>
      </c>
      <c r="C6" s="17" t="s">
        <v>602</v>
      </c>
      <c r="D6" s="17">
        <v>3044194</v>
      </c>
      <c r="E6" s="17" t="s">
        <v>580</v>
      </c>
      <c r="F6" s="17">
        <v>259</v>
      </c>
      <c r="G6" s="17" t="s">
        <v>292</v>
      </c>
      <c r="H6" s="17">
        <v>135</v>
      </c>
      <c r="I6" s="17" t="s">
        <v>139</v>
      </c>
      <c r="J6" s="17">
        <v>1</v>
      </c>
      <c r="K6" s="17" t="s">
        <v>323</v>
      </c>
      <c r="L6" s="17">
        <v>1</v>
      </c>
      <c r="M6" s="17" t="s">
        <v>325</v>
      </c>
      <c r="N6" s="59">
        <v>9.0534630000000007</v>
      </c>
      <c r="O6" s="60">
        <v>0.2409</v>
      </c>
      <c r="P6" s="61">
        <v>0.20056800544261932</v>
      </c>
      <c r="Q6" s="60">
        <v>0</v>
      </c>
      <c r="R6" s="61">
        <v>0</v>
      </c>
    </row>
    <row r="7" spans="1:18" ht="63.75" x14ac:dyDescent="0.25">
      <c r="A7" s="15"/>
      <c r="B7" s="17">
        <v>5000118</v>
      </c>
      <c r="C7" s="17" t="s">
        <v>602</v>
      </c>
      <c r="D7" s="17">
        <v>3044194</v>
      </c>
      <c r="E7" s="17" t="s">
        <v>580</v>
      </c>
      <c r="F7" s="17">
        <v>259</v>
      </c>
      <c r="G7" s="17" t="s">
        <v>292</v>
      </c>
      <c r="H7" s="17">
        <v>135</v>
      </c>
      <c r="I7" s="17" t="s">
        <v>139</v>
      </c>
      <c r="J7" s="17">
        <v>1</v>
      </c>
      <c r="K7" s="17" t="s">
        <v>323</v>
      </c>
      <c r="L7" s="17">
        <v>2</v>
      </c>
      <c r="M7" s="17" t="s">
        <v>326</v>
      </c>
      <c r="N7" s="59">
        <v>0</v>
      </c>
      <c r="O7" s="60">
        <v>8.812562999999999</v>
      </c>
      <c r="P7" s="61">
        <v>8.7650620490312576</v>
      </c>
      <c r="Q7" s="60">
        <v>81658</v>
      </c>
      <c r="R7" s="61">
        <v>0</v>
      </c>
    </row>
    <row r="8" spans="1:18" ht="38.25" x14ac:dyDescent="0.25">
      <c r="A8" s="15"/>
      <c r="B8" s="17">
        <v>5000132</v>
      </c>
      <c r="C8" s="17" t="s">
        <v>594</v>
      </c>
      <c r="D8" s="17">
        <v>3000004</v>
      </c>
      <c r="E8" s="17" t="s">
        <v>561</v>
      </c>
      <c r="F8" s="17">
        <v>438</v>
      </c>
      <c r="G8" s="17" t="s">
        <v>538</v>
      </c>
      <c r="H8" s="17">
        <v>135</v>
      </c>
      <c r="I8" s="17" t="s">
        <v>139</v>
      </c>
      <c r="J8" s="17">
        <v>1</v>
      </c>
      <c r="K8" s="17" t="s">
        <v>323</v>
      </c>
      <c r="L8" s="17">
        <v>1</v>
      </c>
      <c r="M8" s="17" t="s">
        <v>325</v>
      </c>
      <c r="N8" s="59">
        <v>16.807549999999999</v>
      </c>
      <c r="O8" s="60">
        <v>1.8810910000000001</v>
      </c>
      <c r="P8" s="61">
        <v>1.8810909986495972</v>
      </c>
      <c r="Q8" s="60">
        <v>0</v>
      </c>
      <c r="R8" s="61">
        <v>0</v>
      </c>
    </row>
    <row r="9" spans="1:18" ht="38.25" x14ac:dyDescent="0.25">
      <c r="A9" s="15"/>
      <c r="B9" s="17">
        <v>5000132</v>
      </c>
      <c r="C9" s="17" t="s">
        <v>594</v>
      </c>
      <c r="D9" s="17">
        <v>3000004</v>
      </c>
      <c r="E9" s="17" t="s">
        <v>561</v>
      </c>
      <c r="F9" s="17">
        <v>438</v>
      </c>
      <c r="G9" s="17" t="s">
        <v>538</v>
      </c>
      <c r="H9" s="17">
        <v>135</v>
      </c>
      <c r="I9" s="17" t="s">
        <v>139</v>
      </c>
      <c r="J9" s="17">
        <v>1</v>
      </c>
      <c r="K9" s="17" t="s">
        <v>323</v>
      </c>
      <c r="L9" s="17">
        <v>2</v>
      </c>
      <c r="M9" s="17" t="s">
        <v>326</v>
      </c>
      <c r="N9" s="59">
        <v>2.3713299999999995</v>
      </c>
      <c r="O9" s="60">
        <v>17.297788999999998</v>
      </c>
      <c r="P9" s="61">
        <v>16.93254379183054</v>
      </c>
      <c r="Q9" s="60">
        <v>0</v>
      </c>
      <c r="R9" s="61">
        <v>0</v>
      </c>
    </row>
    <row r="10" spans="1:18" ht="38.25" x14ac:dyDescent="0.25">
      <c r="A10" s="15"/>
      <c r="B10" s="17">
        <v>5003064</v>
      </c>
      <c r="C10" s="17" t="s">
        <v>603</v>
      </c>
      <c r="D10" s="17">
        <v>3000364</v>
      </c>
      <c r="E10" s="17" t="s">
        <v>566</v>
      </c>
      <c r="F10" s="17">
        <v>86</v>
      </c>
      <c r="G10" s="17" t="s">
        <v>464</v>
      </c>
      <c r="H10" s="17">
        <v>135</v>
      </c>
      <c r="I10" s="17" t="s">
        <v>139</v>
      </c>
      <c r="J10" s="17">
        <v>1</v>
      </c>
      <c r="K10" s="17" t="s">
        <v>323</v>
      </c>
      <c r="L10" s="17">
        <v>1</v>
      </c>
      <c r="M10" s="17" t="s">
        <v>325</v>
      </c>
      <c r="N10" s="59">
        <v>0.86850700000000003</v>
      </c>
      <c r="O10" s="60">
        <v>0.86850700000000003</v>
      </c>
      <c r="P10" s="61">
        <v>0</v>
      </c>
      <c r="Q10" s="60">
        <v>0</v>
      </c>
      <c r="R10" s="61">
        <v>0</v>
      </c>
    </row>
    <row r="11" spans="1:18" ht="51" x14ac:dyDescent="0.25">
      <c r="A11" s="15"/>
      <c r="B11" s="17">
        <v>5003065</v>
      </c>
      <c r="C11" s="17" t="s">
        <v>595</v>
      </c>
      <c r="D11" s="17">
        <v>3000365</v>
      </c>
      <c r="E11" s="17" t="s">
        <v>567</v>
      </c>
      <c r="F11" s="17">
        <v>86</v>
      </c>
      <c r="G11" s="17" t="s">
        <v>464</v>
      </c>
      <c r="H11" s="17">
        <v>135</v>
      </c>
      <c r="I11" s="17" t="s">
        <v>139</v>
      </c>
      <c r="J11" s="17">
        <v>2</v>
      </c>
      <c r="K11" s="17" t="s">
        <v>600</v>
      </c>
      <c r="L11" s="17">
        <v>1</v>
      </c>
      <c r="M11" s="17" t="s">
        <v>325</v>
      </c>
      <c r="N11" s="59">
        <v>10.622541999999999</v>
      </c>
      <c r="O11" s="60">
        <v>10.158542000000001</v>
      </c>
      <c r="P11" s="61">
        <v>1.8979899883270264</v>
      </c>
      <c r="Q11" s="60">
        <v>0</v>
      </c>
      <c r="R11" s="61">
        <v>0</v>
      </c>
    </row>
    <row r="12" spans="1:18" ht="51" x14ac:dyDescent="0.25">
      <c r="A12" s="15"/>
      <c r="B12" s="17">
        <v>5003065</v>
      </c>
      <c r="C12" s="17" t="s">
        <v>595</v>
      </c>
      <c r="D12" s="17">
        <v>3000365</v>
      </c>
      <c r="E12" s="17" t="s">
        <v>567</v>
      </c>
      <c r="F12" s="17">
        <v>86</v>
      </c>
      <c r="G12" s="17" t="s">
        <v>464</v>
      </c>
      <c r="H12" s="17">
        <v>135</v>
      </c>
      <c r="I12" s="17" t="s">
        <v>139</v>
      </c>
      <c r="J12" s="17">
        <v>2</v>
      </c>
      <c r="K12" s="17" t="s">
        <v>600</v>
      </c>
      <c r="L12" s="17">
        <v>2</v>
      </c>
      <c r="M12" s="17" t="s">
        <v>326</v>
      </c>
      <c r="N12" s="59">
        <v>1.4490399999999997</v>
      </c>
      <c r="O12" s="60">
        <v>1.7830399999999993</v>
      </c>
      <c r="P12" s="61">
        <v>0.67328301013913006</v>
      </c>
      <c r="Q12" s="60">
        <v>0</v>
      </c>
      <c r="R12" s="61">
        <v>0</v>
      </c>
    </row>
    <row r="13" spans="1:18" ht="51" x14ac:dyDescent="0.25">
      <c r="A13" s="15"/>
      <c r="B13" s="17">
        <v>5003066</v>
      </c>
      <c r="C13" s="17" t="s">
        <v>596</v>
      </c>
      <c r="D13" s="17">
        <v>3000366</v>
      </c>
      <c r="E13" s="17" t="s">
        <v>568</v>
      </c>
      <c r="F13" s="17">
        <v>86</v>
      </c>
      <c r="G13" s="17" t="s">
        <v>464</v>
      </c>
      <c r="H13" s="17">
        <v>135</v>
      </c>
      <c r="I13" s="17" t="s">
        <v>139</v>
      </c>
      <c r="J13" s="17">
        <v>2</v>
      </c>
      <c r="K13" s="17" t="s">
        <v>600</v>
      </c>
      <c r="L13" s="17">
        <v>1</v>
      </c>
      <c r="M13" s="17" t="s">
        <v>325</v>
      </c>
      <c r="N13" s="59">
        <v>22.041709999999998</v>
      </c>
      <c r="O13" s="60">
        <v>21.93421</v>
      </c>
      <c r="P13" s="61">
        <v>13.802560806274414</v>
      </c>
      <c r="Q13" s="60">
        <v>0</v>
      </c>
      <c r="R13" s="61">
        <v>0</v>
      </c>
    </row>
    <row r="14" spans="1:18" ht="51" x14ac:dyDescent="0.25">
      <c r="A14" s="15"/>
      <c r="B14" s="17">
        <v>5003066</v>
      </c>
      <c r="C14" s="17" t="s">
        <v>596</v>
      </c>
      <c r="D14" s="17">
        <v>3000366</v>
      </c>
      <c r="E14" s="17" t="s">
        <v>568</v>
      </c>
      <c r="F14" s="17">
        <v>86</v>
      </c>
      <c r="G14" s="17" t="s">
        <v>464</v>
      </c>
      <c r="H14" s="17">
        <v>135</v>
      </c>
      <c r="I14" s="17" t="s">
        <v>139</v>
      </c>
      <c r="J14" s="17">
        <v>2</v>
      </c>
      <c r="K14" s="17" t="s">
        <v>600</v>
      </c>
      <c r="L14" s="17">
        <v>2</v>
      </c>
      <c r="M14" s="17" t="s">
        <v>326</v>
      </c>
      <c r="N14" s="59">
        <v>2.0277989999999995</v>
      </c>
      <c r="O14" s="60">
        <v>2.1072989999999998</v>
      </c>
      <c r="P14" s="61">
        <v>1.272708983051416</v>
      </c>
      <c r="Q14" s="60">
        <v>0</v>
      </c>
      <c r="R14" s="61">
        <v>0</v>
      </c>
    </row>
    <row r="15" spans="1:18" ht="51" x14ac:dyDescent="0.25">
      <c r="A15" s="15"/>
      <c r="B15" s="17">
        <v>5003067</v>
      </c>
      <c r="C15" s="17" t="s">
        <v>604</v>
      </c>
      <c r="D15" s="17">
        <v>3000367</v>
      </c>
      <c r="E15" s="17" t="s">
        <v>569</v>
      </c>
      <c r="F15" s="17">
        <v>86</v>
      </c>
      <c r="G15" s="17" t="s">
        <v>464</v>
      </c>
      <c r="H15" s="17">
        <v>135</v>
      </c>
      <c r="I15" s="17" t="s">
        <v>139</v>
      </c>
      <c r="J15" s="17">
        <v>2</v>
      </c>
      <c r="K15" s="17" t="s">
        <v>600</v>
      </c>
      <c r="L15" s="17">
        <v>1</v>
      </c>
      <c r="M15" s="17" t="s">
        <v>325</v>
      </c>
      <c r="N15" s="59">
        <v>6.0409499999999996</v>
      </c>
      <c r="O15" s="60">
        <v>5.95045</v>
      </c>
      <c r="P15" s="61">
        <v>3.9042758941650391</v>
      </c>
      <c r="Q15" s="60">
        <v>0</v>
      </c>
      <c r="R15" s="61">
        <v>0</v>
      </c>
    </row>
    <row r="16" spans="1:18" ht="51" x14ac:dyDescent="0.25">
      <c r="A16" s="15"/>
      <c r="B16" s="17">
        <v>5003067</v>
      </c>
      <c r="C16" s="17" t="s">
        <v>604</v>
      </c>
      <c r="D16" s="17">
        <v>3000367</v>
      </c>
      <c r="E16" s="17" t="s">
        <v>569</v>
      </c>
      <c r="F16" s="17">
        <v>86</v>
      </c>
      <c r="G16" s="17" t="s">
        <v>464</v>
      </c>
      <c r="H16" s="17">
        <v>135</v>
      </c>
      <c r="I16" s="17" t="s">
        <v>139</v>
      </c>
      <c r="J16" s="17">
        <v>2</v>
      </c>
      <c r="K16" s="17" t="s">
        <v>600</v>
      </c>
      <c r="L16" s="17">
        <v>2</v>
      </c>
      <c r="M16" s="17" t="s">
        <v>326</v>
      </c>
      <c r="N16" s="59">
        <v>1.4970210000000002</v>
      </c>
      <c r="O16" s="60">
        <v>1.5725210000000003</v>
      </c>
      <c r="P16" s="61">
        <v>0.75222300135646947</v>
      </c>
      <c r="Q16" s="60">
        <v>0</v>
      </c>
      <c r="R16" s="61">
        <v>0</v>
      </c>
    </row>
    <row r="17" spans="1:18" ht="51" x14ac:dyDescent="0.25">
      <c r="A17" s="15"/>
      <c r="B17" s="17">
        <v>5003068</v>
      </c>
      <c r="C17" s="17" t="s">
        <v>605</v>
      </c>
      <c r="D17" s="17">
        <v>3000368</v>
      </c>
      <c r="E17" s="17" t="s">
        <v>570</v>
      </c>
      <c r="F17" s="17">
        <v>86</v>
      </c>
      <c r="G17" s="17" t="s">
        <v>464</v>
      </c>
      <c r="H17" s="17">
        <v>135</v>
      </c>
      <c r="I17" s="17" t="s">
        <v>139</v>
      </c>
      <c r="J17" s="17">
        <v>2</v>
      </c>
      <c r="K17" s="17" t="s">
        <v>600</v>
      </c>
      <c r="L17" s="17">
        <v>1</v>
      </c>
      <c r="M17" s="17" t="s">
        <v>325</v>
      </c>
      <c r="N17" s="59">
        <v>3.0043000000000002</v>
      </c>
      <c r="O17" s="60">
        <v>2.9746000000000001</v>
      </c>
      <c r="P17" s="61">
        <v>1.7604209184646606</v>
      </c>
      <c r="Q17" s="60">
        <v>0</v>
      </c>
      <c r="R17" s="61">
        <v>0</v>
      </c>
    </row>
    <row r="18" spans="1:18" ht="51" x14ac:dyDescent="0.25">
      <c r="A18" s="15"/>
      <c r="B18" s="17">
        <v>5003068</v>
      </c>
      <c r="C18" s="17" t="s">
        <v>605</v>
      </c>
      <c r="D18" s="17">
        <v>3000368</v>
      </c>
      <c r="E18" s="17" t="s">
        <v>570</v>
      </c>
      <c r="F18" s="17">
        <v>86</v>
      </c>
      <c r="G18" s="17" t="s">
        <v>464</v>
      </c>
      <c r="H18" s="17">
        <v>135</v>
      </c>
      <c r="I18" s="17" t="s">
        <v>139</v>
      </c>
      <c r="J18" s="17">
        <v>2</v>
      </c>
      <c r="K18" s="17" t="s">
        <v>600</v>
      </c>
      <c r="L18" s="17">
        <v>2</v>
      </c>
      <c r="M18" s="17" t="s">
        <v>326</v>
      </c>
      <c r="N18" s="59">
        <v>0.7357539999999998</v>
      </c>
      <c r="O18" s="60">
        <v>0.75645399999999985</v>
      </c>
      <c r="P18" s="61">
        <v>0.28423300364920578</v>
      </c>
      <c r="Q18" s="60">
        <v>0</v>
      </c>
      <c r="R18" s="61">
        <v>0</v>
      </c>
    </row>
    <row r="19" spans="1:18" ht="51" x14ac:dyDescent="0.25">
      <c r="A19" s="15"/>
      <c r="B19" s="17">
        <v>5003070</v>
      </c>
      <c r="C19" s="17" t="s">
        <v>606</v>
      </c>
      <c r="D19" s="17">
        <v>3000370</v>
      </c>
      <c r="E19" s="17" t="s">
        <v>572</v>
      </c>
      <c r="F19" s="17">
        <v>86</v>
      </c>
      <c r="G19" s="17" t="s">
        <v>464</v>
      </c>
      <c r="H19" s="17">
        <v>135</v>
      </c>
      <c r="I19" s="17" t="s">
        <v>139</v>
      </c>
      <c r="J19" s="17">
        <v>2</v>
      </c>
      <c r="K19" s="17" t="s">
        <v>600</v>
      </c>
      <c r="L19" s="17">
        <v>1</v>
      </c>
      <c r="M19" s="17" t="s">
        <v>325</v>
      </c>
      <c r="N19" s="59">
        <v>2.4156309999999999</v>
      </c>
      <c r="O19" s="60">
        <v>2.3756309999999998</v>
      </c>
      <c r="P19" s="61">
        <v>1.0711420774459839</v>
      </c>
      <c r="Q19" s="60">
        <v>0</v>
      </c>
      <c r="R19" s="61">
        <v>0</v>
      </c>
    </row>
    <row r="20" spans="1:18" ht="51" x14ac:dyDescent="0.25">
      <c r="A20" s="15"/>
      <c r="B20" s="17">
        <v>5003070</v>
      </c>
      <c r="C20" s="17" t="s">
        <v>606</v>
      </c>
      <c r="D20" s="17">
        <v>3000370</v>
      </c>
      <c r="E20" s="17" t="s">
        <v>572</v>
      </c>
      <c r="F20" s="17">
        <v>86</v>
      </c>
      <c r="G20" s="17" t="s">
        <v>464</v>
      </c>
      <c r="H20" s="17">
        <v>135</v>
      </c>
      <c r="I20" s="17" t="s">
        <v>139</v>
      </c>
      <c r="J20" s="17">
        <v>2</v>
      </c>
      <c r="K20" s="17" t="s">
        <v>600</v>
      </c>
      <c r="L20" s="17">
        <v>2</v>
      </c>
      <c r="M20" s="17" t="s">
        <v>326</v>
      </c>
      <c r="N20" s="59">
        <v>0.86294500000000007</v>
      </c>
      <c r="O20" s="60">
        <v>0.89294499999999988</v>
      </c>
      <c r="P20" s="61">
        <v>0.43404000521331909</v>
      </c>
      <c r="Q20" s="60">
        <v>0</v>
      </c>
      <c r="R20" s="61">
        <v>0</v>
      </c>
    </row>
    <row r="21" spans="1:18" ht="51" x14ac:dyDescent="0.25">
      <c r="A21" s="15"/>
      <c r="B21" s="17">
        <v>5003072</v>
      </c>
      <c r="C21" s="17" t="s">
        <v>597</v>
      </c>
      <c r="D21" s="17">
        <v>3000372</v>
      </c>
      <c r="E21" s="17" t="s">
        <v>574</v>
      </c>
      <c r="F21" s="17">
        <v>86</v>
      </c>
      <c r="G21" s="17" t="s">
        <v>464</v>
      </c>
      <c r="H21" s="17">
        <v>135</v>
      </c>
      <c r="I21" s="17" t="s">
        <v>139</v>
      </c>
      <c r="J21" s="17">
        <v>2</v>
      </c>
      <c r="K21" s="17" t="s">
        <v>600</v>
      </c>
      <c r="L21" s="17">
        <v>1</v>
      </c>
      <c r="M21" s="17" t="s">
        <v>325</v>
      </c>
      <c r="N21" s="59">
        <v>24.479790999999999</v>
      </c>
      <c r="O21" s="60">
        <v>16.133991000000002</v>
      </c>
      <c r="P21" s="61">
        <v>4.9851012229919434</v>
      </c>
      <c r="Q21" s="60">
        <v>0</v>
      </c>
      <c r="R21" s="61">
        <v>0</v>
      </c>
    </row>
    <row r="22" spans="1:18" ht="51" x14ac:dyDescent="0.25">
      <c r="A22" s="15"/>
      <c r="B22" s="17">
        <v>5003072</v>
      </c>
      <c r="C22" s="17" t="s">
        <v>597</v>
      </c>
      <c r="D22" s="17">
        <v>3000372</v>
      </c>
      <c r="E22" s="17" t="s">
        <v>574</v>
      </c>
      <c r="F22" s="17">
        <v>86</v>
      </c>
      <c r="G22" s="17" t="s">
        <v>464</v>
      </c>
      <c r="H22" s="17">
        <v>135</v>
      </c>
      <c r="I22" s="17" t="s">
        <v>139</v>
      </c>
      <c r="J22" s="17">
        <v>2</v>
      </c>
      <c r="K22" s="17" t="s">
        <v>600</v>
      </c>
      <c r="L22" s="17">
        <v>2</v>
      </c>
      <c r="M22" s="17" t="s">
        <v>326</v>
      </c>
      <c r="N22" s="59">
        <v>1.9728349999999997</v>
      </c>
      <c r="O22" s="60">
        <v>2.0036350000000001</v>
      </c>
      <c r="P22" s="61">
        <v>0.67709600389935076</v>
      </c>
      <c r="Q22" s="60">
        <v>0</v>
      </c>
      <c r="R22" s="61">
        <v>0</v>
      </c>
    </row>
    <row r="23" spans="1:18" ht="51" x14ac:dyDescent="0.25">
      <c r="A23" s="15"/>
      <c r="B23" s="17">
        <v>5003073</v>
      </c>
      <c r="C23" s="17" t="s">
        <v>607</v>
      </c>
      <c r="D23" s="17">
        <v>3000373</v>
      </c>
      <c r="E23" s="17" t="s">
        <v>575</v>
      </c>
      <c r="F23" s="17">
        <v>86</v>
      </c>
      <c r="G23" s="17" t="s">
        <v>464</v>
      </c>
      <c r="H23" s="17">
        <v>135</v>
      </c>
      <c r="I23" s="17" t="s">
        <v>139</v>
      </c>
      <c r="J23" s="17">
        <v>2</v>
      </c>
      <c r="K23" s="17" t="s">
        <v>600</v>
      </c>
      <c r="L23" s="17">
        <v>1</v>
      </c>
      <c r="M23" s="17" t="s">
        <v>325</v>
      </c>
      <c r="N23" s="59">
        <v>8.6063379999999992</v>
      </c>
      <c r="O23" s="60">
        <v>9.1390379999999993</v>
      </c>
      <c r="P23" s="61">
        <v>9.1389837265014648</v>
      </c>
      <c r="Q23" s="60">
        <v>0</v>
      </c>
      <c r="R23" s="61">
        <v>0</v>
      </c>
    </row>
    <row r="24" spans="1:18" ht="51.75" thickBot="1" x14ac:dyDescent="0.3">
      <c r="A24" s="21"/>
      <c r="B24" s="23">
        <v>5003073</v>
      </c>
      <c r="C24" s="23" t="s">
        <v>607</v>
      </c>
      <c r="D24" s="23">
        <v>3000373</v>
      </c>
      <c r="E24" s="23" t="s">
        <v>575</v>
      </c>
      <c r="F24" s="23">
        <v>86</v>
      </c>
      <c r="G24" s="23" t="s">
        <v>464</v>
      </c>
      <c r="H24" s="23">
        <v>135</v>
      </c>
      <c r="I24" s="23" t="s">
        <v>139</v>
      </c>
      <c r="J24" s="23">
        <v>2</v>
      </c>
      <c r="K24" s="23" t="s">
        <v>600</v>
      </c>
      <c r="L24" s="23">
        <v>2</v>
      </c>
      <c r="M24" s="23" t="s">
        <v>326</v>
      </c>
      <c r="N24" s="62">
        <v>1.530465</v>
      </c>
      <c r="O24" s="63">
        <v>0.98976500000000001</v>
      </c>
      <c r="P24" s="64">
        <v>0.93420799992918546</v>
      </c>
      <c r="Q24" s="63">
        <v>0</v>
      </c>
      <c r="R24" s="64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:N27"/>
  <sheetViews>
    <sheetView workbookViewId="0">
      <selection activeCell="J6" sqref="J6:N2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2" width="13.5703125" customWidth="1"/>
    <col min="13" max="14" width="14" customWidth="1"/>
  </cols>
  <sheetData>
    <row r="1" spans="1:14" ht="15.75" x14ac:dyDescent="0.25">
      <c r="A1" s="39">
        <v>24</v>
      </c>
      <c r="B1" s="40" t="s">
        <v>228</v>
      </c>
      <c r="C1" s="40" t="s">
        <v>13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608</v>
      </c>
    </row>
    <row r="3" spans="1:14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0" t="s">
        <v>2</v>
      </c>
      <c r="K3" s="101"/>
      <c r="L3" s="102"/>
      <c r="M3" s="101" t="s">
        <v>235</v>
      </c>
      <c r="N3" s="102"/>
    </row>
    <row r="4" spans="1:14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29"/>
      <c r="J4" s="98" t="s">
        <v>3</v>
      </c>
      <c r="K4" s="96" t="s">
        <v>4</v>
      </c>
      <c r="L4" s="105" t="s">
        <v>5</v>
      </c>
      <c r="M4" s="117" t="s">
        <v>236</v>
      </c>
      <c r="N4" s="105" t="s">
        <v>237</v>
      </c>
    </row>
    <row r="5" spans="1:14" ht="15.75" thickBot="1" x14ac:dyDescent="0.3">
      <c r="A5" s="131"/>
      <c r="B5" s="128"/>
      <c r="C5" s="128"/>
      <c r="D5" s="128"/>
      <c r="E5" s="128"/>
      <c r="F5" s="128"/>
      <c r="G5" s="128"/>
      <c r="H5" s="128"/>
      <c r="I5" s="130"/>
      <c r="J5" s="133"/>
      <c r="K5" s="134"/>
      <c r="L5" s="127"/>
      <c r="M5" s="132"/>
      <c r="N5" s="127"/>
    </row>
    <row r="6" spans="1:14" ht="89.25" x14ac:dyDescent="0.25">
      <c r="A6" s="15"/>
      <c r="B6" s="17">
        <v>3000683</v>
      </c>
      <c r="C6" s="17" t="s">
        <v>579</v>
      </c>
      <c r="D6" s="17">
        <v>218</v>
      </c>
      <c r="E6" s="17" t="s">
        <v>297</v>
      </c>
      <c r="F6" s="17">
        <v>11</v>
      </c>
      <c r="G6" s="17" t="s">
        <v>106</v>
      </c>
      <c r="H6" s="17">
        <v>124</v>
      </c>
      <c r="I6" s="17" t="s">
        <v>337</v>
      </c>
      <c r="J6" s="59">
        <v>40.000050000000002</v>
      </c>
      <c r="K6" s="60">
        <v>40.000050000000002</v>
      </c>
      <c r="L6" s="61">
        <v>33.09502889867872</v>
      </c>
      <c r="M6" s="60"/>
      <c r="N6" s="61"/>
    </row>
    <row r="7" spans="1:14" ht="63.75" x14ac:dyDescent="0.25">
      <c r="A7" s="15"/>
      <c r="B7" s="17">
        <v>3000683</v>
      </c>
      <c r="C7" s="17" t="s">
        <v>579</v>
      </c>
      <c r="D7" s="17">
        <v>218</v>
      </c>
      <c r="E7" s="17" t="s">
        <v>297</v>
      </c>
      <c r="F7" s="17">
        <v>137</v>
      </c>
      <c r="G7" s="17" t="s">
        <v>141</v>
      </c>
      <c r="H7" s="17">
        <v>137</v>
      </c>
      <c r="I7" s="17" t="s">
        <v>340</v>
      </c>
      <c r="J7" s="59">
        <v>5.8494000000000011E-2</v>
      </c>
      <c r="K7" s="60">
        <v>5.8494000000000004E-2</v>
      </c>
      <c r="L7" s="61">
        <v>1.8550210364992381E-2</v>
      </c>
      <c r="M7" s="60"/>
      <c r="N7" s="61"/>
    </row>
    <row r="8" spans="1:14" ht="51" x14ac:dyDescent="0.25">
      <c r="A8" s="15"/>
      <c r="B8" s="17">
        <v>3000683</v>
      </c>
      <c r="C8" s="17" t="s">
        <v>579</v>
      </c>
      <c r="D8" s="17">
        <v>218</v>
      </c>
      <c r="E8" s="17" t="s">
        <v>297</v>
      </c>
      <c r="F8" s="17">
        <v>440</v>
      </c>
      <c r="G8" s="17" t="s">
        <v>201</v>
      </c>
      <c r="H8" s="17">
        <v>440</v>
      </c>
      <c r="I8" s="17" t="s">
        <v>341</v>
      </c>
      <c r="J8" s="59">
        <v>2.2558999999999999E-2</v>
      </c>
      <c r="K8" s="60">
        <v>2.2558999999999999E-2</v>
      </c>
      <c r="L8" s="61">
        <v>9.9400000181049109E-4</v>
      </c>
      <c r="M8" s="60"/>
      <c r="N8" s="61"/>
    </row>
    <row r="9" spans="1:14" ht="51" x14ac:dyDescent="0.25">
      <c r="A9" s="15"/>
      <c r="B9" s="17">
        <v>3000683</v>
      </c>
      <c r="C9" s="17" t="s">
        <v>579</v>
      </c>
      <c r="D9" s="17">
        <v>218</v>
      </c>
      <c r="E9" s="17" t="s">
        <v>297</v>
      </c>
      <c r="F9" s="17">
        <v>441</v>
      </c>
      <c r="G9" s="17" t="s">
        <v>202</v>
      </c>
      <c r="H9" s="17">
        <v>441</v>
      </c>
      <c r="I9" s="17" t="s">
        <v>342</v>
      </c>
      <c r="J9" s="59">
        <v>1.9740000000000001E-3</v>
      </c>
      <c r="K9" s="60">
        <v>2.4739999999999996E-3</v>
      </c>
      <c r="L9" s="61">
        <v>4.7999998787418008E-4</v>
      </c>
      <c r="M9" s="60"/>
      <c r="N9" s="61"/>
    </row>
    <row r="10" spans="1:14" ht="51" x14ac:dyDescent="0.25">
      <c r="A10" s="15"/>
      <c r="B10" s="17">
        <v>3000683</v>
      </c>
      <c r="C10" s="17" t="s">
        <v>579</v>
      </c>
      <c r="D10" s="17">
        <v>218</v>
      </c>
      <c r="E10" s="17" t="s">
        <v>297</v>
      </c>
      <c r="F10" s="17">
        <v>442</v>
      </c>
      <c r="G10" s="17" t="s">
        <v>203</v>
      </c>
      <c r="H10" s="17">
        <v>442</v>
      </c>
      <c r="I10" s="17" t="s">
        <v>343</v>
      </c>
      <c r="J10" s="59">
        <v>5.4529000000000001E-2</v>
      </c>
      <c r="K10" s="60">
        <v>3.5479000000000004E-2</v>
      </c>
      <c r="L10" s="61">
        <v>1.0385449830209836E-2</v>
      </c>
      <c r="M10" s="60"/>
      <c r="N10" s="61"/>
    </row>
    <row r="11" spans="1:14" ht="51" x14ac:dyDescent="0.25">
      <c r="A11" s="15"/>
      <c r="B11" s="17">
        <v>3000683</v>
      </c>
      <c r="C11" s="17" t="s">
        <v>579</v>
      </c>
      <c r="D11" s="17">
        <v>218</v>
      </c>
      <c r="E11" s="17" t="s">
        <v>297</v>
      </c>
      <c r="F11" s="17">
        <v>443</v>
      </c>
      <c r="G11" s="17" t="s">
        <v>204</v>
      </c>
      <c r="H11" s="17">
        <v>443</v>
      </c>
      <c r="I11" s="17" t="s">
        <v>344</v>
      </c>
      <c r="J11" s="59">
        <v>0.66491300000000009</v>
      </c>
      <c r="K11" s="60">
        <v>0.72497699999999998</v>
      </c>
      <c r="L11" s="61">
        <v>0.35500417370349169</v>
      </c>
      <c r="M11" s="60"/>
      <c r="N11" s="61"/>
    </row>
    <row r="12" spans="1:14" ht="51" x14ac:dyDescent="0.25">
      <c r="A12" s="15"/>
      <c r="B12" s="17">
        <v>3000683</v>
      </c>
      <c r="C12" s="17" t="s">
        <v>579</v>
      </c>
      <c r="D12" s="17">
        <v>218</v>
      </c>
      <c r="E12" s="17" t="s">
        <v>297</v>
      </c>
      <c r="F12" s="17">
        <v>444</v>
      </c>
      <c r="G12" s="17" t="s">
        <v>205</v>
      </c>
      <c r="H12" s="17">
        <v>444</v>
      </c>
      <c r="I12" s="17" t="s">
        <v>345</v>
      </c>
      <c r="J12" s="59">
        <v>3.5000000000000001E-3</v>
      </c>
      <c r="K12" s="60">
        <v>3.5000000000000001E-3</v>
      </c>
      <c r="L12" s="61">
        <v>0</v>
      </c>
      <c r="M12" s="60"/>
      <c r="N12" s="61"/>
    </row>
    <row r="13" spans="1:14" ht="51" x14ac:dyDescent="0.25">
      <c r="A13" s="15"/>
      <c r="B13" s="17">
        <v>3000683</v>
      </c>
      <c r="C13" s="17" t="s">
        <v>579</v>
      </c>
      <c r="D13" s="17">
        <v>218</v>
      </c>
      <c r="E13" s="17" t="s">
        <v>297</v>
      </c>
      <c r="F13" s="17">
        <v>446</v>
      </c>
      <c r="G13" s="17" t="s">
        <v>207</v>
      </c>
      <c r="H13" s="17">
        <v>446</v>
      </c>
      <c r="I13" s="17" t="s">
        <v>347</v>
      </c>
      <c r="J13" s="59">
        <v>0.13669099999999998</v>
      </c>
      <c r="K13" s="60">
        <v>0.13669099999999998</v>
      </c>
      <c r="L13" s="61">
        <v>9.8633744608378038E-2</v>
      </c>
      <c r="M13" s="60"/>
      <c r="N13" s="61"/>
    </row>
    <row r="14" spans="1:14" ht="51" x14ac:dyDescent="0.25">
      <c r="A14" s="15"/>
      <c r="B14" s="17">
        <v>3000683</v>
      </c>
      <c r="C14" s="17" t="s">
        <v>579</v>
      </c>
      <c r="D14" s="17">
        <v>218</v>
      </c>
      <c r="E14" s="17" t="s">
        <v>297</v>
      </c>
      <c r="F14" s="17">
        <v>447</v>
      </c>
      <c r="G14" s="17" t="s">
        <v>208</v>
      </c>
      <c r="H14" s="17">
        <v>447</v>
      </c>
      <c r="I14" s="17" t="s">
        <v>348</v>
      </c>
      <c r="J14" s="59">
        <v>1.9099999999999999E-2</v>
      </c>
      <c r="K14" s="60">
        <v>1.2799999999999999E-2</v>
      </c>
      <c r="L14" s="61">
        <v>5.6644900469109416E-3</v>
      </c>
      <c r="M14" s="60"/>
      <c r="N14" s="61"/>
    </row>
    <row r="15" spans="1:14" ht="51" x14ac:dyDescent="0.25">
      <c r="A15" s="15"/>
      <c r="B15" s="17">
        <v>3000683</v>
      </c>
      <c r="C15" s="17" t="s">
        <v>579</v>
      </c>
      <c r="D15" s="17">
        <v>218</v>
      </c>
      <c r="E15" s="17" t="s">
        <v>297</v>
      </c>
      <c r="F15" s="17">
        <v>448</v>
      </c>
      <c r="G15" s="17" t="s">
        <v>209</v>
      </c>
      <c r="H15" s="17">
        <v>448</v>
      </c>
      <c r="I15" s="17" t="s">
        <v>349</v>
      </c>
      <c r="J15" s="59">
        <v>1.4E-3</v>
      </c>
      <c r="K15" s="60">
        <v>1.4E-3</v>
      </c>
      <c r="L15" s="61">
        <v>0</v>
      </c>
      <c r="M15" s="60"/>
      <c r="N15" s="61"/>
    </row>
    <row r="16" spans="1:14" ht="51" x14ac:dyDescent="0.25">
      <c r="A16" s="15"/>
      <c r="B16" s="17">
        <v>3000683</v>
      </c>
      <c r="C16" s="17" t="s">
        <v>579</v>
      </c>
      <c r="D16" s="17">
        <v>218</v>
      </c>
      <c r="E16" s="17" t="s">
        <v>297</v>
      </c>
      <c r="F16" s="17">
        <v>449</v>
      </c>
      <c r="G16" s="17" t="s">
        <v>210</v>
      </c>
      <c r="H16" s="17">
        <v>449</v>
      </c>
      <c r="I16" s="17" t="s">
        <v>350</v>
      </c>
      <c r="J16" s="59">
        <v>6.0589999999999998E-2</v>
      </c>
      <c r="K16" s="60">
        <v>6.0589999999999998E-2</v>
      </c>
      <c r="L16" s="61">
        <v>1.3610450136184227E-2</v>
      </c>
      <c r="M16" s="60"/>
      <c r="N16" s="61"/>
    </row>
    <row r="17" spans="1:14" ht="51" x14ac:dyDescent="0.25">
      <c r="A17" s="15"/>
      <c r="B17" s="17">
        <v>3000683</v>
      </c>
      <c r="C17" s="17" t="s">
        <v>579</v>
      </c>
      <c r="D17" s="17">
        <v>218</v>
      </c>
      <c r="E17" s="17" t="s">
        <v>297</v>
      </c>
      <c r="F17" s="17">
        <v>450</v>
      </c>
      <c r="G17" s="17" t="s">
        <v>211</v>
      </c>
      <c r="H17" s="17">
        <v>450</v>
      </c>
      <c r="I17" s="17" t="s">
        <v>351</v>
      </c>
      <c r="J17" s="59">
        <v>9.0500000000000008E-3</v>
      </c>
      <c r="K17" s="60">
        <v>9.0500000000000008E-3</v>
      </c>
      <c r="L17" s="61">
        <v>1.8482000596122816E-3</v>
      </c>
      <c r="M17" s="60"/>
      <c r="N17" s="61"/>
    </row>
    <row r="18" spans="1:14" ht="51" x14ac:dyDescent="0.25">
      <c r="A18" s="15"/>
      <c r="B18" s="17">
        <v>3000683</v>
      </c>
      <c r="C18" s="17" t="s">
        <v>579</v>
      </c>
      <c r="D18" s="17">
        <v>218</v>
      </c>
      <c r="E18" s="17" t="s">
        <v>297</v>
      </c>
      <c r="F18" s="17">
        <v>452</v>
      </c>
      <c r="G18" s="17" t="s">
        <v>213</v>
      </c>
      <c r="H18" s="17">
        <v>452</v>
      </c>
      <c r="I18" s="17" t="s">
        <v>353</v>
      </c>
      <c r="J18" s="59">
        <v>0.15193099999999998</v>
      </c>
      <c r="K18" s="60">
        <v>0.18795499999999998</v>
      </c>
      <c r="L18" s="61">
        <v>9.8418002016842365E-2</v>
      </c>
      <c r="M18" s="60"/>
      <c r="N18" s="61"/>
    </row>
    <row r="19" spans="1:14" ht="51" x14ac:dyDescent="0.25">
      <c r="A19" s="15"/>
      <c r="B19" s="17">
        <v>3000683</v>
      </c>
      <c r="C19" s="17" t="s">
        <v>579</v>
      </c>
      <c r="D19" s="17">
        <v>218</v>
      </c>
      <c r="E19" s="17" t="s">
        <v>297</v>
      </c>
      <c r="F19" s="17">
        <v>453</v>
      </c>
      <c r="G19" s="17" t="s">
        <v>214</v>
      </c>
      <c r="H19" s="17">
        <v>453</v>
      </c>
      <c r="I19" s="17" t="s">
        <v>354</v>
      </c>
      <c r="J19" s="59">
        <v>5.3661E-2</v>
      </c>
      <c r="K19" s="60">
        <v>2.8700000000000003E-2</v>
      </c>
      <c r="L19" s="61">
        <v>3.5392999416217208E-3</v>
      </c>
      <c r="M19" s="60"/>
      <c r="N19" s="61"/>
    </row>
    <row r="20" spans="1:14" ht="51" x14ac:dyDescent="0.25">
      <c r="A20" s="15"/>
      <c r="B20" s="17">
        <v>3000683</v>
      </c>
      <c r="C20" s="17" t="s">
        <v>579</v>
      </c>
      <c r="D20" s="17">
        <v>218</v>
      </c>
      <c r="E20" s="17" t="s">
        <v>297</v>
      </c>
      <c r="F20" s="17">
        <v>454</v>
      </c>
      <c r="G20" s="17" t="s">
        <v>215</v>
      </c>
      <c r="H20" s="17">
        <v>454</v>
      </c>
      <c r="I20" s="17" t="s">
        <v>355</v>
      </c>
      <c r="J20" s="59">
        <v>1.1599E-2</v>
      </c>
      <c r="K20" s="60">
        <v>1.1599E-2</v>
      </c>
      <c r="L20" s="61">
        <v>0</v>
      </c>
      <c r="M20" s="60"/>
      <c r="N20" s="61"/>
    </row>
    <row r="21" spans="1:14" ht="51" x14ac:dyDescent="0.25">
      <c r="A21" s="15"/>
      <c r="B21" s="17">
        <v>3000683</v>
      </c>
      <c r="C21" s="17" t="s">
        <v>579</v>
      </c>
      <c r="D21" s="17">
        <v>218</v>
      </c>
      <c r="E21" s="17" t="s">
        <v>297</v>
      </c>
      <c r="F21" s="17">
        <v>457</v>
      </c>
      <c r="G21" s="17" t="s">
        <v>218</v>
      </c>
      <c r="H21" s="17">
        <v>457</v>
      </c>
      <c r="I21" s="17" t="s">
        <v>358</v>
      </c>
      <c r="J21" s="59">
        <v>3.4733E-2</v>
      </c>
      <c r="K21" s="60">
        <v>3.4733E-2</v>
      </c>
      <c r="L21" s="61">
        <v>1.1776119768910576E-2</v>
      </c>
      <c r="M21" s="60"/>
      <c r="N21" s="61"/>
    </row>
    <row r="22" spans="1:14" ht="51" x14ac:dyDescent="0.25">
      <c r="A22" s="15"/>
      <c r="B22" s="17">
        <v>3000683</v>
      </c>
      <c r="C22" s="17" t="s">
        <v>579</v>
      </c>
      <c r="D22" s="17">
        <v>218</v>
      </c>
      <c r="E22" s="17" t="s">
        <v>297</v>
      </c>
      <c r="F22" s="17">
        <v>458</v>
      </c>
      <c r="G22" s="17" t="s">
        <v>219</v>
      </c>
      <c r="H22" s="17">
        <v>458</v>
      </c>
      <c r="I22" s="17" t="s">
        <v>359</v>
      </c>
      <c r="J22" s="59">
        <v>6.9700000000000005E-3</v>
      </c>
      <c r="K22" s="60">
        <v>6.9700000000000005E-3</v>
      </c>
      <c r="L22" s="61">
        <v>0</v>
      </c>
      <c r="M22" s="60"/>
      <c r="N22" s="61"/>
    </row>
    <row r="23" spans="1:14" ht="51" x14ac:dyDescent="0.25">
      <c r="A23" s="15"/>
      <c r="B23" s="17">
        <v>3000683</v>
      </c>
      <c r="C23" s="17" t="s">
        <v>579</v>
      </c>
      <c r="D23" s="17">
        <v>218</v>
      </c>
      <c r="E23" s="17" t="s">
        <v>297</v>
      </c>
      <c r="F23" s="17">
        <v>460</v>
      </c>
      <c r="G23" s="17" t="s">
        <v>221</v>
      </c>
      <c r="H23" s="17">
        <v>460</v>
      </c>
      <c r="I23" s="17" t="s">
        <v>361</v>
      </c>
      <c r="J23" s="59">
        <v>2E-3</v>
      </c>
      <c r="K23" s="60">
        <v>2E-3</v>
      </c>
      <c r="L23" s="61">
        <v>0</v>
      </c>
      <c r="M23" s="60"/>
      <c r="N23" s="61"/>
    </row>
    <row r="24" spans="1:14" ht="51" x14ac:dyDescent="0.25">
      <c r="A24" s="15"/>
      <c r="B24" s="17">
        <v>3000683</v>
      </c>
      <c r="C24" s="17" t="s">
        <v>579</v>
      </c>
      <c r="D24" s="17">
        <v>218</v>
      </c>
      <c r="E24" s="17" t="s">
        <v>297</v>
      </c>
      <c r="F24" s="17">
        <v>461</v>
      </c>
      <c r="G24" s="17" t="s">
        <v>222</v>
      </c>
      <c r="H24" s="17">
        <v>461</v>
      </c>
      <c r="I24" s="17" t="s">
        <v>362</v>
      </c>
      <c r="J24" s="59">
        <v>1.1999999999999999E-3</v>
      </c>
      <c r="K24" s="60">
        <v>1.1999999999999999E-3</v>
      </c>
      <c r="L24" s="61">
        <v>1.2000000569969416E-3</v>
      </c>
      <c r="M24" s="60"/>
      <c r="N24" s="61"/>
    </row>
    <row r="25" spans="1:14" ht="51" x14ac:dyDescent="0.25">
      <c r="A25" s="15"/>
      <c r="B25" s="17">
        <v>3000683</v>
      </c>
      <c r="C25" s="17" t="s">
        <v>579</v>
      </c>
      <c r="D25" s="17">
        <v>218</v>
      </c>
      <c r="E25" s="17" t="s">
        <v>297</v>
      </c>
      <c r="F25" s="17">
        <v>462</v>
      </c>
      <c r="G25" s="17" t="s">
        <v>223</v>
      </c>
      <c r="H25" s="17">
        <v>462</v>
      </c>
      <c r="I25" s="17" t="s">
        <v>363</v>
      </c>
      <c r="J25" s="59">
        <v>7.6E-3</v>
      </c>
      <c r="K25" s="60">
        <v>7.6E-3</v>
      </c>
      <c r="L25" s="61">
        <v>7.0951999805402011E-4</v>
      </c>
      <c r="M25" s="60"/>
      <c r="N25" s="61"/>
    </row>
    <row r="26" spans="1:14" ht="51" x14ac:dyDescent="0.25">
      <c r="A26" s="15"/>
      <c r="B26" s="17">
        <v>3000683</v>
      </c>
      <c r="C26" s="17" t="s">
        <v>579</v>
      </c>
      <c r="D26" s="17">
        <v>218</v>
      </c>
      <c r="E26" s="17" t="s">
        <v>297</v>
      </c>
      <c r="F26" s="17">
        <v>463</v>
      </c>
      <c r="G26" s="17" t="s">
        <v>224</v>
      </c>
      <c r="H26" s="17">
        <v>463</v>
      </c>
      <c r="I26" s="17" t="s">
        <v>364</v>
      </c>
      <c r="J26" s="59">
        <v>6.2740000000000004E-2</v>
      </c>
      <c r="K26" s="60">
        <v>9.7788999999999987E-2</v>
      </c>
      <c r="L26" s="61">
        <v>3.7825570980203338E-2</v>
      </c>
      <c r="M26" s="60"/>
      <c r="N26" s="61"/>
    </row>
    <row r="27" spans="1:14" ht="51.75" thickBot="1" x14ac:dyDescent="0.3">
      <c r="A27" s="21"/>
      <c r="B27" s="23">
        <v>3000683</v>
      </c>
      <c r="C27" s="23" t="s">
        <v>579</v>
      </c>
      <c r="D27" s="23">
        <v>218</v>
      </c>
      <c r="E27" s="23" t="s">
        <v>297</v>
      </c>
      <c r="F27" s="23">
        <v>464</v>
      </c>
      <c r="G27" s="23" t="s">
        <v>225</v>
      </c>
      <c r="H27" s="23">
        <v>464</v>
      </c>
      <c r="I27" s="23" t="s">
        <v>365</v>
      </c>
      <c r="J27" s="62">
        <v>1E-3</v>
      </c>
      <c r="K27" s="63">
        <v>1E-3</v>
      </c>
      <c r="L27" s="64">
        <v>0</v>
      </c>
      <c r="M27" s="63"/>
      <c r="N27" s="64"/>
    </row>
  </sheetData>
  <mergeCells count="12">
    <mergeCell ref="A3:I3"/>
    <mergeCell ref="J3:L3"/>
    <mergeCell ref="M3:N3"/>
    <mergeCell ref="L4:L5"/>
    <mergeCell ref="F4:G5"/>
    <mergeCell ref="H4:I5"/>
    <mergeCell ref="A4:C5"/>
    <mergeCell ref="M4:M5"/>
    <mergeCell ref="J4:J5"/>
    <mergeCell ref="N4:N5"/>
    <mergeCell ref="K4:K5"/>
    <mergeCell ref="D4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L35"/>
  <sheetViews>
    <sheetView topLeftCell="A19" workbookViewId="0">
      <selection activeCell="A30" sqref="A30:F3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1</v>
      </c>
      <c r="B1" s="40" t="s">
        <v>228</v>
      </c>
      <c r="C1" s="40" t="s">
        <v>8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267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1626.8864379999995</v>
      </c>
      <c r="G6" s="13">
        <v>1988.001849</v>
      </c>
      <c r="H6" s="13">
        <v>1061.2418880781756</v>
      </c>
      <c r="I6" s="14">
        <v>0.53382339086455022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1475.4691980000002</v>
      </c>
      <c r="G7" s="31">
        <f ca="1">SUM(G8:OFFSET(G6,MATCH("PROYECTOS",$A$8:$A$50,0),0))</f>
        <v>1854.6303370000003</v>
      </c>
      <c r="H7" s="31">
        <f ca="1">SUM(H8:OFFSET(H6,MATCH("PROYECTOS",$A$8:$A$50,0),0))</f>
        <v>1032.0454747166082</v>
      </c>
      <c r="I7" s="32">
        <f ca="1">IFERROR(H7/G7,0)</f>
        <v>0.55646963932770399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59.143390000000004</v>
      </c>
      <c r="G8" s="19">
        <v>91.952951000000041</v>
      </c>
      <c r="H8" s="19">
        <v>32.996293609813847</v>
      </c>
      <c r="I8" s="20">
        <f t="shared" ref="I8:I26" si="0">IFERROR(H8/G8,0)</f>
        <v>0.35883887630549055</v>
      </c>
      <c r="J8" s="54"/>
      <c r="K8" s="19"/>
      <c r="L8" s="20" t="str">
        <f>IFERROR(K8/J8,".")</f>
        <v>.</v>
      </c>
    </row>
    <row r="9" spans="1:12" ht="38.25" x14ac:dyDescent="0.25">
      <c r="A9" s="15"/>
      <c r="B9" s="17">
        <v>3000608</v>
      </c>
      <c r="C9" s="17" t="s">
        <v>272</v>
      </c>
      <c r="D9" s="53">
        <v>222</v>
      </c>
      <c r="E9" s="17" t="s">
        <v>290</v>
      </c>
      <c r="F9" s="18">
        <v>9.8539599999999989</v>
      </c>
      <c r="G9" s="19">
        <v>10.522853</v>
      </c>
      <c r="H9" s="19">
        <v>4.913348280181431</v>
      </c>
      <c r="I9" s="20">
        <f t="shared" si="0"/>
        <v>0.46692168751016777</v>
      </c>
      <c r="J9" s="54"/>
      <c r="K9" s="19"/>
      <c r="L9" s="20" t="str">
        <f t="shared" ref="L9:L25" si="1">IFERROR(K9/J9,".")</f>
        <v>.</v>
      </c>
    </row>
    <row r="10" spans="1:12" ht="25.5" x14ac:dyDescent="0.25">
      <c r="A10" s="15"/>
      <c r="B10" s="17">
        <v>3000609</v>
      </c>
      <c r="C10" s="17" t="s">
        <v>273</v>
      </c>
      <c r="D10" s="53">
        <v>223</v>
      </c>
      <c r="E10" s="17" t="s">
        <v>291</v>
      </c>
      <c r="F10" s="18">
        <v>41.639748000000019</v>
      </c>
      <c r="G10" s="19">
        <v>47.500880000000016</v>
      </c>
      <c r="H10" s="19">
        <v>21.221004525069091</v>
      </c>
      <c r="I10" s="20">
        <f t="shared" si="0"/>
        <v>0.44674971337518554</v>
      </c>
      <c r="J10" s="54"/>
      <c r="K10" s="19"/>
      <c r="L10" s="20" t="str">
        <f t="shared" si="1"/>
        <v>.</v>
      </c>
    </row>
    <row r="11" spans="1:12" ht="63.75" x14ac:dyDescent="0.25">
      <c r="A11" s="15"/>
      <c r="B11" s="17">
        <v>3000733</v>
      </c>
      <c r="C11" s="17" t="s">
        <v>274</v>
      </c>
      <c r="D11" s="53">
        <v>259</v>
      </c>
      <c r="E11" s="17" t="s">
        <v>292</v>
      </c>
      <c r="F11" s="18">
        <v>4.1000000000000002E-2</v>
      </c>
      <c r="G11" s="19">
        <v>17.520842000000005</v>
      </c>
      <c r="H11" s="19">
        <v>1.8992132086423226</v>
      </c>
      <c r="I11" s="20">
        <f t="shared" si="0"/>
        <v>0.108397370893609</v>
      </c>
      <c r="J11" s="54"/>
      <c r="K11" s="19"/>
      <c r="L11" s="20" t="str">
        <f t="shared" si="1"/>
        <v>.</v>
      </c>
    </row>
    <row r="12" spans="1:12" ht="38.25" x14ac:dyDescent="0.25">
      <c r="A12" s="15"/>
      <c r="B12" s="17">
        <v>3033248</v>
      </c>
      <c r="C12" s="17" t="s">
        <v>275</v>
      </c>
      <c r="D12" s="53">
        <v>215</v>
      </c>
      <c r="E12" s="17" t="s">
        <v>293</v>
      </c>
      <c r="F12" s="18">
        <v>28.935507999999999</v>
      </c>
      <c r="G12" s="19">
        <v>68.379037000000082</v>
      </c>
      <c r="H12" s="19">
        <v>17.788243753135362</v>
      </c>
      <c r="I12" s="20">
        <f t="shared" si="0"/>
        <v>0.26014177054197679</v>
      </c>
      <c r="J12" s="54"/>
      <c r="K12" s="19"/>
      <c r="L12" s="20" t="str">
        <f t="shared" si="1"/>
        <v>.</v>
      </c>
    </row>
    <row r="13" spans="1:12" ht="38.25" x14ac:dyDescent="0.25">
      <c r="A13" s="15"/>
      <c r="B13" s="17">
        <v>3033249</v>
      </c>
      <c r="C13" s="17" t="s">
        <v>276</v>
      </c>
      <c r="D13" s="53">
        <v>19</v>
      </c>
      <c r="E13" s="17" t="s">
        <v>294</v>
      </c>
      <c r="F13" s="18">
        <v>14.114951999999994</v>
      </c>
      <c r="G13" s="19">
        <v>19.55118899999999</v>
      </c>
      <c r="H13" s="19">
        <v>7.859809239919116</v>
      </c>
      <c r="I13" s="20">
        <f t="shared" si="0"/>
        <v>0.40201182853478218</v>
      </c>
      <c r="J13" s="54"/>
      <c r="K13" s="19"/>
      <c r="L13" s="20" t="str">
        <f t="shared" si="1"/>
        <v>.</v>
      </c>
    </row>
    <row r="14" spans="1:12" ht="38.25" x14ac:dyDescent="0.25">
      <c r="A14" s="15"/>
      <c r="B14" s="17">
        <v>3033250</v>
      </c>
      <c r="C14" s="17" t="s">
        <v>277</v>
      </c>
      <c r="D14" s="53">
        <v>236</v>
      </c>
      <c r="E14" s="17" t="s">
        <v>295</v>
      </c>
      <c r="F14" s="18">
        <v>8.9501420000000014</v>
      </c>
      <c r="G14" s="19">
        <v>12.932677999999996</v>
      </c>
      <c r="H14" s="19">
        <v>5.5677359531018737</v>
      </c>
      <c r="I14" s="20">
        <f t="shared" si="0"/>
        <v>0.43051686225404173</v>
      </c>
      <c r="J14" s="54"/>
      <c r="K14" s="19"/>
      <c r="L14" s="20" t="str">
        <f t="shared" si="1"/>
        <v>.</v>
      </c>
    </row>
    <row r="15" spans="1:12" ht="63.75" x14ac:dyDescent="0.25">
      <c r="A15" s="15"/>
      <c r="B15" s="17">
        <v>3033251</v>
      </c>
      <c r="C15" s="17" t="s">
        <v>278</v>
      </c>
      <c r="D15" s="53">
        <v>56</v>
      </c>
      <c r="E15" s="17" t="s">
        <v>296</v>
      </c>
      <c r="F15" s="18">
        <v>44.920977000000015</v>
      </c>
      <c r="G15" s="19">
        <v>49.271850999999963</v>
      </c>
      <c r="H15" s="19">
        <v>16.176423500156488</v>
      </c>
      <c r="I15" s="20">
        <f t="shared" si="0"/>
        <v>0.32830963667584767</v>
      </c>
      <c r="J15" s="54"/>
      <c r="K15" s="19"/>
      <c r="L15" s="20" t="str">
        <f t="shared" si="1"/>
        <v>.</v>
      </c>
    </row>
    <row r="16" spans="1:12" ht="25.5" x14ac:dyDescent="0.25">
      <c r="A16" s="15"/>
      <c r="B16" s="17">
        <v>3033254</v>
      </c>
      <c r="C16" s="17" t="s">
        <v>279</v>
      </c>
      <c r="D16" s="53">
        <v>218</v>
      </c>
      <c r="E16" s="17" t="s">
        <v>297</v>
      </c>
      <c r="F16" s="18">
        <v>387.0144140000001</v>
      </c>
      <c r="G16" s="19">
        <v>418.01356500000031</v>
      </c>
      <c r="H16" s="19">
        <v>259.68168218843778</v>
      </c>
      <c r="I16" s="20">
        <f t="shared" si="0"/>
        <v>0.62122788333062251</v>
      </c>
      <c r="J16" s="54"/>
      <c r="K16" s="19"/>
      <c r="L16" s="20" t="str">
        <f t="shared" si="1"/>
        <v>.</v>
      </c>
    </row>
    <row r="17" spans="1:12" ht="25.5" x14ac:dyDescent="0.25">
      <c r="A17" s="15"/>
      <c r="B17" s="17">
        <v>3033255</v>
      </c>
      <c r="C17" s="17" t="s">
        <v>280</v>
      </c>
      <c r="D17" s="53">
        <v>219</v>
      </c>
      <c r="E17" s="17" t="s">
        <v>298</v>
      </c>
      <c r="F17" s="18">
        <v>273.77885400000008</v>
      </c>
      <c r="G17" s="19">
        <v>385.97686499999986</v>
      </c>
      <c r="H17" s="19">
        <v>223.13704422787421</v>
      </c>
      <c r="I17" s="20">
        <f t="shared" si="0"/>
        <v>0.57810989326490925</v>
      </c>
      <c r="J17" s="54"/>
      <c r="K17" s="19"/>
      <c r="L17" s="20" t="str">
        <f t="shared" si="1"/>
        <v>.</v>
      </c>
    </row>
    <row r="18" spans="1:12" ht="25.5" x14ac:dyDescent="0.25">
      <c r="A18" s="15"/>
      <c r="B18" s="17">
        <v>3033256</v>
      </c>
      <c r="C18" s="17" t="s">
        <v>281</v>
      </c>
      <c r="D18" s="53">
        <v>220</v>
      </c>
      <c r="E18" s="17" t="s">
        <v>299</v>
      </c>
      <c r="F18" s="18">
        <v>89.556607999999969</v>
      </c>
      <c r="G18" s="19">
        <v>128.32894899999997</v>
      </c>
      <c r="H18" s="19">
        <v>87.917586482530282</v>
      </c>
      <c r="I18" s="20">
        <f t="shared" si="0"/>
        <v>0.68509550781507844</v>
      </c>
      <c r="J18" s="54"/>
      <c r="K18" s="19"/>
      <c r="L18" s="20" t="str">
        <f t="shared" si="1"/>
        <v>.</v>
      </c>
    </row>
    <row r="19" spans="1:12" ht="25.5" x14ac:dyDescent="0.25">
      <c r="A19" s="15"/>
      <c r="B19" s="17">
        <v>3033311</v>
      </c>
      <c r="C19" s="17" t="s">
        <v>282</v>
      </c>
      <c r="D19" s="53">
        <v>16</v>
      </c>
      <c r="E19" s="17" t="s">
        <v>300</v>
      </c>
      <c r="F19" s="18">
        <v>165.67291700000001</v>
      </c>
      <c r="G19" s="19">
        <v>179.94084000000001</v>
      </c>
      <c r="H19" s="19">
        <v>109.51109053204155</v>
      </c>
      <c r="I19" s="20">
        <f t="shared" si="0"/>
        <v>0.60859497228112058</v>
      </c>
      <c r="J19" s="54"/>
      <c r="K19" s="19"/>
      <c r="L19" s="20" t="str">
        <f t="shared" si="1"/>
        <v>.</v>
      </c>
    </row>
    <row r="20" spans="1:12" ht="25.5" x14ac:dyDescent="0.25">
      <c r="A20" s="15"/>
      <c r="B20" s="17">
        <v>3033312</v>
      </c>
      <c r="C20" s="17" t="s">
        <v>283</v>
      </c>
      <c r="D20" s="53">
        <v>16</v>
      </c>
      <c r="E20" s="17" t="s">
        <v>300</v>
      </c>
      <c r="F20" s="18">
        <v>79.343687999999943</v>
      </c>
      <c r="G20" s="19">
        <v>90.412577000000056</v>
      </c>
      <c r="H20" s="19">
        <v>50.04434147599158</v>
      </c>
      <c r="I20" s="20">
        <f t="shared" si="0"/>
        <v>0.55351084037778886</v>
      </c>
      <c r="J20" s="54"/>
      <c r="K20" s="19"/>
      <c r="L20" s="20" t="str">
        <f t="shared" si="1"/>
        <v>.</v>
      </c>
    </row>
    <row r="21" spans="1:12" ht="25.5" x14ac:dyDescent="0.25">
      <c r="A21" s="15"/>
      <c r="B21" s="17">
        <v>3033313</v>
      </c>
      <c r="C21" s="17" t="s">
        <v>284</v>
      </c>
      <c r="D21" s="53">
        <v>16</v>
      </c>
      <c r="E21" s="17" t="s">
        <v>300</v>
      </c>
      <c r="F21" s="18">
        <v>96.324110000000005</v>
      </c>
      <c r="G21" s="19">
        <v>112.42069300000003</v>
      </c>
      <c r="H21" s="19">
        <v>61.948173587659809</v>
      </c>
      <c r="I21" s="20">
        <f t="shared" si="0"/>
        <v>0.55103888736622353</v>
      </c>
      <c r="J21" s="54"/>
      <c r="K21" s="19"/>
      <c r="L21" s="20" t="str">
        <f t="shared" si="1"/>
        <v>.</v>
      </c>
    </row>
    <row r="22" spans="1:12" ht="25.5" x14ac:dyDescent="0.25">
      <c r="A22" s="15"/>
      <c r="B22" s="17">
        <v>3033314</v>
      </c>
      <c r="C22" s="17" t="s">
        <v>285</v>
      </c>
      <c r="D22" s="53">
        <v>16</v>
      </c>
      <c r="E22" s="17" t="s">
        <v>300</v>
      </c>
      <c r="F22" s="18">
        <v>62.713990000000031</v>
      </c>
      <c r="G22" s="19">
        <v>69.400349000000034</v>
      </c>
      <c r="H22" s="19">
        <v>36.325765732711083</v>
      </c>
      <c r="I22" s="20">
        <f t="shared" si="0"/>
        <v>0.52342338700214697</v>
      </c>
      <c r="J22" s="54"/>
      <c r="K22" s="19"/>
      <c r="L22" s="20" t="str">
        <f t="shared" si="1"/>
        <v>.</v>
      </c>
    </row>
    <row r="23" spans="1:12" ht="25.5" x14ac:dyDescent="0.25">
      <c r="A23" s="15"/>
      <c r="B23" s="17">
        <v>3033315</v>
      </c>
      <c r="C23" s="17" t="s">
        <v>286</v>
      </c>
      <c r="D23" s="53">
        <v>16</v>
      </c>
      <c r="E23" s="17" t="s">
        <v>300</v>
      </c>
      <c r="F23" s="18">
        <v>31.74254199999999</v>
      </c>
      <c r="G23" s="19">
        <v>34.100388000000009</v>
      </c>
      <c r="H23" s="19">
        <v>17.915782273160438</v>
      </c>
      <c r="I23" s="20">
        <f t="shared" si="0"/>
        <v>0.52538353150587125</v>
      </c>
      <c r="J23" s="54"/>
      <c r="K23" s="19"/>
      <c r="L23" s="20" t="str">
        <f t="shared" si="1"/>
        <v>.</v>
      </c>
    </row>
    <row r="24" spans="1:12" ht="25.5" x14ac:dyDescent="0.25">
      <c r="A24" s="15"/>
      <c r="B24" s="17">
        <v>3033317</v>
      </c>
      <c r="C24" s="17" t="s">
        <v>287</v>
      </c>
      <c r="D24" s="53">
        <v>224</v>
      </c>
      <c r="E24" s="17" t="s">
        <v>301</v>
      </c>
      <c r="F24" s="18">
        <v>58.428032000000044</v>
      </c>
      <c r="G24" s="19">
        <v>90.847880999999987</v>
      </c>
      <c r="H24" s="19">
        <v>62.771276203224808</v>
      </c>
      <c r="I24" s="20">
        <f t="shared" si="0"/>
        <v>0.69094926059117234</v>
      </c>
      <c r="J24" s="54"/>
      <c r="K24" s="19"/>
      <c r="L24" s="20" t="str">
        <f t="shared" si="1"/>
        <v>.</v>
      </c>
    </row>
    <row r="25" spans="1:12" ht="25.5" x14ac:dyDescent="0.25">
      <c r="A25" s="15"/>
      <c r="B25" s="17">
        <v>3033414</v>
      </c>
      <c r="C25" s="17" t="s">
        <v>288</v>
      </c>
      <c r="D25" s="53">
        <v>16</v>
      </c>
      <c r="E25" s="17" t="s">
        <v>300</v>
      </c>
      <c r="F25" s="18">
        <v>23.294366000000004</v>
      </c>
      <c r="G25" s="19">
        <v>27.555949000000002</v>
      </c>
      <c r="H25" s="19">
        <v>14.370659942957261</v>
      </c>
      <c r="I25" s="20">
        <f t="shared" si="0"/>
        <v>0.52150843881142539</v>
      </c>
      <c r="J25" s="54"/>
      <c r="K25" s="19"/>
      <c r="L25" s="20" t="str">
        <f t="shared" si="1"/>
        <v>.</v>
      </c>
    </row>
    <row r="26" spans="1:12" ht="15.75" thickBot="1" x14ac:dyDescent="0.3">
      <c r="A26" s="33" t="s">
        <v>302</v>
      </c>
      <c r="B26" s="35"/>
      <c r="C26" s="35"/>
      <c r="D26" s="51"/>
      <c r="E26" s="35"/>
      <c r="F26" s="36">
        <f ca="1">OFFSET(F26,-MATCH("PROYECTOS",$A$8:$A$50,0)-1,0)-(OFFSET(F26,-MATCH("PROYECTOS",$A$8:$A$50,0),0))</f>
        <v>151.41723999999931</v>
      </c>
      <c r="G26" s="37">
        <f ca="1">OFFSET(G26,-MATCH("PROYECTOS",$A$8:$A$50,0)-1,0)-(OFFSET(G26,-MATCH("PROYECTOS",$A$8:$A$50,0),0))</f>
        <v>133.37151199999971</v>
      </c>
      <c r="H26" s="37">
        <f ca="1">OFFSET(H26,-MATCH("PROYECTOS",$A$8:$A$50,0)-1,0)-(OFFSET(H26,-MATCH("PROYECTOS",$A$8:$A$50,0),0))</f>
        <v>29.196413361567465</v>
      </c>
      <c r="I26" s="38">
        <f t="shared" ca="1" si="0"/>
        <v>0.21891041740283734</v>
      </c>
      <c r="J26" s="52"/>
      <c r="K26" s="37"/>
      <c r="L26" s="38"/>
    </row>
    <row r="27" spans="1:12" ht="15.75" thickBot="1" x14ac:dyDescent="0.3"/>
    <row r="28" spans="1:12" ht="15.75" thickBot="1" x14ac:dyDescent="0.3">
      <c r="A28" s="108" t="s">
        <v>372</v>
      </c>
      <c r="B28" s="109"/>
      <c r="C28" s="109"/>
      <c r="D28" s="109"/>
      <c r="E28" s="109"/>
      <c r="F28" s="110"/>
    </row>
    <row r="29" spans="1:12" ht="15.75" thickBot="1" x14ac:dyDescent="0.3">
      <c r="A29" s="2" t="s">
        <v>373</v>
      </c>
    </row>
    <row r="30" spans="1:12" ht="45" customHeight="1" x14ac:dyDescent="0.25">
      <c r="A30" s="100" t="s">
        <v>374</v>
      </c>
      <c r="B30" s="101"/>
      <c r="C30" s="101"/>
      <c r="D30" s="101"/>
      <c r="E30" s="101"/>
      <c r="F30" s="111" t="s">
        <v>375</v>
      </c>
    </row>
    <row r="31" spans="1:12" ht="15.75" thickBot="1" x14ac:dyDescent="0.3">
      <c r="A31" s="125"/>
      <c r="B31" s="126"/>
      <c r="C31" s="104"/>
      <c r="D31" s="104"/>
      <c r="E31" s="104"/>
      <c r="F31" s="112"/>
    </row>
    <row r="32" spans="1:12" x14ac:dyDescent="0.25">
      <c r="A32" s="15"/>
      <c r="B32" s="17">
        <v>3000001</v>
      </c>
      <c r="C32" s="123" t="s">
        <v>271</v>
      </c>
      <c r="D32" s="123"/>
      <c r="E32" s="124"/>
      <c r="F32" s="20">
        <v>0.35883887630549055</v>
      </c>
    </row>
    <row r="33" spans="1:6" ht="45.75" customHeight="1" x14ac:dyDescent="0.25">
      <c r="A33" s="15"/>
      <c r="B33" s="17">
        <v>3000733</v>
      </c>
      <c r="C33" s="119" t="s">
        <v>274</v>
      </c>
      <c r="D33" s="119"/>
      <c r="E33" s="120"/>
      <c r="F33" s="20">
        <v>0.108397370893609</v>
      </c>
    </row>
    <row r="34" spans="1:6" ht="27.75" customHeight="1" x14ac:dyDescent="0.25">
      <c r="A34" s="15"/>
      <c r="B34" s="17">
        <v>3033248</v>
      </c>
      <c r="C34" s="119" t="s">
        <v>275</v>
      </c>
      <c r="D34" s="119">
        <v>215</v>
      </c>
      <c r="E34" s="120" t="s">
        <v>293</v>
      </c>
      <c r="F34" s="20">
        <v>0.26014177054197679</v>
      </c>
    </row>
    <row r="35" spans="1:6" ht="28.5" customHeight="1" thickBot="1" x14ac:dyDescent="0.3">
      <c r="A35" s="21"/>
      <c r="B35" s="23">
        <v>3033251</v>
      </c>
      <c r="C35" s="121" t="s">
        <v>278</v>
      </c>
      <c r="D35" s="121">
        <v>56</v>
      </c>
      <c r="E35" s="122" t="s">
        <v>296</v>
      </c>
      <c r="F35" s="26">
        <v>0.32830963667584767</v>
      </c>
    </row>
  </sheetData>
  <mergeCells count="19">
    <mergeCell ref="C33:E33"/>
    <mergeCell ref="C34:E34"/>
    <mergeCell ref="C35:E35"/>
    <mergeCell ref="C32:E32"/>
    <mergeCell ref="A30:E31"/>
    <mergeCell ref="F30:F31"/>
    <mergeCell ref="L4:L5"/>
    <mergeCell ref="H4:H5"/>
    <mergeCell ref="A4:C5"/>
    <mergeCell ref="J4:J5"/>
    <mergeCell ref="F4:F5"/>
    <mergeCell ref="K4:K5"/>
    <mergeCell ref="G4:G5"/>
    <mergeCell ref="D4:E5"/>
    <mergeCell ref="A3:E3"/>
    <mergeCell ref="F3:I3"/>
    <mergeCell ref="J3:L3"/>
    <mergeCell ref="I4:I5"/>
    <mergeCell ref="A28:F28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P27"/>
  <sheetViews>
    <sheetView workbookViewId="0">
      <selection activeCell="L6" sqref="L6:P2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4" width="13.5703125" customWidth="1"/>
    <col min="15" max="16" width="14" customWidth="1"/>
  </cols>
  <sheetData>
    <row r="1" spans="1:16" ht="15.75" x14ac:dyDescent="0.25">
      <c r="A1" s="39">
        <v>24</v>
      </c>
      <c r="B1" s="40" t="s">
        <v>228</v>
      </c>
      <c r="C1" s="40" t="s">
        <v>13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609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89.25" x14ac:dyDescent="0.25">
      <c r="A6" s="15"/>
      <c r="B6" s="17">
        <v>5005137</v>
      </c>
      <c r="C6" s="17" t="s">
        <v>598</v>
      </c>
      <c r="D6" s="17">
        <v>3000683</v>
      </c>
      <c r="E6" s="17" t="s">
        <v>579</v>
      </c>
      <c r="F6" s="17">
        <v>218</v>
      </c>
      <c r="G6" s="17" t="s">
        <v>297</v>
      </c>
      <c r="H6" s="17">
        <v>11</v>
      </c>
      <c r="I6" s="17" t="s">
        <v>106</v>
      </c>
      <c r="J6" s="17">
        <v>124</v>
      </c>
      <c r="K6" s="17" t="s">
        <v>337</v>
      </c>
      <c r="L6" s="59">
        <v>40.000050000000002</v>
      </c>
      <c r="M6" s="60">
        <v>40.000050000000002</v>
      </c>
      <c r="N6" s="61">
        <v>33.09502889867872</v>
      </c>
      <c r="O6" s="60">
        <v>0</v>
      </c>
      <c r="P6" s="61">
        <v>0</v>
      </c>
    </row>
    <row r="7" spans="1:16" ht="63.75" x14ac:dyDescent="0.25">
      <c r="A7" s="15"/>
      <c r="B7" s="17">
        <v>5005137</v>
      </c>
      <c r="C7" s="17" t="s">
        <v>598</v>
      </c>
      <c r="D7" s="17">
        <v>3000683</v>
      </c>
      <c r="E7" s="17" t="s">
        <v>579</v>
      </c>
      <c r="F7" s="17">
        <v>218</v>
      </c>
      <c r="G7" s="17" t="s">
        <v>297</v>
      </c>
      <c r="H7" s="17">
        <v>137</v>
      </c>
      <c r="I7" s="17" t="s">
        <v>141</v>
      </c>
      <c r="J7" s="17">
        <v>137</v>
      </c>
      <c r="K7" s="17" t="s">
        <v>340</v>
      </c>
      <c r="L7" s="59">
        <v>5.8494000000000004E-2</v>
      </c>
      <c r="M7" s="60">
        <v>5.8494000000000011E-2</v>
      </c>
      <c r="N7" s="61">
        <v>1.8550210364992381E-2</v>
      </c>
      <c r="O7" s="60">
        <v>0</v>
      </c>
      <c r="P7" s="61">
        <v>0</v>
      </c>
    </row>
    <row r="8" spans="1:16" ht="51" x14ac:dyDescent="0.25">
      <c r="A8" s="15"/>
      <c r="B8" s="17">
        <v>5005137</v>
      </c>
      <c r="C8" s="17" t="s">
        <v>598</v>
      </c>
      <c r="D8" s="17">
        <v>3000683</v>
      </c>
      <c r="E8" s="17" t="s">
        <v>579</v>
      </c>
      <c r="F8" s="17">
        <v>218</v>
      </c>
      <c r="G8" s="17" t="s">
        <v>297</v>
      </c>
      <c r="H8" s="17">
        <v>440</v>
      </c>
      <c r="I8" s="17" t="s">
        <v>201</v>
      </c>
      <c r="J8" s="17">
        <v>440</v>
      </c>
      <c r="K8" s="17" t="s">
        <v>341</v>
      </c>
      <c r="L8" s="59">
        <v>2.2558999999999999E-2</v>
      </c>
      <c r="M8" s="60">
        <v>2.2558999999999999E-2</v>
      </c>
      <c r="N8" s="61">
        <v>9.9400000181049109E-4</v>
      </c>
      <c r="O8" s="60">
        <v>2200</v>
      </c>
      <c r="P8" s="61">
        <v>0</v>
      </c>
    </row>
    <row r="9" spans="1:16" ht="51" x14ac:dyDescent="0.25">
      <c r="A9" s="15"/>
      <c r="B9" s="17">
        <v>5005137</v>
      </c>
      <c r="C9" s="17" t="s">
        <v>598</v>
      </c>
      <c r="D9" s="17">
        <v>3000683</v>
      </c>
      <c r="E9" s="17" t="s">
        <v>579</v>
      </c>
      <c r="F9" s="17">
        <v>218</v>
      </c>
      <c r="G9" s="17" t="s">
        <v>297</v>
      </c>
      <c r="H9" s="17">
        <v>441</v>
      </c>
      <c r="I9" s="17" t="s">
        <v>202</v>
      </c>
      <c r="J9" s="17">
        <v>441</v>
      </c>
      <c r="K9" s="17" t="s">
        <v>342</v>
      </c>
      <c r="L9" s="59">
        <v>1.9740000000000001E-3</v>
      </c>
      <c r="M9" s="60">
        <v>2.4740000000000001E-3</v>
      </c>
      <c r="N9" s="61">
        <v>4.7999998787418008E-4</v>
      </c>
      <c r="O9" s="60">
        <v>1000</v>
      </c>
      <c r="P9" s="61">
        <v>0</v>
      </c>
    </row>
    <row r="10" spans="1:16" ht="51" x14ac:dyDescent="0.25">
      <c r="A10" s="15"/>
      <c r="B10" s="17">
        <v>5005137</v>
      </c>
      <c r="C10" s="17" t="s">
        <v>598</v>
      </c>
      <c r="D10" s="17">
        <v>3000683</v>
      </c>
      <c r="E10" s="17" t="s">
        <v>579</v>
      </c>
      <c r="F10" s="17">
        <v>218</v>
      </c>
      <c r="G10" s="17" t="s">
        <v>297</v>
      </c>
      <c r="H10" s="17">
        <v>442</v>
      </c>
      <c r="I10" s="17" t="s">
        <v>203</v>
      </c>
      <c r="J10" s="17">
        <v>442</v>
      </c>
      <c r="K10" s="17" t="s">
        <v>343</v>
      </c>
      <c r="L10" s="59">
        <v>5.4529000000000001E-2</v>
      </c>
      <c r="M10" s="60">
        <v>3.5479000000000004E-2</v>
      </c>
      <c r="N10" s="61">
        <v>1.0385449830209836E-2</v>
      </c>
      <c r="O10" s="60">
        <v>0</v>
      </c>
      <c r="P10" s="61">
        <v>0</v>
      </c>
    </row>
    <row r="11" spans="1:16" ht="51" x14ac:dyDescent="0.25">
      <c r="A11" s="15"/>
      <c r="B11" s="17">
        <v>5005137</v>
      </c>
      <c r="C11" s="17" t="s">
        <v>598</v>
      </c>
      <c r="D11" s="17">
        <v>3000683</v>
      </c>
      <c r="E11" s="17" t="s">
        <v>579</v>
      </c>
      <c r="F11" s="17">
        <v>218</v>
      </c>
      <c r="G11" s="17" t="s">
        <v>297</v>
      </c>
      <c r="H11" s="17">
        <v>443</v>
      </c>
      <c r="I11" s="17" t="s">
        <v>204</v>
      </c>
      <c r="J11" s="17">
        <v>443</v>
      </c>
      <c r="K11" s="17" t="s">
        <v>344</v>
      </c>
      <c r="L11" s="59">
        <v>0.66491300000000009</v>
      </c>
      <c r="M11" s="60">
        <v>0.72497699999999998</v>
      </c>
      <c r="N11" s="61">
        <v>0.35500417370349169</v>
      </c>
      <c r="O11" s="60">
        <v>1074</v>
      </c>
      <c r="P11" s="61">
        <v>0</v>
      </c>
    </row>
    <row r="12" spans="1:16" ht="51" x14ac:dyDescent="0.25">
      <c r="A12" s="15"/>
      <c r="B12" s="17">
        <v>5005137</v>
      </c>
      <c r="C12" s="17" t="s">
        <v>598</v>
      </c>
      <c r="D12" s="17">
        <v>3000683</v>
      </c>
      <c r="E12" s="17" t="s">
        <v>579</v>
      </c>
      <c r="F12" s="17">
        <v>218</v>
      </c>
      <c r="G12" s="17" t="s">
        <v>297</v>
      </c>
      <c r="H12" s="17">
        <v>444</v>
      </c>
      <c r="I12" s="17" t="s">
        <v>205</v>
      </c>
      <c r="J12" s="17">
        <v>444</v>
      </c>
      <c r="K12" s="17" t="s">
        <v>345</v>
      </c>
      <c r="L12" s="59">
        <v>3.5000000000000001E-3</v>
      </c>
      <c r="M12" s="60">
        <v>3.5000000000000001E-3</v>
      </c>
      <c r="N12" s="61">
        <v>0</v>
      </c>
      <c r="O12" s="60">
        <v>0</v>
      </c>
      <c r="P12" s="61">
        <v>0</v>
      </c>
    </row>
    <row r="13" spans="1:16" ht="51" x14ac:dyDescent="0.25">
      <c r="A13" s="15"/>
      <c r="B13" s="17">
        <v>5005137</v>
      </c>
      <c r="C13" s="17" t="s">
        <v>598</v>
      </c>
      <c r="D13" s="17">
        <v>3000683</v>
      </c>
      <c r="E13" s="17" t="s">
        <v>579</v>
      </c>
      <c r="F13" s="17">
        <v>218</v>
      </c>
      <c r="G13" s="17" t="s">
        <v>297</v>
      </c>
      <c r="H13" s="17">
        <v>446</v>
      </c>
      <c r="I13" s="17" t="s">
        <v>207</v>
      </c>
      <c r="J13" s="17">
        <v>446</v>
      </c>
      <c r="K13" s="17" t="s">
        <v>347</v>
      </c>
      <c r="L13" s="59">
        <v>0.13669099999999998</v>
      </c>
      <c r="M13" s="60">
        <v>0.13669099999999998</v>
      </c>
      <c r="N13" s="61">
        <v>9.8633744608378038E-2</v>
      </c>
      <c r="O13" s="60">
        <v>0</v>
      </c>
      <c r="P13" s="61">
        <v>0</v>
      </c>
    </row>
    <row r="14" spans="1:16" ht="51" x14ac:dyDescent="0.25">
      <c r="A14" s="15"/>
      <c r="B14" s="17">
        <v>5005137</v>
      </c>
      <c r="C14" s="17" t="s">
        <v>598</v>
      </c>
      <c r="D14" s="17">
        <v>3000683</v>
      </c>
      <c r="E14" s="17" t="s">
        <v>579</v>
      </c>
      <c r="F14" s="17">
        <v>218</v>
      </c>
      <c r="G14" s="17" t="s">
        <v>297</v>
      </c>
      <c r="H14" s="17">
        <v>447</v>
      </c>
      <c r="I14" s="17" t="s">
        <v>208</v>
      </c>
      <c r="J14" s="17">
        <v>447</v>
      </c>
      <c r="K14" s="17" t="s">
        <v>348</v>
      </c>
      <c r="L14" s="59">
        <v>1.9100000000000006E-2</v>
      </c>
      <c r="M14" s="60">
        <v>1.2800000000000001E-2</v>
      </c>
      <c r="N14" s="61">
        <v>5.6644900469109416E-3</v>
      </c>
      <c r="O14" s="60">
        <v>2700</v>
      </c>
      <c r="P14" s="61">
        <v>0</v>
      </c>
    </row>
    <row r="15" spans="1:16" ht="51" x14ac:dyDescent="0.25">
      <c r="A15" s="15"/>
      <c r="B15" s="17">
        <v>5005137</v>
      </c>
      <c r="C15" s="17" t="s">
        <v>598</v>
      </c>
      <c r="D15" s="17">
        <v>3000683</v>
      </c>
      <c r="E15" s="17" t="s">
        <v>579</v>
      </c>
      <c r="F15" s="17">
        <v>218</v>
      </c>
      <c r="G15" s="17" t="s">
        <v>297</v>
      </c>
      <c r="H15" s="17">
        <v>448</v>
      </c>
      <c r="I15" s="17" t="s">
        <v>209</v>
      </c>
      <c r="J15" s="17">
        <v>448</v>
      </c>
      <c r="K15" s="17" t="s">
        <v>349</v>
      </c>
      <c r="L15" s="59">
        <v>1.4E-3</v>
      </c>
      <c r="M15" s="60">
        <v>1.4E-3</v>
      </c>
      <c r="N15" s="61">
        <v>0</v>
      </c>
      <c r="O15" s="60">
        <v>0</v>
      </c>
      <c r="P15" s="61">
        <v>0</v>
      </c>
    </row>
    <row r="16" spans="1:16" ht="51" x14ac:dyDescent="0.25">
      <c r="A16" s="15"/>
      <c r="B16" s="17">
        <v>5005137</v>
      </c>
      <c r="C16" s="17" t="s">
        <v>598</v>
      </c>
      <c r="D16" s="17">
        <v>3000683</v>
      </c>
      <c r="E16" s="17" t="s">
        <v>579</v>
      </c>
      <c r="F16" s="17">
        <v>218</v>
      </c>
      <c r="G16" s="17" t="s">
        <v>297</v>
      </c>
      <c r="H16" s="17">
        <v>449</v>
      </c>
      <c r="I16" s="17" t="s">
        <v>210</v>
      </c>
      <c r="J16" s="17">
        <v>449</v>
      </c>
      <c r="K16" s="17" t="s">
        <v>350</v>
      </c>
      <c r="L16" s="59">
        <v>6.0590000000000005E-2</v>
      </c>
      <c r="M16" s="60">
        <v>6.0590000000000005E-2</v>
      </c>
      <c r="N16" s="61">
        <v>1.3610450136184227E-2</v>
      </c>
      <c r="O16" s="60">
        <v>13064</v>
      </c>
      <c r="P16" s="61">
        <v>0</v>
      </c>
    </row>
    <row r="17" spans="1:16" ht="51" x14ac:dyDescent="0.25">
      <c r="A17" s="15"/>
      <c r="B17" s="17">
        <v>5005137</v>
      </c>
      <c r="C17" s="17" t="s">
        <v>598</v>
      </c>
      <c r="D17" s="17">
        <v>3000683</v>
      </c>
      <c r="E17" s="17" t="s">
        <v>579</v>
      </c>
      <c r="F17" s="17">
        <v>218</v>
      </c>
      <c r="G17" s="17" t="s">
        <v>297</v>
      </c>
      <c r="H17" s="17">
        <v>450</v>
      </c>
      <c r="I17" s="17" t="s">
        <v>211</v>
      </c>
      <c r="J17" s="17">
        <v>450</v>
      </c>
      <c r="K17" s="17" t="s">
        <v>351</v>
      </c>
      <c r="L17" s="59">
        <v>9.049999999999999E-3</v>
      </c>
      <c r="M17" s="60">
        <v>9.049999999999999E-3</v>
      </c>
      <c r="N17" s="61">
        <v>1.8482000596122816E-3</v>
      </c>
      <c r="O17" s="60">
        <v>0</v>
      </c>
      <c r="P17" s="61">
        <v>0</v>
      </c>
    </row>
    <row r="18" spans="1:16" ht="51" x14ac:dyDescent="0.25">
      <c r="A18" s="15"/>
      <c r="B18" s="17">
        <v>5005137</v>
      </c>
      <c r="C18" s="17" t="s">
        <v>598</v>
      </c>
      <c r="D18" s="17">
        <v>3000683</v>
      </c>
      <c r="E18" s="17" t="s">
        <v>579</v>
      </c>
      <c r="F18" s="17">
        <v>218</v>
      </c>
      <c r="G18" s="17" t="s">
        <v>297</v>
      </c>
      <c r="H18" s="17">
        <v>452</v>
      </c>
      <c r="I18" s="17" t="s">
        <v>213</v>
      </c>
      <c r="J18" s="17">
        <v>452</v>
      </c>
      <c r="K18" s="17" t="s">
        <v>353</v>
      </c>
      <c r="L18" s="59">
        <v>0.15193099999999998</v>
      </c>
      <c r="M18" s="60">
        <v>0.18795499999999998</v>
      </c>
      <c r="N18" s="61">
        <v>9.8418002016842365E-2</v>
      </c>
      <c r="O18" s="60">
        <v>0</v>
      </c>
      <c r="P18" s="61">
        <v>0</v>
      </c>
    </row>
    <row r="19" spans="1:16" ht="51" x14ac:dyDescent="0.25">
      <c r="A19" s="15"/>
      <c r="B19" s="17">
        <v>5005137</v>
      </c>
      <c r="C19" s="17" t="s">
        <v>598</v>
      </c>
      <c r="D19" s="17">
        <v>3000683</v>
      </c>
      <c r="E19" s="17" t="s">
        <v>579</v>
      </c>
      <c r="F19" s="17">
        <v>218</v>
      </c>
      <c r="G19" s="17" t="s">
        <v>297</v>
      </c>
      <c r="H19" s="17">
        <v>453</v>
      </c>
      <c r="I19" s="17" t="s">
        <v>214</v>
      </c>
      <c r="J19" s="17">
        <v>453</v>
      </c>
      <c r="K19" s="17" t="s">
        <v>354</v>
      </c>
      <c r="L19" s="59">
        <v>5.3660999999999993E-2</v>
      </c>
      <c r="M19" s="60">
        <v>2.87E-2</v>
      </c>
      <c r="N19" s="61">
        <v>3.5392999416217208E-3</v>
      </c>
      <c r="O19" s="60">
        <v>696</v>
      </c>
      <c r="P19" s="61">
        <v>0</v>
      </c>
    </row>
    <row r="20" spans="1:16" ht="51" x14ac:dyDescent="0.25">
      <c r="A20" s="15"/>
      <c r="B20" s="17">
        <v>5005137</v>
      </c>
      <c r="C20" s="17" t="s">
        <v>598</v>
      </c>
      <c r="D20" s="17">
        <v>3000683</v>
      </c>
      <c r="E20" s="17" t="s">
        <v>579</v>
      </c>
      <c r="F20" s="17">
        <v>218</v>
      </c>
      <c r="G20" s="17" t="s">
        <v>297</v>
      </c>
      <c r="H20" s="17">
        <v>454</v>
      </c>
      <c r="I20" s="17" t="s">
        <v>215</v>
      </c>
      <c r="J20" s="17">
        <v>454</v>
      </c>
      <c r="K20" s="17" t="s">
        <v>355</v>
      </c>
      <c r="L20" s="59">
        <v>1.1599E-2</v>
      </c>
      <c r="M20" s="60">
        <v>1.1599E-2</v>
      </c>
      <c r="N20" s="61">
        <v>0</v>
      </c>
      <c r="O20" s="60">
        <v>559</v>
      </c>
      <c r="P20" s="61">
        <v>0</v>
      </c>
    </row>
    <row r="21" spans="1:16" ht="51" x14ac:dyDescent="0.25">
      <c r="A21" s="15"/>
      <c r="B21" s="17">
        <v>5005137</v>
      </c>
      <c r="C21" s="17" t="s">
        <v>598</v>
      </c>
      <c r="D21" s="17">
        <v>3000683</v>
      </c>
      <c r="E21" s="17" t="s">
        <v>579</v>
      </c>
      <c r="F21" s="17">
        <v>218</v>
      </c>
      <c r="G21" s="17" t="s">
        <v>297</v>
      </c>
      <c r="H21" s="17">
        <v>457</v>
      </c>
      <c r="I21" s="17" t="s">
        <v>218</v>
      </c>
      <c r="J21" s="17">
        <v>457</v>
      </c>
      <c r="K21" s="17" t="s">
        <v>358</v>
      </c>
      <c r="L21" s="59">
        <v>3.4733E-2</v>
      </c>
      <c r="M21" s="60">
        <v>3.4733E-2</v>
      </c>
      <c r="N21" s="61">
        <v>1.1776119768910576E-2</v>
      </c>
      <c r="O21" s="60">
        <v>0</v>
      </c>
      <c r="P21" s="61">
        <v>0</v>
      </c>
    </row>
    <row r="22" spans="1:16" ht="51" x14ac:dyDescent="0.25">
      <c r="A22" s="15"/>
      <c r="B22" s="17">
        <v>5005137</v>
      </c>
      <c r="C22" s="17" t="s">
        <v>598</v>
      </c>
      <c r="D22" s="17">
        <v>3000683</v>
      </c>
      <c r="E22" s="17" t="s">
        <v>579</v>
      </c>
      <c r="F22" s="17">
        <v>218</v>
      </c>
      <c r="G22" s="17" t="s">
        <v>297</v>
      </c>
      <c r="H22" s="17">
        <v>458</v>
      </c>
      <c r="I22" s="17" t="s">
        <v>219</v>
      </c>
      <c r="J22" s="17">
        <v>458</v>
      </c>
      <c r="K22" s="17" t="s">
        <v>359</v>
      </c>
      <c r="L22" s="59">
        <v>6.9699999999999996E-3</v>
      </c>
      <c r="M22" s="60">
        <v>6.9699999999999996E-3</v>
      </c>
      <c r="N22" s="61">
        <v>0</v>
      </c>
      <c r="O22" s="60">
        <v>0</v>
      </c>
      <c r="P22" s="61">
        <v>0</v>
      </c>
    </row>
    <row r="23" spans="1:16" ht="51" x14ac:dyDescent="0.25">
      <c r="A23" s="15"/>
      <c r="B23" s="17">
        <v>5005137</v>
      </c>
      <c r="C23" s="17" t="s">
        <v>598</v>
      </c>
      <c r="D23" s="17">
        <v>3000683</v>
      </c>
      <c r="E23" s="17" t="s">
        <v>579</v>
      </c>
      <c r="F23" s="17">
        <v>218</v>
      </c>
      <c r="G23" s="17" t="s">
        <v>297</v>
      </c>
      <c r="H23" s="17">
        <v>460</v>
      </c>
      <c r="I23" s="17" t="s">
        <v>221</v>
      </c>
      <c r="J23" s="17">
        <v>460</v>
      </c>
      <c r="K23" s="17" t="s">
        <v>361</v>
      </c>
      <c r="L23" s="59">
        <v>2E-3</v>
      </c>
      <c r="M23" s="60">
        <v>2E-3</v>
      </c>
      <c r="N23" s="61">
        <v>0</v>
      </c>
      <c r="O23" s="60">
        <v>2200</v>
      </c>
      <c r="P23" s="61">
        <v>0</v>
      </c>
    </row>
    <row r="24" spans="1:16" ht="51" x14ac:dyDescent="0.25">
      <c r="A24" s="15"/>
      <c r="B24" s="17">
        <v>5005137</v>
      </c>
      <c r="C24" s="17" t="s">
        <v>598</v>
      </c>
      <c r="D24" s="17">
        <v>3000683</v>
      </c>
      <c r="E24" s="17" t="s">
        <v>579</v>
      </c>
      <c r="F24" s="17">
        <v>218</v>
      </c>
      <c r="G24" s="17" t="s">
        <v>297</v>
      </c>
      <c r="H24" s="17">
        <v>461</v>
      </c>
      <c r="I24" s="17" t="s">
        <v>222</v>
      </c>
      <c r="J24" s="17">
        <v>461</v>
      </c>
      <c r="K24" s="17" t="s">
        <v>362</v>
      </c>
      <c r="L24" s="59">
        <v>1.2000000000000001E-3</v>
      </c>
      <c r="M24" s="60">
        <v>1.1999999999999999E-3</v>
      </c>
      <c r="N24" s="61">
        <v>1.2000000569969416E-3</v>
      </c>
      <c r="O24" s="60">
        <v>4820</v>
      </c>
      <c r="P24" s="61">
        <v>0</v>
      </c>
    </row>
    <row r="25" spans="1:16" ht="51" x14ac:dyDescent="0.25">
      <c r="A25" s="15"/>
      <c r="B25" s="17">
        <v>5005137</v>
      </c>
      <c r="C25" s="17" t="s">
        <v>598</v>
      </c>
      <c r="D25" s="17">
        <v>3000683</v>
      </c>
      <c r="E25" s="17" t="s">
        <v>579</v>
      </c>
      <c r="F25" s="17">
        <v>218</v>
      </c>
      <c r="G25" s="17" t="s">
        <v>297</v>
      </c>
      <c r="H25" s="17">
        <v>462</v>
      </c>
      <c r="I25" s="17" t="s">
        <v>223</v>
      </c>
      <c r="J25" s="17">
        <v>462</v>
      </c>
      <c r="K25" s="17" t="s">
        <v>363</v>
      </c>
      <c r="L25" s="59">
        <v>7.6E-3</v>
      </c>
      <c r="M25" s="60">
        <v>7.6E-3</v>
      </c>
      <c r="N25" s="61">
        <v>7.0951999805402011E-4</v>
      </c>
      <c r="O25" s="60">
        <v>14958</v>
      </c>
      <c r="P25" s="61">
        <v>0</v>
      </c>
    </row>
    <row r="26" spans="1:16" ht="51" x14ac:dyDescent="0.25">
      <c r="A26" s="15"/>
      <c r="B26" s="17">
        <v>5005137</v>
      </c>
      <c r="C26" s="17" t="s">
        <v>598</v>
      </c>
      <c r="D26" s="17">
        <v>3000683</v>
      </c>
      <c r="E26" s="17" t="s">
        <v>579</v>
      </c>
      <c r="F26" s="17">
        <v>218</v>
      </c>
      <c r="G26" s="17" t="s">
        <v>297</v>
      </c>
      <c r="H26" s="17">
        <v>463</v>
      </c>
      <c r="I26" s="17" t="s">
        <v>224</v>
      </c>
      <c r="J26" s="17">
        <v>463</v>
      </c>
      <c r="K26" s="17" t="s">
        <v>364</v>
      </c>
      <c r="L26" s="59">
        <v>6.2740000000000004E-2</v>
      </c>
      <c r="M26" s="60">
        <v>9.7789000000000015E-2</v>
      </c>
      <c r="N26" s="61">
        <v>3.7825570980203338E-2</v>
      </c>
      <c r="O26" s="60">
        <v>1460</v>
      </c>
      <c r="P26" s="61">
        <v>0</v>
      </c>
    </row>
    <row r="27" spans="1:16" ht="51.75" thickBot="1" x14ac:dyDescent="0.3">
      <c r="A27" s="21"/>
      <c r="B27" s="23">
        <v>5005137</v>
      </c>
      <c r="C27" s="23" t="s">
        <v>598</v>
      </c>
      <c r="D27" s="23">
        <v>3000683</v>
      </c>
      <c r="E27" s="23" t="s">
        <v>579</v>
      </c>
      <c r="F27" s="23">
        <v>218</v>
      </c>
      <c r="G27" s="23" t="s">
        <v>297</v>
      </c>
      <c r="H27" s="23">
        <v>464</v>
      </c>
      <c r="I27" s="23" t="s">
        <v>225</v>
      </c>
      <c r="J27" s="23">
        <v>464</v>
      </c>
      <c r="K27" s="23" t="s">
        <v>365</v>
      </c>
      <c r="L27" s="62">
        <v>1E-3</v>
      </c>
      <c r="M27" s="63">
        <v>1E-3</v>
      </c>
      <c r="N27" s="64">
        <v>0</v>
      </c>
      <c r="O27" s="63">
        <v>2431</v>
      </c>
      <c r="P27" s="64">
        <v>0</v>
      </c>
    </row>
  </sheetData>
  <mergeCells count="13">
    <mergeCell ref="A3:K3"/>
    <mergeCell ref="L3:N3"/>
    <mergeCell ref="O3:P3"/>
    <mergeCell ref="N4:N5"/>
    <mergeCell ref="H4:I5"/>
    <mergeCell ref="J4:K5"/>
    <mergeCell ref="A4:C5"/>
    <mergeCell ref="O4:O5"/>
    <mergeCell ref="L4:L5"/>
    <mergeCell ref="D4:E5"/>
    <mergeCell ref="P4:P5"/>
    <mergeCell ref="M4:M5"/>
    <mergeCell ref="F4:G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K100"/>
  <sheetViews>
    <sheetView workbookViewId="0">
      <selection activeCell="A2" sqref="A2:K31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30</v>
      </c>
      <c r="B1" s="41" t="s">
        <v>228</v>
      </c>
      <c r="C1" s="40" t="s">
        <v>14</v>
      </c>
      <c r="D1" s="40"/>
      <c r="E1" s="40"/>
      <c r="F1" s="40"/>
      <c r="G1" s="40"/>
    </row>
    <row r="2" spans="1:11" ht="15.75" thickBot="1" x14ac:dyDescent="0.3">
      <c r="A2" s="2" t="s">
        <v>612</v>
      </c>
      <c r="I2" s="1" t="s">
        <v>654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4209.2621859999999</v>
      </c>
      <c r="E6" s="13">
        <f ca="1">SUM(E7:OFFSET(E7,50,0))</f>
        <v>4591.8519179999985</v>
      </c>
      <c r="F6" s="13">
        <f ca="1">SUM(F7:OFFSET(F7,50,0))</f>
        <v>2322.7072234300585</v>
      </c>
      <c r="G6" s="14">
        <f ca="1">IFERROR(F6/E6,0)</f>
        <v>0.50583234496850327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38.429361</v>
      </c>
      <c r="E7" s="19">
        <v>61.093657999999998</v>
      </c>
      <c r="F7" s="19">
        <v>49.388517466699568</v>
      </c>
      <c r="G7" s="20">
        <f t="shared" ref="G7:G31" si="0">IFERROR(F7/E7,0)</f>
        <v>0.8084066183547165</v>
      </c>
      <c r="I7" t="s">
        <v>240</v>
      </c>
      <c r="J7" s="6">
        <v>49.388517466699568</v>
      </c>
      <c r="K7" s="65">
        <v>0.8084066183547165</v>
      </c>
    </row>
    <row r="8" spans="1:11" x14ac:dyDescent="0.25">
      <c r="A8" s="15"/>
      <c r="B8" s="44">
        <v>2</v>
      </c>
      <c r="C8" s="17" t="s">
        <v>241</v>
      </c>
      <c r="D8" s="18">
        <v>134.23364000000001</v>
      </c>
      <c r="E8" s="19">
        <v>150.11932000000002</v>
      </c>
      <c r="F8" s="19">
        <v>84.176077635234833</v>
      </c>
      <c r="G8" s="20">
        <f t="shared" si="0"/>
        <v>0.56072781061914501</v>
      </c>
      <c r="I8" t="s">
        <v>243</v>
      </c>
      <c r="J8" s="6">
        <v>223.72049729646506</v>
      </c>
      <c r="K8" s="65">
        <v>0.67309153137374467</v>
      </c>
    </row>
    <row r="9" spans="1:11" x14ac:dyDescent="0.25">
      <c r="A9" s="15"/>
      <c r="B9" s="44">
        <v>3</v>
      </c>
      <c r="C9" s="17" t="s">
        <v>242</v>
      </c>
      <c r="D9" s="18">
        <v>62.103827000000003</v>
      </c>
      <c r="E9" s="19">
        <v>72.009632999999994</v>
      </c>
      <c r="F9" s="19">
        <v>32.579189069785571</v>
      </c>
      <c r="G9" s="20">
        <f t="shared" si="0"/>
        <v>0.45242820595663324</v>
      </c>
      <c r="I9" t="s">
        <v>248</v>
      </c>
      <c r="J9" s="6">
        <v>22.710920950397849</v>
      </c>
      <c r="K9" s="65">
        <v>0.59370449235430223</v>
      </c>
    </row>
    <row r="10" spans="1:11" x14ac:dyDescent="0.25">
      <c r="A10" s="15"/>
      <c r="B10" s="44">
        <v>4</v>
      </c>
      <c r="C10" s="17" t="s">
        <v>243</v>
      </c>
      <c r="D10" s="18">
        <v>284.98317900000001</v>
      </c>
      <c r="E10" s="19">
        <v>332.37752499999993</v>
      </c>
      <c r="F10" s="19">
        <v>223.72049729646506</v>
      </c>
      <c r="G10" s="20">
        <f t="shared" si="0"/>
        <v>0.67309153137374467</v>
      </c>
      <c r="I10" t="s">
        <v>251</v>
      </c>
      <c r="J10" s="6">
        <v>89.506101009475969</v>
      </c>
      <c r="K10" s="65">
        <v>0.58900849251865051</v>
      </c>
    </row>
    <row r="11" spans="1:11" x14ac:dyDescent="0.25">
      <c r="A11" s="15"/>
      <c r="B11" s="44">
        <v>5</v>
      </c>
      <c r="C11" s="17" t="s">
        <v>244</v>
      </c>
      <c r="D11" s="18">
        <v>48.134156000000011</v>
      </c>
      <c r="E11" s="19">
        <v>54.800222000000012</v>
      </c>
      <c r="F11" s="19">
        <v>26.747423193566647</v>
      </c>
      <c r="G11" s="20">
        <f t="shared" si="0"/>
        <v>0.4880896868185432</v>
      </c>
      <c r="I11" t="s">
        <v>253</v>
      </c>
      <c r="J11" s="6">
        <v>121.26116081669716</v>
      </c>
      <c r="K11" s="65">
        <v>0.5815250335867399</v>
      </c>
    </row>
    <row r="12" spans="1:11" x14ac:dyDescent="0.25">
      <c r="A12" s="15"/>
      <c r="B12" s="44">
        <v>6</v>
      </c>
      <c r="C12" s="17" t="s">
        <v>245</v>
      </c>
      <c r="D12" s="18">
        <v>92.308736999999994</v>
      </c>
      <c r="E12" s="19">
        <v>90.964259999999967</v>
      </c>
      <c r="F12" s="19">
        <v>48.085130639297859</v>
      </c>
      <c r="G12" s="20">
        <f t="shared" si="0"/>
        <v>0.52861564134417049</v>
      </c>
      <c r="I12" t="s">
        <v>250</v>
      </c>
      <c r="J12" s="6">
        <v>61.636406889000682</v>
      </c>
      <c r="K12" s="65">
        <v>0.57441464224104666</v>
      </c>
    </row>
    <row r="13" spans="1:11" x14ac:dyDescent="0.25">
      <c r="A13" s="15"/>
      <c r="B13" s="44">
        <v>7</v>
      </c>
      <c r="C13" s="17" t="s">
        <v>246</v>
      </c>
      <c r="D13" s="18">
        <v>140.86424300000002</v>
      </c>
      <c r="E13" s="19">
        <v>151.46973899999998</v>
      </c>
      <c r="F13" s="19">
        <v>75.085774169157958</v>
      </c>
      <c r="G13" s="20">
        <f t="shared" si="0"/>
        <v>0.49571468641111194</v>
      </c>
      <c r="I13" t="s">
        <v>247</v>
      </c>
      <c r="J13" s="6">
        <v>132.33457151451148</v>
      </c>
      <c r="K13" s="65">
        <v>0.56218864145145109</v>
      </c>
    </row>
    <row r="14" spans="1:11" x14ac:dyDescent="0.25">
      <c r="A14" s="15"/>
      <c r="B14" s="44">
        <v>8</v>
      </c>
      <c r="C14" s="17" t="s">
        <v>247</v>
      </c>
      <c r="D14" s="18">
        <v>238.28923600000005</v>
      </c>
      <c r="E14" s="19">
        <v>235.39175600000004</v>
      </c>
      <c r="F14" s="19">
        <v>132.33457151451148</v>
      </c>
      <c r="G14" s="20">
        <f t="shared" si="0"/>
        <v>0.56218864145145109</v>
      </c>
      <c r="I14" t="s">
        <v>241</v>
      </c>
      <c r="J14" s="6">
        <v>84.176077635234833</v>
      </c>
      <c r="K14" s="65">
        <v>0.56072781061914501</v>
      </c>
    </row>
    <row r="15" spans="1:11" x14ac:dyDescent="0.25">
      <c r="A15" s="15"/>
      <c r="B15" s="44">
        <v>9</v>
      </c>
      <c r="C15" s="17" t="s">
        <v>248</v>
      </c>
      <c r="D15" s="18">
        <v>36.628390000000003</v>
      </c>
      <c r="E15" s="19">
        <v>38.252903999999987</v>
      </c>
      <c r="F15" s="19">
        <v>22.710920950397849</v>
      </c>
      <c r="G15" s="20">
        <f t="shared" si="0"/>
        <v>0.59370449235430223</v>
      </c>
      <c r="I15" t="s">
        <v>245</v>
      </c>
      <c r="J15" s="6">
        <v>48.085130639297859</v>
      </c>
      <c r="K15" s="65">
        <v>0.52861564134417049</v>
      </c>
    </row>
    <row r="16" spans="1:11" x14ac:dyDescent="0.25">
      <c r="A16" s="15"/>
      <c r="B16" s="44">
        <v>10</v>
      </c>
      <c r="C16" s="17" t="s">
        <v>249</v>
      </c>
      <c r="D16" s="18">
        <v>48.358276000000004</v>
      </c>
      <c r="E16" s="19">
        <v>56.342321000000005</v>
      </c>
      <c r="F16" s="19">
        <v>25.928753588321342</v>
      </c>
      <c r="G16" s="20">
        <f t="shared" si="0"/>
        <v>0.4602003099645352</v>
      </c>
      <c r="I16" t="s">
        <v>252</v>
      </c>
      <c r="J16" s="6">
        <v>104.84013288329061</v>
      </c>
      <c r="K16" s="65">
        <v>0.52713964452646889</v>
      </c>
    </row>
    <row r="17" spans="1:11" x14ac:dyDescent="0.25">
      <c r="A17" s="15"/>
      <c r="B17" s="44">
        <v>11</v>
      </c>
      <c r="C17" s="17" t="s">
        <v>250</v>
      </c>
      <c r="D17" s="18">
        <v>96.266572999999994</v>
      </c>
      <c r="E17" s="19">
        <v>107.302987</v>
      </c>
      <c r="F17" s="19">
        <v>61.636406889000682</v>
      </c>
      <c r="G17" s="20">
        <f t="shared" si="0"/>
        <v>0.57441464224104666</v>
      </c>
      <c r="I17" t="s">
        <v>246</v>
      </c>
      <c r="J17" s="6">
        <v>75.085774169157958</v>
      </c>
      <c r="K17" s="65">
        <v>0.49571468641111194</v>
      </c>
    </row>
    <row r="18" spans="1:11" x14ac:dyDescent="0.25">
      <c r="A18" s="15"/>
      <c r="B18" s="44">
        <v>12</v>
      </c>
      <c r="C18" s="17" t="s">
        <v>251</v>
      </c>
      <c r="D18" s="18">
        <v>141.27092100000004</v>
      </c>
      <c r="E18" s="19">
        <v>151.96062900000007</v>
      </c>
      <c r="F18" s="19">
        <v>89.506101009475969</v>
      </c>
      <c r="G18" s="20">
        <f t="shared" si="0"/>
        <v>0.58900849251865051</v>
      </c>
      <c r="I18" t="s">
        <v>254</v>
      </c>
      <c r="J18" s="6">
        <v>964.13916984661682</v>
      </c>
      <c r="K18" s="65">
        <v>0.49539870214873255</v>
      </c>
    </row>
    <row r="19" spans="1:11" x14ac:dyDescent="0.25">
      <c r="A19" s="15"/>
      <c r="B19" s="44">
        <v>13</v>
      </c>
      <c r="C19" s="17" t="s">
        <v>252</v>
      </c>
      <c r="D19" s="18">
        <v>173.21536300000005</v>
      </c>
      <c r="E19" s="19">
        <v>198.88493300000005</v>
      </c>
      <c r="F19" s="19">
        <v>104.84013288329061</v>
      </c>
      <c r="G19" s="20">
        <f t="shared" si="0"/>
        <v>0.52713964452646889</v>
      </c>
      <c r="I19" t="s">
        <v>244</v>
      </c>
      <c r="J19" s="6">
        <v>26.747423193566647</v>
      </c>
      <c r="K19" s="65">
        <v>0.4880896868185432</v>
      </c>
    </row>
    <row r="20" spans="1:11" x14ac:dyDescent="0.25">
      <c r="A20" s="15"/>
      <c r="B20" s="44">
        <v>14</v>
      </c>
      <c r="C20" s="17" t="s">
        <v>253</v>
      </c>
      <c r="D20" s="18">
        <v>197.29757100000003</v>
      </c>
      <c r="E20" s="19">
        <v>208.52268400000003</v>
      </c>
      <c r="F20" s="19">
        <v>121.26116081669716</v>
      </c>
      <c r="G20" s="20">
        <f t="shared" si="0"/>
        <v>0.5815250335867399</v>
      </c>
      <c r="I20" t="s">
        <v>264</v>
      </c>
      <c r="J20" s="6">
        <v>22.117292162824015</v>
      </c>
      <c r="K20" s="65">
        <v>0.47958863437057103</v>
      </c>
    </row>
    <row r="21" spans="1:11" x14ac:dyDescent="0.25">
      <c r="A21" s="15"/>
      <c r="B21" s="44">
        <v>15</v>
      </c>
      <c r="C21" s="17" t="s">
        <v>254</v>
      </c>
      <c r="D21" s="18">
        <v>1688.2328510000002</v>
      </c>
      <c r="E21" s="19">
        <v>1946.1883239999997</v>
      </c>
      <c r="F21" s="19">
        <v>964.13916984661682</v>
      </c>
      <c r="G21" s="20">
        <f t="shared" si="0"/>
        <v>0.49539870214873255</v>
      </c>
      <c r="I21" t="s">
        <v>249</v>
      </c>
      <c r="J21" s="6">
        <v>25.928753588321342</v>
      </c>
      <c r="K21" s="65">
        <v>0.4602003099645352</v>
      </c>
    </row>
    <row r="22" spans="1:11" x14ac:dyDescent="0.25">
      <c r="A22" s="15"/>
      <c r="B22" s="44">
        <v>16</v>
      </c>
      <c r="C22" s="17" t="s">
        <v>255</v>
      </c>
      <c r="D22" s="18">
        <v>94.417828000000014</v>
      </c>
      <c r="E22" s="19">
        <v>103.86321700000001</v>
      </c>
      <c r="F22" s="19">
        <v>39.807988887345346</v>
      </c>
      <c r="G22" s="20">
        <f t="shared" si="0"/>
        <v>0.38327321295416206</v>
      </c>
      <c r="I22" t="s">
        <v>242</v>
      </c>
      <c r="J22" s="6">
        <v>32.579189069785571</v>
      </c>
      <c r="K22" s="65">
        <v>0.45242820595663324</v>
      </c>
    </row>
    <row r="23" spans="1:11" x14ac:dyDescent="0.25">
      <c r="A23" s="15"/>
      <c r="B23" s="44">
        <v>17</v>
      </c>
      <c r="C23" s="17" t="s">
        <v>256</v>
      </c>
      <c r="D23" s="18">
        <v>28.250630999999998</v>
      </c>
      <c r="E23" s="19">
        <v>17.598642999999999</v>
      </c>
      <c r="F23" s="19">
        <v>1.6372566785430536</v>
      </c>
      <c r="G23" s="20">
        <f t="shared" si="0"/>
        <v>9.3033120709537301E-2</v>
      </c>
      <c r="I23" t="s">
        <v>260</v>
      </c>
      <c r="J23" s="6">
        <v>66.841648520133276</v>
      </c>
      <c r="K23" s="65">
        <v>0.44321488771777373</v>
      </c>
    </row>
    <row r="24" spans="1:11" x14ac:dyDescent="0.25">
      <c r="A24" s="15"/>
      <c r="B24" s="44">
        <v>18</v>
      </c>
      <c r="C24" s="17" t="s">
        <v>257</v>
      </c>
      <c r="D24" s="18">
        <v>47.293010000000017</v>
      </c>
      <c r="E24" s="19">
        <v>25.901928999999992</v>
      </c>
      <c r="F24" s="19">
        <v>2.9500765483044233</v>
      </c>
      <c r="G24" s="20">
        <f t="shared" si="0"/>
        <v>0.11389408674174128</v>
      </c>
      <c r="I24" t="s">
        <v>259</v>
      </c>
      <c r="J24" s="6">
        <v>74.857830717596698</v>
      </c>
      <c r="K24" s="65">
        <v>0.4381894412331897</v>
      </c>
    </row>
    <row r="25" spans="1:11" x14ac:dyDescent="0.25">
      <c r="A25" s="15"/>
      <c r="B25" s="44">
        <v>19</v>
      </c>
      <c r="C25" s="17" t="s">
        <v>258</v>
      </c>
      <c r="D25" s="18">
        <v>25.373909000000001</v>
      </c>
      <c r="E25" s="19">
        <v>28.278629999999996</v>
      </c>
      <c r="F25" s="19">
        <v>12.252246579781058</v>
      </c>
      <c r="G25" s="20">
        <f t="shared" si="0"/>
        <v>0.43326874674554816</v>
      </c>
      <c r="I25" t="s">
        <v>258</v>
      </c>
      <c r="J25" s="6">
        <v>12.252246579781058</v>
      </c>
      <c r="K25" s="65">
        <v>0.43326874674554816</v>
      </c>
    </row>
    <row r="26" spans="1:11" x14ac:dyDescent="0.25">
      <c r="A26" s="15"/>
      <c r="B26" s="44">
        <v>20</v>
      </c>
      <c r="C26" s="17" t="s">
        <v>259</v>
      </c>
      <c r="D26" s="18">
        <v>161.32933500000007</v>
      </c>
      <c r="E26" s="19">
        <v>170.83440100000007</v>
      </c>
      <c r="F26" s="19">
        <v>74.857830717596698</v>
      </c>
      <c r="G26" s="20">
        <f t="shared" si="0"/>
        <v>0.4381894412331897</v>
      </c>
      <c r="I26" t="s">
        <v>263</v>
      </c>
      <c r="J26" s="6">
        <v>20.410085905753249</v>
      </c>
      <c r="K26" s="65">
        <v>0.38747274756268607</v>
      </c>
    </row>
    <row r="27" spans="1:11" x14ac:dyDescent="0.25">
      <c r="A27" s="15"/>
      <c r="B27" s="44">
        <v>21</v>
      </c>
      <c r="C27" s="17" t="s">
        <v>260</v>
      </c>
      <c r="D27" s="18">
        <v>150.124281</v>
      </c>
      <c r="E27" s="19">
        <v>150.81092800000005</v>
      </c>
      <c r="F27" s="19">
        <v>66.841648520133276</v>
      </c>
      <c r="G27" s="20">
        <f t="shared" si="0"/>
        <v>0.44321488771777373</v>
      </c>
      <c r="I27" t="s">
        <v>255</v>
      </c>
      <c r="J27" s="6">
        <v>39.807988887345346</v>
      </c>
      <c r="K27" s="65">
        <v>0.38327321295416206</v>
      </c>
    </row>
    <row r="28" spans="1:11" x14ac:dyDescent="0.25">
      <c r="A28" s="15"/>
      <c r="B28" s="44">
        <v>22</v>
      </c>
      <c r="C28" s="17" t="s">
        <v>261</v>
      </c>
      <c r="D28" s="18">
        <v>98.950877999999989</v>
      </c>
      <c r="E28" s="19">
        <v>60.172590999999983</v>
      </c>
      <c r="F28" s="19">
        <v>13.283326857696011</v>
      </c>
      <c r="G28" s="20">
        <f t="shared" si="0"/>
        <v>0.22075377903697074</v>
      </c>
      <c r="I28" t="s">
        <v>261</v>
      </c>
      <c r="J28" s="6">
        <v>13.283326857696011</v>
      </c>
      <c r="K28" s="65">
        <v>0.22075377903697074</v>
      </c>
    </row>
    <row r="29" spans="1:11" x14ac:dyDescent="0.25">
      <c r="A29" s="15"/>
      <c r="B29" s="44">
        <v>23</v>
      </c>
      <c r="C29" s="17" t="s">
        <v>262</v>
      </c>
      <c r="D29" s="18">
        <v>81.264562000000026</v>
      </c>
      <c r="E29" s="19">
        <v>79.918574999999976</v>
      </c>
      <c r="F29" s="19">
        <v>6.4096436035615625</v>
      </c>
      <c r="G29" s="20">
        <f t="shared" si="0"/>
        <v>8.0202175821597971E-2</v>
      </c>
      <c r="I29" t="s">
        <v>257</v>
      </c>
      <c r="J29" s="6">
        <v>2.9500765483044233</v>
      </c>
      <c r="K29" s="65">
        <v>0.11389408674174128</v>
      </c>
    </row>
    <row r="30" spans="1:11" x14ac:dyDescent="0.25">
      <c r="A30" s="15"/>
      <c r="B30" s="44">
        <v>24</v>
      </c>
      <c r="C30" s="17" t="s">
        <v>263</v>
      </c>
      <c r="D30" s="18">
        <v>59.537892000000006</v>
      </c>
      <c r="E30" s="19">
        <v>52.674894000000002</v>
      </c>
      <c r="F30" s="19">
        <v>20.410085905753249</v>
      </c>
      <c r="G30" s="20">
        <f t="shared" si="0"/>
        <v>0.38747274756268607</v>
      </c>
      <c r="I30" t="s">
        <v>256</v>
      </c>
      <c r="J30" s="6">
        <v>1.6372566785430536</v>
      </c>
      <c r="K30" s="65">
        <v>9.3033120709537301E-2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42.103536000000013</v>
      </c>
      <c r="E31" s="25">
        <v>46.117215000000002</v>
      </c>
      <c r="F31" s="25">
        <v>22.117292162824015</v>
      </c>
      <c r="G31" s="26">
        <f t="shared" si="0"/>
        <v>0.47958863437057103</v>
      </c>
      <c r="I31" t="s">
        <v>262</v>
      </c>
      <c r="J31" s="6">
        <v>6.4096436035615625</v>
      </c>
      <c r="K31" s="65">
        <v>8.0202175821597971E-2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G19"/>
  <sheetViews>
    <sheetView workbookViewId="0">
      <selection activeCell="A2" sqref="A2:G1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30</v>
      </c>
      <c r="B1" s="46" t="s">
        <v>228</v>
      </c>
      <c r="C1" s="40" t="s">
        <v>14</v>
      </c>
      <c r="D1" s="40"/>
      <c r="E1" s="40"/>
      <c r="F1" s="40"/>
      <c r="G1" s="40"/>
    </row>
    <row r="2" spans="1:7" ht="15.75" thickBot="1" x14ac:dyDescent="0.3">
      <c r="A2" s="2" t="s">
        <v>613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4209.2621859999999</v>
      </c>
      <c r="E6" s="13">
        <v>4591.8519179999985</v>
      </c>
      <c r="F6" s="13">
        <v>2322.7072234300585</v>
      </c>
      <c r="G6" s="14">
        <v>0.50583234496850327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3724.9501799999994</v>
      </c>
      <c r="E7" s="31">
        <f ca="1">SUM(E8:OFFSET(E6,MATCH("GOBIERNOS REGIONALES",$A$8:$A$50,0),0))</f>
        <v>3928.9316919999997</v>
      </c>
      <c r="F7" s="31">
        <f ca="1">SUM(F8:OFFSET(F6,MATCH("GOBIERNOS REGIONALES",$A$8:$A$50,0),0))</f>
        <v>2062.0248289199972</v>
      </c>
      <c r="G7" s="32">
        <f ca="1">IFERROR(F7/E7,0)</f>
        <v>0.52483091857225328</v>
      </c>
    </row>
    <row r="8" spans="1:7" x14ac:dyDescent="0.25">
      <c r="A8" s="15"/>
      <c r="B8" s="16">
        <v>7</v>
      </c>
      <c r="C8" s="17" t="s">
        <v>102</v>
      </c>
      <c r="D8" s="18">
        <v>3724.9501799999994</v>
      </c>
      <c r="E8" s="19">
        <v>3928.9316919999997</v>
      </c>
      <c r="F8" s="19">
        <v>2062.0248289199972</v>
      </c>
      <c r="G8" s="20">
        <f t="shared" ref="G8:G18" si="0">IFERROR(F8/E8,0)</f>
        <v>0.52483091857225328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4.1156139999999999</v>
      </c>
      <c r="E9" s="31">
        <f ca="1">SUM(E10:OFFSET(E8,(MATCH("GOBIERNOS LOCALES",$A$8:$A$50,0)-MATCH("GOBIERNOS REGIONALES",$A$8:$A$50,0)),0))</f>
        <v>14.008528</v>
      </c>
      <c r="F9" s="31">
        <f ca="1">SUM(F10:OFFSET(F8,(MATCH("GOBIERNOS LOCALES",$A$8:$A$50,0)-MATCH("GOBIERNOS REGIONALES",$A$8:$A$50,0)),0))</f>
        <v>9.5739802680400317</v>
      </c>
      <c r="G9" s="32">
        <f t="shared" ca="1" si="0"/>
        <v>0.68343942118972323</v>
      </c>
    </row>
    <row r="10" spans="1:7" x14ac:dyDescent="0.25">
      <c r="A10" s="15"/>
      <c r="B10" s="16">
        <v>445</v>
      </c>
      <c r="C10" s="17" t="s">
        <v>206</v>
      </c>
      <c r="D10" s="18">
        <v>0.27495700000000006</v>
      </c>
      <c r="E10" s="19">
        <v>0.19868999999999998</v>
      </c>
      <c r="F10" s="19">
        <v>5.6359571499342564E-2</v>
      </c>
      <c r="G10" s="20">
        <f t="shared" si="0"/>
        <v>0.28365580300640481</v>
      </c>
    </row>
    <row r="11" spans="1:7" x14ac:dyDescent="0.25">
      <c r="A11" s="15"/>
      <c r="B11" s="16">
        <v>448</v>
      </c>
      <c r="C11" s="17" t="s">
        <v>209</v>
      </c>
      <c r="D11" s="18">
        <v>0</v>
      </c>
      <c r="E11" s="19">
        <v>1.6121590000000001</v>
      </c>
      <c r="F11" s="19">
        <v>1.3007176134269685</v>
      </c>
      <c r="G11" s="20">
        <f t="shared" si="0"/>
        <v>0.80681720191802941</v>
      </c>
    </row>
    <row r="12" spans="1:7" x14ac:dyDescent="0.25">
      <c r="A12" s="15"/>
      <c r="B12" s="16">
        <v>451</v>
      </c>
      <c r="C12" s="17" t="s">
        <v>212</v>
      </c>
      <c r="D12" s="18">
        <v>0.59054399999999996</v>
      </c>
      <c r="E12" s="19">
        <v>0.5</v>
      </c>
      <c r="F12" s="19">
        <v>0</v>
      </c>
      <c r="G12" s="20">
        <f t="shared" si="0"/>
        <v>0</v>
      </c>
    </row>
    <row r="13" spans="1:7" x14ac:dyDescent="0.25">
      <c r="A13" s="15"/>
      <c r="B13" s="16">
        <v>452</v>
      </c>
      <c r="C13" s="17" t="s">
        <v>213</v>
      </c>
      <c r="D13" s="18">
        <v>0</v>
      </c>
      <c r="E13" s="19">
        <v>8.0172729999999994</v>
      </c>
      <c r="F13" s="19">
        <v>7.9195012329146266</v>
      </c>
      <c r="G13" s="20">
        <f t="shared" si="0"/>
        <v>0.98780485994609724</v>
      </c>
    </row>
    <row r="14" spans="1:7" x14ac:dyDescent="0.25">
      <c r="A14" s="15"/>
      <c r="B14" s="16">
        <v>456</v>
      </c>
      <c r="C14" s="17" t="s">
        <v>217</v>
      </c>
      <c r="D14" s="18">
        <v>0</v>
      </c>
      <c r="E14" s="19">
        <v>1.15E-2</v>
      </c>
      <c r="F14" s="19">
        <v>2.2287999745458364E-3</v>
      </c>
      <c r="G14" s="20">
        <f t="shared" si="0"/>
        <v>0.19380869343876839</v>
      </c>
    </row>
    <row r="15" spans="1:7" x14ac:dyDescent="0.25">
      <c r="A15" s="15"/>
      <c r="B15" s="16">
        <v>458</v>
      </c>
      <c r="C15" s="17" t="s">
        <v>219</v>
      </c>
      <c r="D15" s="18">
        <v>3.2201129999999996</v>
      </c>
      <c r="E15" s="19">
        <v>3.2728739999999998</v>
      </c>
      <c r="F15" s="19">
        <v>0.1955430033558514</v>
      </c>
      <c r="G15" s="20">
        <f t="shared" si="0"/>
        <v>5.9746572387403669E-2</v>
      </c>
    </row>
    <row r="16" spans="1:7" x14ac:dyDescent="0.25">
      <c r="A16" s="15"/>
      <c r="B16" s="16">
        <v>461</v>
      </c>
      <c r="C16" s="17" t="s">
        <v>222</v>
      </c>
      <c r="D16" s="18">
        <v>0.03</v>
      </c>
      <c r="E16" s="19">
        <v>0.38553199999999999</v>
      </c>
      <c r="F16" s="19">
        <v>8.913004701025784E-2</v>
      </c>
      <c r="G16" s="20">
        <f t="shared" si="0"/>
        <v>0.23118715699412201</v>
      </c>
    </row>
    <row r="17" spans="1:7" x14ac:dyDescent="0.25">
      <c r="A17" s="15"/>
      <c r="B17" s="16">
        <v>463</v>
      </c>
      <c r="C17" s="17" t="s">
        <v>224</v>
      </c>
      <c r="D17" s="18">
        <v>0</v>
      </c>
      <c r="E17" s="19">
        <v>1.0500000000000001E-2</v>
      </c>
      <c r="F17" s="19">
        <v>1.0499999858438969E-2</v>
      </c>
      <c r="G17" s="20">
        <f t="shared" si="0"/>
        <v>0.99999998651799693</v>
      </c>
    </row>
    <row r="18" spans="1:7" ht="15.75" thickBot="1" x14ac:dyDescent="0.3">
      <c r="A18" s="33" t="s">
        <v>227</v>
      </c>
      <c r="B18" s="34"/>
      <c r="C18" s="35"/>
      <c r="D18" s="36">
        <v>480.19639199999932</v>
      </c>
      <c r="E18" s="37">
        <v>648.91169799999909</v>
      </c>
      <c r="F18" s="37">
        <v>251.1084142420209</v>
      </c>
      <c r="G18" s="38">
        <f t="shared" si="0"/>
        <v>0.38696854289413851</v>
      </c>
    </row>
    <row r="19" spans="1:7" x14ac:dyDescent="0.25">
      <c r="D19" s="6"/>
      <c r="E19" s="6"/>
      <c r="F19" s="6"/>
      <c r="G19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A1:L23"/>
  <sheetViews>
    <sheetView topLeftCell="A7" workbookViewId="0">
      <selection activeCell="A18" sqref="A18:F23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30</v>
      </c>
      <c r="B1" s="40" t="s">
        <v>228</v>
      </c>
      <c r="C1" s="40" t="s">
        <v>14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614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4209.2621859999999</v>
      </c>
      <c r="G6" s="13">
        <v>4591.8519179999985</v>
      </c>
      <c r="H6" s="13">
        <v>2322.7072234300585</v>
      </c>
      <c r="I6" s="14">
        <v>0.50583234496850327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3997.5320360000005</v>
      </c>
      <c r="G7" s="31">
        <f ca="1">SUM(G8:OFFSET(G6,MATCH("PROYECTOS",$A$8:$A$50,0),0))</f>
        <v>4181.7930750000005</v>
      </c>
      <c r="H7" s="31">
        <f ca="1">SUM(H8:OFFSET(H6,MATCH("PROYECTOS",$A$8:$A$50,0),0))</f>
        <v>2153.2786000720812</v>
      </c>
      <c r="I7" s="32">
        <f ca="1">IFERROR(H7/G7,0)</f>
        <v>0.51491753930748496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42.299175000000012</v>
      </c>
      <c r="G8" s="19">
        <v>48.880166000000003</v>
      </c>
      <c r="H8" s="19">
        <v>17.473680022438202</v>
      </c>
      <c r="I8" s="20">
        <f t="shared" ref="I8:I14" si="0">IFERROR(H8/G8,0)</f>
        <v>0.3574799648274149</v>
      </c>
      <c r="J8" s="54"/>
      <c r="K8" s="19"/>
      <c r="L8" s="20" t="str">
        <f t="shared" ref="L8:L13" si="1">IFERROR(K8/J8,".")</f>
        <v>.</v>
      </c>
    </row>
    <row r="9" spans="1:12" x14ac:dyDescent="0.25">
      <c r="A9" s="15"/>
      <c r="B9" s="17">
        <v>3000355</v>
      </c>
      <c r="C9" s="17" t="s">
        <v>615</v>
      </c>
      <c r="D9" s="53">
        <v>520</v>
      </c>
      <c r="E9" s="17" t="s">
        <v>620</v>
      </c>
      <c r="F9" s="18">
        <v>2639.9806750000002</v>
      </c>
      <c r="G9" s="19">
        <v>2804.4468070000007</v>
      </c>
      <c r="H9" s="19">
        <v>2034.8719413024314</v>
      </c>
      <c r="I9" s="20">
        <f t="shared" si="0"/>
        <v>0.72558764039429002</v>
      </c>
      <c r="J9" s="54"/>
      <c r="K9" s="19"/>
      <c r="L9" s="20" t="str">
        <f t="shared" si="1"/>
        <v>.</v>
      </c>
    </row>
    <row r="10" spans="1:12" ht="25.5" x14ac:dyDescent="0.25">
      <c r="A10" s="15"/>
      <c r="B10" s="17">
        <v>3000356</v>
      </c>
      <c r="C10" s="17" t="s">
        <v>616</v>
      </c>
      <c r="D10" s="53">
        <v>215</v>
      </c>
      <c r="E10" s="17" t="s">
        <v>293</v>
      </c>
      <c r="F10" s="18">
        <v>40.569741000000015</v>
      </c>
      <c r="G10" s="19">
        <v>49.098241000000002</v>
      </c>
      <c r="H10" s="19">
        <v>22.149987142870486</v>
      </c>
      <c r="I10" s="20">
        <f t="shared" si="0"/>
        <v>0.4511360629573366</v>
      </c>
      <c r="J10" s="54"/>
      <c r="K10" s="19"/>
      <c r="L10" s="20" t="str">
        <f t="shared" si="1"/>
        <v>.</v>
      </c>
    </row>
    <row r="11" spans="1:12" ht="25.5" x14ac:dyDescent="0.25">
      <c r="A11" s="15"/>
      <c r="B11" s="17">
        <v>3000422</v>
      </c>
      <c r="C11" s="17" t="s">
        <v>617</v>
      </c>
      <c r="D11" s="53">
        <v>82</v>
      </c>
      <c r="E11" s="17" t="s">
        <v>621</v>
      </c>
      <c r="F11" s="18">
        <v>1191.269685</v>
      </c>
      <c r="G11" s="19">
        <v>1193.040714</v>
      </c>
      <c r="H11" s="19">
        <v>68.7858512581588</v>
      </c>
      <c r="I11" s="20">
        <f t="shared" si="0"/>
        <v>5.7655912703544837E-2</v>
      </c>
      <c r="J11" s="54"/>
      <c r="K11" s="19"/>
      <c r="L11" s="20" t="str">
        <f t="shared" si="1"/>
        <v>.</v>
      </c>
    </row>
    <row r="12" spans="1:12" ht="38.25" x14ac:dyDescent="0.25">
      <c r="A12" s="15"/>
      <c r="B12" s="17">
        <v>3000520</v>
      </c>
      <c r="C12" s="17" t="s">
        <v>618</v>
      </c>
      <c r="D12" s="53">
        <v>447</v>
      </c>
      <c r="E12" s="17" t="s">
        <v>622</v>
      </c>
      <c r="F12" s="18">
        <v>63.973121000000013</v>
      </c>
      <c r="G12" s="19">
        <v>65.73750800000002</v>
      </c>
      <c r="H12" s="19">
        <v>6.4548595639353152</v>
      </c>
      <c r="I12" s="20">
        <f t="shared" si="0"/>
        <v>9.8191424657218723E-2</v>
      </c>
      <c r="J12" s="54"/>
      <c r="K12" s="19"/>
      <c r="L12" s="20" t="str">
        <f t="shared" si="1"/>
        <v>.</v>
      </c>
    </row>
    <row r="13" spans="1:12" ht="38.25" x14ac:dyDescent="0.25">
      <c r="A13" s="15"/>
      <c r="B13" s="17">
        <v>3000659</v>
      </c>
      <c r="C13" s="17" t="s">
        <v>619</v>
      </c>
      <c r="D13" s="53">
        <v>575</v>
      </c>
      <c r="E13" s="17" t="s">
        <v>623</v>
      </c>
      <c r="F13" s="18">
        <v>19.439639</v>
      </c>
      <c r="G13" s="19">
        <v>20.589639000000005</v>
      </c>
      <c r="H13" s="19">
        <v>3.5422807822469622</v>
      </c>
      <c r="I13" s="20">
        <f t="shared" si="0"/>
        <v>0.17204190817755285</v>
      </c>
      <c r="J13" s="54"/>
      <c r="K13" s="19"/>
      <c r="L13" s="20" t="str">
        <f t="shared" si="1"/>
        <v>.</v>
      </c>
    </row>
    <row r="14" spans="1:12" ht="15.75" thickBot="1" x14ac:dyDescent="0.3">
      <c r="A14" s="33" t="s">
        <v>302</v>
      </c>
      <c r="B14" s="35"/>
      <c r="C14" s="35"/>
      <c r="D14" s="51"/>
      <c r="E14" s="35"/>
      <c r="F14" s="36">
        <f ca="1">OFFSET(F14,-MATCH("PROYECTOS",$A$8:$A$50,0)-1,0)-(OFFSET(F14,-MATCH("PROYECTOS",$A$8:$A$50,0),0))</f>
        <v>211.73014999999941</v>
      </c>
      <c r="G14" s="37">
        <f ca="1">OFFSET(G14,-MATCH("PROYECTOS",$A$8:$A$50,0)-1,0)-(OFFSET(G14,-MATCH("PROYECTOS",$A$8:$A$50,0),0))</f>
        <v>410.05884299999798</v>
      </c>
      <c r="H14" s="37">
        <f ca="1">OFFSET(H14,-MATCH("PROYECTOS",$A$8:$A$50,0)-1,0)-(OFFSET(H14,-MATCH("PROYECTOS",$A$8:$A$50,0),0))</f>
        <v>169.42862335797736</v>
      </c>
      <c r="I14" s="38">
        <f t="shared" ca="1" si="0"/>
        <v>0.4131812452047966</v>
      </c>
      <c r="J14" s="52"/>
      <c r="K14" s="37"/>
      <c r="L14" s="38"/>
    </row>
    <row r="15" spans="1:12" ht="15.75" thickBot="1" x14ac:dyDescent="0.3"/>
    <row r="16" spans="1:12" ht="15.75" thickBot="1" x14ac:dyDescent="0.3">
      <c r="A16" s="108" t="s">
        <v>372</v>
      </c>
      <c r="B16" s="109"/>
      <c r="C16" s="109"/>
      <c r="D16" s="109"/>
      <c r="E16" s="109"/>
      <c r="F16" s="110"/>
    </row>
    <row r="17" spans="1:6" ht="15.75" thickBot="1" x14ac:dyDescent="0.3">
      <c r="A17" s="2" t="s">
        <v>655</v>
      </c>
    </row>
    <row r="18" spans="1:6" ht="45" customHeight="1" x14ac:dyDescent="0.25">
      <c r="A18" s="100" t="s">
        <v>374</v>
      </c>
      <c r="B18" s="101"/>
      <c r="C18" s="101"/>
      <c r="D18" s="101"/>
      <c r="E18" s="101"/>
      <c r="F18" s="111" t="s">
        <v>375</v>
      </c>
    </row>
    <row r="19" spans="1:6" ht="15.75" thickBot="1" x14ac:dyDescent="0.3">
      <c r="A19" s="125"/>
      <c r="B19" s="126"/>
      <c r="C19" s="104"/>
      <c r="D19" s="104"/>
      <c r="E19" s="104"/>
      <c r="F19" s="112"/>
    </row>
    <row r="20" spans="1:6" ht="18" customHeight="1" x14ac:dyDescent="0.25">
      <c r="A20" s="15"/>
      <c r="B20" s="17">
        <v>3000001</v>
      </c>
      <c r="C20" s="123" t="s">
        <v>271</v>
      </c>
      <c r="D20" s="123"/>
      <c r="E20" s="123" t="s">
        <v>289</v>
      </c>
      <c r="F20" s="69">
        <v>0.3574799648274149</v>
      </c>
    </row>
    <row r="21" spans="1:6" ht="19.5" customHeight="1" x14ac:dyDescent="0.25">
      <c r="A21" s="15"/>
      <c r="B21" s="17">
        <v>3000422</v>
      </c>
      <c r="C21" s="119" t="s">
        <v>617</v>
      </c>
      <c r="D21" s="119">
        <v>82</v>
      </c>
      <c r="E21" s="119" t="s">
        <v>621</v>
      </c>
      <c r="F21" s="69">
        <v>5.7655912703544837E-2</v>
      </c>
    </row>
    <row r="22" spans="1:6" ht="26.25" customHeight="1" x14ac:dyDescent="0.25">
      <c r="A22" s="15"/>
      <c r="B22" s="17">
        <v>3000520</v>
      </c>
      <c r="C22" s="119" t="s">
        <v>618</v>
      </c>
      <c r="D22" s="119">
        <v>447</v>
      </c>
      <c r="E22" s="119" t="s">
        <v>622</v>
      </c>
      <c r="F22" s="69">
        <v>9.8191424657218723E-2</v>
      </c>
    </row>
    <row r="23" spans="1:6" ht="30" customHeight="1" thickBot="1" x14ac:dyDescent="0.3">
      <c r="A23" s="21"/>
      <c r="B23" s="23">
        <v>3000659</v>
      </c>
      <c r="C23" s="140" t="s">
        <v>619</v>
      </c>
      <c r="D23" s="140"/>
      <c r="E23" s="140"/>
      <c r="F23" s="70">
        <v>0.17204190817755285</v>
      </c>
    </row>
  </sheetData>
  <mergeCells count="19">
    <mergeCell ref="C23:E23"/>
    <mergeCell ref="C20:E20"/>
    <mergeCell ref="C21:E21"/>
    <mergeCell ref="C22:E22"/>
    <mergeCell ref="A18:E19"/>
    <mergeCell ref="F18:F19"/>
    <mergeCell ref="L4:L5"/>
    <mergeCell ref="H4:H5"/>
    <mergeCell ref="A4:C5"/>
    <mergeCell ref="J4:J5"/>
    <mergeCell ref="F4:F5"/>
    <mergeCell ref="K4:K5"/>
    <mergeCell ref="G4:G5"/>
    <mergeCell ref="D4:E5"/>
    <mergeCell ref="A3:E3"/>
    <mergeCell ref="F3:I3"/>
    <mergeCell ref="J3:L3"/>
    <mergeCell ref="I4:I5"/>
    <mergeCell ref="A16:F1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1:N27"/>
  <sheetViews>
    <sheetView workbookViewId="0">
      <selection activeCell="A2" sqref="A2:N2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30</v>
      </c>
      <c r="B1" s="40" t="s">
        <v>228</v>
      </c>
      <c r="C1" s="40" t="s">
        <v>14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624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4209.2621859999999</v>
      </c>
      <c r="I6" s="13">
        <v>4591.8519179999985</v>
      </c>
      <c r="J6" s="13">
        <v>2322.7072234300585</v>
      </c>
      <c r="K6" s="14">
        <v>0.50583234496850327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 ca="1">SUM(H8:OFFSET(H6,MATCH("PROYECTOS",$A$8:$A$50,0),0))</f>
        <v>3997.5320359999992</v>
      </c>
      <c r="I7" s="31">
        <f ca="1">SUM(I8:OFFSET(I6,MATCH("PROYECTOS",$A$8:$A$50,0),0))</f>
        <v>4181.7930749999987</v>
      </c>
      <c r="J7" s="31">
        <f ca="1">SUM(J8:OFFSET(J6,MATCH("PROYECTOS",$A$8:$A$50,0),0))</f>
        <v>2153.2786000720812</v>
      </c>
      <c r="K7" s="32">
        <f ca="1">IFERROR(J7/I7,0)</f>
        <v>0.51491753930748518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38.026312999999995</v>
      </c>
      <c r="I8" s="19">
        <v>44.713804000000003</v>
      </c>
      <c r="J8" s="19">
        <v>17.071378064025339</v>
      </c>
      <c r="K8" s="20">
        <f t="shared" ref="K8:K27" si="0">IFERROR(J8/I8,0)</f>
        <v>0.38179212093038062</v>
      </c>
      <c r="L8" s="54">
        <v>10.5</v>
      </c>
      <c r="M8" s="19">
        <v>0</v>
      </c>
      <c r="N8" s="20">
        <f>IFERROR(M8/L8,".")</f>
        <v>0</v>
      </c>
    </row>
    <row r="9" spans="1:14" ht="25.5" x14ac:dyDescent="0.25">
      <c r="A9" s="15"/>
      <c r="B9" s="17">
        <v>5003032</v>
      </c>
      <c r="C9" s="79" t="s">
        <v>626</v>
      </c>
      <c r="D9" s="17">
        <v>3000001</v>
      </c>
      <c r="E9" s="17" t="s">
        <v>271</v>
      </c>
      <c r="F9" s="53">
        <v>60</v>
      </c>
      <c r="G9" s="17" t="s">
        <v>318</v>
      </c>
      <c r="H9" s="18">
        <v>4.2728620000000017</v>
      </c>
      <c r="I9" s="19">
        <v>4.1663620000000003</v>
      </c>
      <c r="J9" s="19">
        <v>0.40230195841286331</v>
      </c>
      <c r="K9" s="20">
        <f t="shared" si="0"/>
        <v>9.655953045195384E-2</v>
      </c>
      <c r="L9" s="54">
        <v>0</v>
      </c>
      <c r="M9" s="19">
        <v>0</v>
      </c>
      <c r="N9" s="20" t="str">
        <f t="shared" ref="N9:N26" si="1">IFERROR(M9/L9,".")</f>
        <v>.</v>
      </c>
    </row>
    <row r="10" spans="1:14" x14ac:dyDescent="0.25">
      <c r="A10" s="15"/>
      <c r="B10" s="17">
        <v>5003046</v>
      </c>
      <c r="C10" s="79" t="s">
        <v>627</v>
      </c>
      <c r="D10" s="17">
        <v>3000355</v>
      </c>
      <c r="E10" s="17" t="s">
        <v>615</v>
      </c>
      <c r="F10" s="53">
        <v>520</v>
      </c>
      <c r="G10" s="17" t="s">
        <v>620</v>
      </c>
      <c r="H10" s="18">
        <v>2186.2218019999996</v>
      </c>
      <c r="I10" s="19">
        <v>2262.7025539999995</v>
      </c>
      <c r="J10" s="19">
        <v>1810.9921101894288</v>
      </c>
      <c r="K10" s="20">
        <f t="shared" si="0"/>
        <v>0.8003668475946879</v>
      </c>
      <c r="L10" s="54">
        <v>0</v>
      </c>
      <c r="M10" s="19">
        <v>0</v>
      </c>
      <c r="N10" s="20" t="str">
        <f t="shared" si="1"/>
        <v>.</v>
      </c>
    </row>
    <row r="11" spans="1:14" ht="25.5" x14ac:dyDescent="0.25">
      <c r="A11" s="15"/>
      <c r="B11" s="17">
        <v>5003048</v>
      </c>
      <c r="C11" s="79" t="s">
        <v>628</v>
      </c>
      <c r="D11" s="17">
        <v>3000355</v>
      </c>
      <c r="E11" s="17" t="s">
        <v>615</v>
      </c>
      <c r="F11" s="53">
        <v>36</v>
      </c>
      <c r="G11" s="17" t="s">
        <v>645</v>
      </c>
      <c r="H11" s="18">
        <v>2.9060820000000001</v>
      </c>
      <c r="I11" s="19">
        <v>3.4254100000000003</v>
      </c>
      <c r="J11" s="19">
        <v>1.9376224204370374</v>
      </c>
      <c r="K11" s="20">
        <f t="shared" si="0"/>
        <v>0.56566145963170456</v>
      </c>
      <c r="L11" s="54">
        <v>15</v>
      </c>
      <c r="M11" s="19">
        <v>0</v>
      </c>
      <c r="N11" s="20">
        <f t="shared" si="1"/>
        <v>0</v>
      </c>
    </row>
    <row r="12" spans="1:14" ht="25.5" x14ac:dyDescent="0.25">
      <c r="A12" s="15"/>
      <c r="B12" s="17">
        <v>5004156</v>
      </c>
      <c r="C12" s="79" t="s">
        <v>629</v>
      </c>
      <c r="D12" s="17">
        <v>3000355</v>
      </c>
      <c r="E12" s="17" t="s">
        <v>615</v>
      </c>
      <c r="F12" s="53">
        <v>520</v>
      </c>
      <c r="G12" s="17" t="s">
        <v>620</v>
      </c>
      <c r="H12" s="18">
        <v>426.83314799999965</v>
      </c>
      <c r="I12" s="19">
        <v>513.79254699999979</v>
      </c>
      <c r="J12" s="19">
        <v>220.69180842426749</v>
      </c>
      <c r="K12" s="20">
        <f t="shared" si="0"/>
        <v>0.4295348574300506</v>
      </c>
      <c r="L12" s="54">
        <v>245.5</v>
      </c>
      <c r="M12" s="19">
        <v>0</v>
      </c>
      <c r="N12" s="20">
        <f t="shared" si="1"/>
        <v>0</v>
      </c>
    </row>
    <row r="13" spans="1:14" ht="25.5" x14ac:dyDescent="0.25">
      <c r="A13" s="15"/>
      <c r="B13" s="17">
        <v>5004964</v>
      </c>
      <c r="C13" s="79" t="s">
        <v>630</v>
      </c>
      <c r="D13" s="17">
        <v>3000355</v>
      </c>
      <c r="E13" s="17" t="s">
        <v>615</v>
      </c>
      <c r="F13" s="53">
        <v>421</v>
      </c>
      <c r="G13" s="17" t="s">
        <v>646</v>
      </c>
      <c r="H13" s="18">
        <v>24.019642999999999</v>
      </c>
      <c r="I13" s="19">
        <v>24.526296000000002</v>
      </c>
      <c r="J13" s="19">
        <v>1.2504002682981081</v>
      </c>
      <c r="K13" s="20">
        <f t="shared" si="0"/>
        <v>5.0982026323832509E-2</v>
      </c>
      <c r="L13" s="54">
        <v>0</v>
      </c>
      <c r="M13" s="19">
        <v>0</v>
      </c>
      <c r="N13" s="20" t="str">
        <f t="shared" si="1"/>
        <v>.</v>
      </c>
    </row>
    <row r="14" spans="1:14" ht="25.5" x14ac:dyDescent="0.25">
      <c r="A14" s="15"/>
      <c r="B14" s="17">
        <v>5004165</v>
      </c>
      <c r="C14" s="79" t="s">
        <v>631</v>
      </c>
      <c r="D14" s="17">
        <v>3000356</v>
      </c>
      <c r="E14" s="17" t="s">
        <v>616</v>
      </c>
      <c r="F14" s="53">
        <v>524</v>
      </c>
      <c r="G14" s="17" t="s">
        <v>647</v>
      </c>
      <c r="H14" s="18">
        <v>4.970654999999998</v>
      </c>
      <c r="I14" s="19">
        <v>4.9706549999999998</v>
      </c>
      <c r="J14" s="19">
        <v>1.3526811896335857</v>
      </c>
      <c r="K14" s="20">
        <f t="shared" si="0"/>
        <v>0.27213338878549925</v>
      </c>
      <c r="L14" s="54">
        <v>0</v>
      </c>
      <c r="M14" s="19">
        <v>0</v>
      </c>
      <c r="N14" s="20" t="str">
        <f t="shared" si="1"/>
        <v>.</v>
      </c>
    </row>
    <row r="15" spans="1:14" ht="38.25" x14ac:dyDescent="0.25">
      <c r="A15" s="15"/>
      <c r="B15" s="17">
        <v>5004166</v>
      </c>
      <c r="C15" s="79" t="s">
        <v>632</v>
      </c>
      <c r="D15" s="17">
        <v>3000356</v>
      </c>
      <c r="E15" s="17" t="s">
        <v>616</v>
      </c>
      <c r="F15" s="53">
        <v>86</v>
      </c>
      <c r="G15" s="17" t="s">
        <v>464</v>
      </c>
      <c r="H15" s="18">
        <v>18.049923</v>
      </c>
      <c r="I15" s="19">
        <v>18.114023</v>
      </c>
      <c r="J15" s="19">
        <v>9.0504542623748421</v>
      </c>
      <c r="K15" s="20">
        <f t="shared" si="0"/>
        <v>0.49963800213651283</v>
      </c>
      <c r="L15" s="54">
        <v>0.5</v>
      </c>
      <c r="M15" s="19">
        <v>0</v>
      </c>
      <c r="N15" s="20">
        <f t="shared" si="1"/>
        <v>0</v>
      </c>
    </row>
    <row r="16" spans="1:14" ht="38.25" x14ac:dyDescent="0.25">
      <c r="A16" s="15"/>
      <c r="B16" s="17">
        <v>5004167</v>
      </c>
      <c r="C16" s="79" t="s">
        <v>633</v>
      </c>
      <c r="D16" s="17">
        <v>3000356</v>
      </c>
      <c r="E16" s="17" t="s">
        <v>616</v>
      </c>
      <c r="F16" s="53">
        <v>1</v>
      </c>
      <c r="G16" s="17" t="s">
        <v>644</v>
      </c>
      <c r="H16" s="18">
        <v>11.155019000000001</v>
      </c>
      <c r="I16" s="19">
        <v>19.301618999999995</v>
      </c>
      <c r="J16" s="19">
        <v>10.887291493148041</v>
      </c>
      <c r="K16" s="20">
        <f t="shared" si="0"/>
        <v>0.56406105068948065</v>
      </c>
      <c r="L16" s="54">
        <v>40</v>
      </c>
      <c r="M16" s="19">
        <v>0</v>
      </c>
      <c r="N16" s="20">
        <f t="shared" si="1"/>
        <v>0</v>
      </c>
    </row>
    <row r="17" spans="1:14" ht="38.25" x14ac:dyDescent="0.25">
      <c r="A17" s="15"/>
      <c r="B17" s="17">
        <v>5004168</v>
      </c>
      <c r="C17" s="79" t="s">
        <v>634</v>
      </c>
      <c r="D17" s="17">
        <v>3000356</v>
      </c>
      <c r="E17" s="17" t="s">
        <v>616</v>
      </c>
      <c r="F17" s="53">
        <v>447</v>
      </c>
      <c r="G17" s="17" t="s">
        <v>622</v>
      </c>
      <c r="H17" s="18">
        <v>6.3941439999999998</v>
      </c>
      <c r="I17" s="19">
        <v>6.711943999999999</v>
      </c>
      <c r="J17" s="19">
        <v>0.8595601977140177</v>
      </c>
      <c r="K17" s="20">
        <f t="shared" si="0"/>
        <v>0.12806426837202722</v>
      </c>
      <c r="L17" s="54">
        <v>0</v>
      </c>
      <c r="M17" s="19">
        <v>0</v>
      </c>
      <c r="N17" s="20" t="str">
        <f t="shared" si="1"/>
        <v>.</v>
      </c>
    </row>
    <row r="18" spans="1:14" ht="38.25" x14ac:dyDescent="0.25">
      <c r="A18" s="15"/>
      <c r="B18" s="17">
        <v>5004965</v>
      </c>
      <c r="C18" s="79" t="s">
        <v>635</v>
      </c>
      <c r="D18" s="17">
        <v>3000422</v>
      </c>
      <c r="E18" s="17" t="s">
        <v>617</v>
      </c>
      <c r="F18" s="53">
        <v>82</v>
      </c>
      <c r="G18" s="17" t="s">
        <v>621</v>
      </c>
      <c r="H18" s="18">
        <v>14.486383999999996</v>
      </c>
      <c r="I18" s="19">
        <v>14.492623999999994</v>
      </c>
      <c r="J18" s="19">
        <v>7.4035195580509026</v>
      </c>
      <c r="K18" s="20">
        <f t="shared" si="0"/>
        <v>0.51084741852482374</v>
      </c>
      <c r="L18" s="54">
        <v>0.5</v>
      </c>
      <c r="M18" s="19">
        <v>0</v>
      </c>
      <c r="N18" s="20">
        <f t="shared" si="1"/>
        <v>0</v>
      </c>
    </row>
    <row r="19" spans="1:14" ht="38.25" x14ac:dyDescent="0.25">
      <c r="A19" s="15"/>
      <c r="B19" s="17">
        <v>5004966</v>
      </c>
      <c r="C19" s="79" t="s">
        <v>636</v>
      </c>
      <c r="D19" s="17">
        <v>3000422</v>
      </c>
      <c r="E19" s="17" t="s">
        <v>617</v>
      </c>
      <c r="F19" s="53">
        <v>82</v>
      </c>
      <c r="G19" s="17" t="s">
        <v>621</v>
      </c>
      <c r="H19" s="18">
        <v>1176.7833010000006</v>
      </c>
      <c r="I19" s="19">
        <v>1178.5480900000002</v>
      </c>
      <c r="J19" s="19">
        <v>61.382331700107898</v>
      </c>
      <c r="K19" s="20">
        <f t="shared" si="0"/>
        <v>5.2083009782068278E-2</v>
      </c>
      <c r="L19" s="54">
        <v>0</v>
      </c>
      <c r="M19" s="19">
        <v>0</v>
      </c>
      <c r="N19" s="20" t="str">
        <f t="shared" si="1"/>
        <v>.</v>
      </c>
    </row>
    <row r="20" spans="1:14" ht="38.25" x14ac:dyDescent="0.25">
      <c r="A20" s="15"/>
      <c r="B20" s="17">
        <v>5004157</v>
      </c>
      <c r="C20" s="79" t="s">
        <v>637</v>
      </c>
      <c r="D20" s="17">
        <v>3000520</v>
      </c>
      <c r="E20" s="17" t="s">
        <v>618</v>
      </c>
      <c r="F20" s="53">
        <v>42</v>
      </c>
      <c r="G20" s="17" t="s">
        <v>648</v>
      </c>
      <c r="H20" s="18">
        <v>3.2518720000000001</v>
      </c>
      <c r="I20" s="19">
        <v>3.2518720000000001</v>
      </c>
      <c r="J20" s="19">
        <v>0.58510128254420124</v>
      </c>
      <c r="K20" s="20">
        <f t="shared" si="0"/>
        <v>0.17992752560500574</v>
      </c>
      <c r="L20" s="54">
        <v>0</v>
      </c>
      <c r="M20" s="19">
        <v>0</v>
      </c>
      <c r="N20" s="20" t="str">
        <f t="shared" si="1"/>
        <v>.</v>
      </c>
    </row>
    <row r="21" spans="1:14" ht="38.25" x14ac:dyDescent="0.25">
      <c r="A21" s="15"/>
      <c r="B21" s="17">
        <v>5004158</v>
      </c>
      <c r="C21" s="79" t="s">
        <v>638</v>
      </c>
      <c r="D21" s="17">
        <v>3000520</v>
      </c>
      <c r="E21" s="17" t="s">
        <v>618</v>
      </c>
      <c r="F21" s="53">
        <v>447</v>
      </c>
      <c r="G21" s="17" t="s">
        <v>622</v>
      </c>
      <c r="H21" s="18">
        <v>19.336497999999999</v>
      </c>
      <c r="I21" s="19">
        <v>19.336497999999995</v>
      </c>
      <c r="J21" s="19">
        <v>2.1737521877512336</v>
      </c>
      <c r="K21" s="20">
        <f t="shared" si="0"/>
        <v>0.11241705647792243</v>
      </c>
      <c r="L21" s="54">
        <v>0.5</v>
      </c>
      <c r="M21" s="19">
        <v>0</v>
      </c>
      <c r="N21" s="20">
        <f t="shared" si="1"/>
        <v>0</v>
      </c>
    </row>
    <row r="22" spans="1:14" ht="38.25" x14ac:dyDescent="0.25">
      <c r="A22" s="15"/>
      <c r="B22" s="17">
        <v>5004159</v>
      </c>
      <c r="C22" s="79" t="s">
        <v>639</v>
      </c>
      <c r="D22" s="17">
        <v>3000520</v>
      </c>
      <c r="E22" s="17" t="s">
        <v>618</v>
      </c>
      <c r="F22" s="53">
        <v>447</v>
      </c>
      <c r="G22" s="17" t="s">
        <v>622</v>
      </c>
      <c r="H22" s="18">
        <v>7.4512149999999995</v>
      </c>
      <c r="I22" s="19">
        <v>7.4269149999999993</v>
      </c>
      <c r="J22" s="19">
        <v>0.18539177486672997</v>
      </c>
      <c r="K22" s="20">
        <f t="shared" si="0"/>
        <v>2.4962151157880492E-2</v>
      </c>
      <c r="L22" s="54">
        <v>0.5</v>
      </c>
      <c r="M22" s="19">
        <v>0</v>
      </c>
      <c r="N22" s="20">
        <f t="shared" si="1"/>
        <v>0</v>
      </c>
    </row>
    <row r="23" spans="1:14" ht="38.25" x14ac:dyDescent="0.25">
      <c r="A23" s="15"/>
      <c r="B23" s="17">
        <v>5004186</v>
      </c>
      <c r="C23" s="79" t="s">
        <v>640</v>
      </c>
      <c r="D23" s="17">
        <v>3000520</v>
      </c>
      <c r="E23" s="17" t="s">
        <v>618</v>
      </c>
      <c r="F23" s="53">
        <v>447</v>
      </c>
      <c r="G23" s="17" t="s">
        <v>622</v>
      </c>
      <c r="H23" s="18">
        <v>33.933535999999997</v>
      </c>
      <c r="I23" s="19">
        <v>35.722223</v>
      </c>
      <c r="J23" s="19">
        <v>3.5106143187731504</v>
      </c>
      <c r="K23" s="20">
        <f t="shared" si="0"/>
        <v>9.8275359816581143E-2</v>
      </c>
      <c r="L23" s="54">
        <v>0.5</v>
      </c>
      <c r="M23" s="19">
        <v>0</v>
      </c>
      <c r="N23" s="20">
        <f t="shared" si="1"/>
        <v>0</v>
      </c>
    </row>
    <row r="24" spans="1:14" ht="38.25" x14ac:dyDescent="0.25">
      <c r="A24" s="15"/>
      <c r="B24" s="17">
        <v>5004163</v>
      </c>
      <c r="C24" s="79" t="s">
        <v>641</v>
      </c>
      <c r="D24" s="17">
        <v>3000659</v>
      </c>
      <c r="E24" s="17" t="s">
        <v>619</v>
      </c>
      <c r="F24" s="53">
        <v>42</v>
      </c>
      <c r="G24" s="17" t="s">
        <v>648</v>
      </c>
      <c r="H24" s="18">
        <v>3.2060500000000003</v>
      </c>
      <c r="I24" s="19">
        <v>3.1843310000000002</v>
      </c>
      <c r="J24" s="19">
        <v>0.66024084133096039</v>
      </c>
      <c r="K24" s="20">
        <f t="shared" si="0"/>
        <v>0.20734051872464274</v>
      </c>
      <c r="L24" s="54">
        <v>0</v>
      </c>
      <c r="M24" s="19">
        <v>0</v>
      </c>
      <c r="N24" s="20" t="str">
        <f t="shared" si="1"/>
        <v>.</v>
      </c>
    </row>
    <row r="25" spans="1:14" ht="38.25" x14ac:dyDescent="0.25">
      <c r="A25" s="15"/>
      <c r="B25" s="17">
        <v>5004164</v>
      </c>
      <c r="C25" s="79" t="s">
        <v>642</v>
      </c>
      <c r="D25" s="17">
        <v>3000659</v>
      </c>
      <c r="E25" s="17" t="s">
        <v>619</v>
      </c>
      <c r="F25" s="53">
        <v>575</v>
      </c>
      <c r="G25" s="17" t="s">
        <v>623</v>
      </c>
      <c r="H25" s="18">
        <v>7.2836100000000004</v>
      </c>
      <c r="I25" s="19">
        <v>7.5553289999999995</v>
      </c>
      <c r="J25" s="19">
        <v>1.9035247650463134</v>
      </c>
      <c r="K25" s="20">
        <f t="shared" si="0"/>
        <v>0.251944655890738</v>
      </c>
      <c r="L25" s="54">
        <v>0</v>
      </c>
      <c r="M25" s="19">
        <v>0</v>
      </c>
      <c r="N25" s="20" t="str">
        <f t="shared" si="1"/>
        <v>.</v>
      </c>
    </row>
    <row r="26" spans="1:14" ht="38.25" x14ac:dyDescent="0.25">
      <c r="A26" s="15"/>
      <c r="B26" s="17">
        <v>5004967</v>
      </c>
      <c r="C26" s="79" t="s">
        <v>643</v>
      </c>
      <c r="D26" s="17">
        <v>3000659</v>
      </c>
      <c r="E26" s="17" t="s">
        <v>619</v>
      </c>
      <c r="F26" s="53">
        <v>421</v>
      </c>
      <c r="G26" s="17" t="s">
        <v>646</v>
      </c>
      <c r="H26" s="18">
        <v>8.9499790000000008</v>
      </c>
      <c r="I26" s="19">
        <v>9.8499790000000012</v>
      </c>
      <c r="J26" s="19">
        <v>0.97851517586968839</v>
      </c>
      <c r="K26" s="20">
        <f t="shared" si="0"/>
        <v>9.934185401508859E-2</v>
      </c>
      <c r="L26" s="54">
        <v>0</v>
      </c>
      <c r="M26" s="19">
        <v>0</v>
      </c>
      <c r="N26" s="20" t="str">
        <f t="shared" si="1"/>
        <v>.</v>
      </c>
    </row>
    <row r="27" spans="1:14" ht="15.75" thickBot="1" x14ac:dyDescent="0.3">
      <c r="A27" s="33" t="s">
        <v>302</v>
      </c>
      <c r="B27" s="35"/>
      <c r="C27" s="35"/>
      <c r="D27" s="57"/>
      <c r="E27" s="35"/>
      <c r="F27" s="51"/>
      <c r="G27" s="35"/>
      <c r="H27" s="36">
        <f ca="1">OFFSET(H27,-MATCH("PROYECTOS",$A$8:$A$50,0)-1,0)-(OFFSET(H27,-MATCH("PROYECTOS",$A$8:$A$50,0),0))</f>
        <v>211.73015000000078</v>
      </c>
      <c r="I27" s="37">
        <f ca="1">OFFSET(I27,-MATCH("PROYECTOS",$A$8:$A$50,0)-1,0)-(OFFSET(I27,-MATCH("PROYECTOS",$A$8:$A$50,0),0))</f>
        <v>410.0588429999998</v>
      </c>
      <c r="J27" s="37">
        <f ca="1">OFFSET(J27,-MATCH("PROYECTOS",$A$8:$A$50,0)-1,0)-(OFFSET(J27,-MATCH("PROYECTOS",$A$8:$A$50,0),0))</f>
        <v>169.42862335797736</v>
      </c>
      <c r="K27" s="38">
        <f t="shared" ca="1" si="0"/>
        <v>0.41318124520479477</v>
      </c>
      <c r="L27" s="52"/>
      <c r="M27" s="37"/>
      <c r="N27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A1:P6"/>
  <sheetViews>
    <sheetView workbookViewId="0">
      <selection activeCell="L6" sqref="L6:P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39">
        <v>30</v>
      </c>
      <c r="B1" s="40" t="s">
        <v>228</v>
      </c>
      <c r="C1" s="40" t="s">
        <v>14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649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14"/>
      <c r="J4" s="114" t="s">
        <v>234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39" thickBot="1" x14ac:dyDescent="0.3">
      <c r="A6" s="21"/>
      <c r="B6" s="23">
        <v>3000355</v>
      </c>
      <c r="C6" s="23" t="s">
        <v>615</v>
      </c>
      <c r="D6" s="23">
        <v>520</v>
      </c>
      <c r="E6" s="23" t="s">
        <v>620</v>
      </c>
      <c r="F6" s="23">
        <v>7</v>
      </c>
      <c r="G6" s="23" t="s">
        <v>650</v>
      </c>
      <c r="H6" s="23">
        <v>1</v>
      </c>
      <c r="I6" s="23" t="s">
        <v>651</v>
      </c>
      <c r="J6" s="23">
        <v>3</v>
      </c>
      <c r="K6" s="23" t="s">
        <v>652</v>
      </c>
      <c r="L6" s="62">
        <v>2.5000000000000001E-2</v>
      </c>
      <c r="M6" s="63">
        <v>2.5000000000000001E-2</v>
      </c>
      <c r="N6" s="64">
        <v>0</v>
      </c>
      <c r="O6" s="63"/>
      <c r="P6" s="64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A1:R6"/>
  <sheetViews>
    <sheetView workbookViewId="0">
      <selection activeCell="N6" sqref="N6:R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39">
        <v>30</v>
      </c>
      <c r="B1" s="40" t="s">
        <v>228</v>
      </c>
      <c r="C1" s="40" t="s">
        <v>14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.75" thickBot="1" x14ac:dyDescent="0.3">
      <c r="A2" s="2" t="s">
        <v>653</v>
      </c>
    </row>
    <row r="3" spans="1:18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0" t="s">
        <v>2</v>
      </c>
      <c r="O3" s="101"/>
      <c r="P3" s="102"/>
      <c r="Q3" s="101" t="s">
        <v>235</v>
      </c>
      <c r="R3" s="102"/>
    </row>
    <row r="4" spans="1:18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14"/>
      <c r="L4" s="114" t="s">
        <v>234</v>
      </c>
      <c r="M4" s="129"/>
      <c r="N4" s="98" t="s">
        <v>3</v>
      </c>
      <c r="O4" s="96" t="s">
        <v>4</v>
      </c>
      <c r="P4" s="105" t="s">
        <v>5</v>
      </c>
      <c r="Q4" s="117" t="s">
        <v>236</v>
      </c>
      <c r="R4" s="105" t="s">
        <v>237</v>
      </c>
    </row>
    <row r="5" spans="1:18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30"/>
      <c r="N5" s="133"/>
      <c r="O5" s="134"/>
      <c r="P5" s="127"/>
      <c r="Q5" s="132"/>
      <c r="R5" s="127"/>
    </row>
    <row r="6" spans="1:18" ht="39" thickBot="1" x14ac:dyDescent="0.3">
      <c r="A6" s="21"/>
      <c r="B6" s="23">
        <v>5004156</v>
      </c>
      <c r="C6" s="23" t="s">
        <v>629</v>
      </c>
      <c r="D6" s="23">
        <v>3000355</v>
      </c>
      <c r="E6" s="23" t="s">
        <v>615</v>
      </c>
      <c r="F6" s="23">
        <v>520</v>
      </c>
      <c r="G6" s="23" t="s">
        <v>620</v>
      </c>
      <c r="H6" s="23">
        <v>7</v>
      </c>
      <c r="I6" s="23" t="s">
        <v>650</v>
      </c>
      <c r="J6" s="23">
        <v>1</v>
      </c>
      <c r="K6" s="23" t="s">
        <v>651</v>
      </c>
      <c r="L6" s="23">
        <v>3</v>
      </c>
      <c r="M6" s="23" t="s">
        <v>652</v>
      </c>
      <c r="N6" s="62">
        <v>2.5000000000000001E-2</v>
      </c>
      <c r="O6" s="63">
        <v>2.5000000000000001E-2</v>
      </c>
      <c r="P6" s="64">
        <v>0</v>
      </c>
      <c r="Q6" s="63">
        <v>0</v>
      </c>
      <c r="R6" s="64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K100"/>
  <sheetViews>
    <sheetView workbookViewId="0">
      <selection activeCell="A2" sqref="A2:K15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31</v>
      </c>
      <c r="B1" s="41" t="s">
        <v>228</v>
      </c>
      <c r="C1" s="40" t="s">
        <v>15</v>
      </c>
      <c r="D1" s="40"/>
      <c r="E1" s="40"/>
      <c r="F1" s="40"/>
      <c r="G1" s="40"/>
    </row>
    <row r="2" spans="1:11" ht="15.75" thickBot="1" x14ac:dyDescent="0.3">
      <c r="A2" s="2" t="s">
        <v>656</v>
      </c>
      <c r="I2" s="1" t="s">
        <v>695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299.35990500000003</v>
      </c>
      <c r="E6" s="13">
        <f ca="1">SUM(E7:OFFSET(E7,50,0))</f>
        <v>297.56869299999994</v>
      </c>
      <c r="F6" s="13">
        <f ca="1">SUM(F7:OFFSET(F7,50,0))</f>
        <v>129.13282750352482</v>
      </c>
      <c r="G6" s="14">
        <f ca="1">IFERROR(F6/E6,0)</f>
        <v>0.43395972271694877</v>
      </c>
      <c r="J6" s="6" t="s">
        <v>369</v>
      </c>
      <c r="K6" s="65" t="s">
        <v>370</v>
      </c>
    </row>
    <row r="7" spans="1:11" x14ac:dyDescent="0.25">
      <c r="A7" s="15"/>
      <c r="B7" s="44">
        <v>2</v>
      </c>
      <c r="C7" s="17" t="s">
        <v>241</v>
      </c>
      <c r="D7" s="18">
        <v>0</v>
      </c>
      <c r="E7" s="19">
        <v>0.88515999999999995</v>
      </c>
      <c r="F7" s="19">
        <v>0.41040799021720886</v>
      </c>
      <c r="G7" s="20">
        <f t="shared" ref="G7:G15" si="0">IFERROR(F7/E7,0)</f>
        <v>0.46365401759818436</v>
      </c>
      <c r="I7" t="s">
        <v>256</v>
      </c>
      <c r="J7" s="6">
        <v>18.957183718681335</v>
      </c>
      <c r="K7" s="65">
        <v>0.99999998516031352</v>
      </c>
    </row>
    <row r="8" spans="1:11" x14ac:dyDescent="0.25">
      <c r="A8" s="15"/>
      <c r="B8" s="44">
        <v>8</v>
      </c>
      <c r="C8" s="17" t="s">
        <v>247</v>
      </c>
      <c r="D8" s="18">
        <v>0</v>
      </c>
      <c r="E8" s="19">
        <v>0.91193599999999997</v>
      </c>
      <c r="F8" s="19">
        <v>0.41040799021720886</v>
      </c>
      <c r="G8" s="20">
        <f t="shared" si="0"/>
        <v>0.45004034298153478</v>
      </c>
      <c r="I8" t="s">
        <v>249</v>
      </c>
      <c r="J8" s="6">
        <v>8.663284745067358</v>
      </c>
      <c r="K8" s="65">
        <v>0.78600526070622345</v>
      </c>
    </row>
    <row r="9" spans="1:11" x14ac:dyDescent="0.25">
      <c r="A9" s="15"/>
      <c r="B9" s="44">
        <v>10</v>
      </c>
      <c r="C9" s="17" t="s">
        <v>249</v>
      </c>
      <c r="D9" s="18">
        <v>11.021917000000002</v>
      </c>
      <c r="E9" s="19">
        <v>11.021917000000002</v>
      </c>
      <c r="F9" s="19">
        <v>8.663284745067358</v>
      </c>
      <c r="G9" s="20">
        <f t="shared" si="0"/>
        <v>0.78600526070622345</v>
      </c>
      <c r="I9" t="s">
        <v>241</v>
      </c>
      <c r="J9" s="6">
        <v>0.41040799021720886</v>
      </c>
      <c r="K9" s="65">
        <v>0.46365401759818436</v>
      </c>
    </row>
    <row r="10" spans="1:11" x14ac:dyDescent="0.25">
      <c r="A10" s="15"/>
      <c r="B10" s="44">
        <v>12</v>
      </c>
      <c r="C10" s="17" t="s">
        <v>251</v>
      </c>
      <c r="D10" s="18">
        <v>26.062143000000003</v>
      </c>
      <c r="E10" s="19">
        <v>26.062143000000003</v>
      </c>
      <c r="F10" s="19">
        <v>0.54926823079586029</v>
      </c>
      <c r="G10" s="20">
        <f t="shared" si="0"/>
        <v>2.1075328717053705E-2</v>
      </c>
      <c r="I10" t="s">
        <v>259</v>
      </c>
      <c r="J10" s="6">
        <v>0.41040799021720886</v>
      </c>
      <c r="K10" s="65">
        <v>0.45129137880600223</v>
      </c>
    </row>
    <row r="11" spans="1:11" x14ac:dyDescent="0.25">
      <c r="A11" s="15"/>
      <c r="B11" s="44">
        <v>15</v>
      </c>
      <c r="C11" s="17" t="s">
        <v>254</v>
      </c>
      <c r="D11" s="18">
        <v>217.87446999999997</v>
      </c>
      <c r="E11" s="19">
        <v>220.420051</v>
      </c>
      <c r="F11" s="19">
        <v>94.93104661608777</v>
      </c>
      <c r="G11" s="20">
        <f t="shared" si="0"/>
        <v>0.43068244556430019</v>
      </c>
      <c r="I11" t="s">
        <v>247</v>
      </c>
      <c r="J11" s="6">
        <v>0.41040799021720886</v>
      </c>
      <c r="K11" s="65">
        <v>0.45004034298153478</v>
      </c>
    </row>
    <row r="12" spans="1:11" x14ac:dyDescent="0.25">
      <c r="A12" s="15"/>
      <c r="B12" s="44">
        <v>17</v>
      </c>
      <c r="C12" s="17" t="s">
        <v>256</v>
      </c>
      <c r="D12" s="18">
        <v>0</v>
      </c>
      <c r="E12" s="19">
        <v>18.957184000000002</v>
      </c>
      <c r="F12" s="19">
        <v>18.957183718681335</v>
      </c>
      <c r="G12" s="20">
        <f t="shared" si="0"/>
        <v>0.99999998516031352</v>
      </c>
      <c r="I12" t="s">
        <v>254</v>
      </c>
      <c r="J12" s="6">
        <v>94.93104661608777</v>
      </c>
      <c r="K12" s="65">
        <v>0.43068244556430019</v>
      </c>
    </row>
    <row r="13" spans="1:11" x14ac:dyDescent="0.25">
      <c r="A13" s="15"/>
      <c r="B13" s="44">
        <v>20</v>
      </c>
      <c r="C13" s="17" t="s">
        <v>259</v>
      </c>
      <c r="D13" s="18">
        <v>0</v>
      </c>
      <c r="E13" s="19">
        <v>0.90940799999999999</v>
      </c>
      <c r="F13" s="19">
        <v>0.41040799021720886</v>
      </c>
      <c r="G13" s="20">
        <f t="shared" si="0"/>
        <v>0.45129137880600223</v>
      </c>
      <c r="I13" t="s">
        <v>264</v>
      </c>
      <c r="J13" s="6">
        <v>4.8008202222408727</v>
      </c>
      <c r="K13" s="65">
        <v>0.2610433305874566</v>
      </c>
    </row>
    <row r="14" spans="1:11" x14ac:dyDescent="0.25">
      <c r="A14" s="15"/>
      <c r="B14" s="44">
        <v>22</v>
      </c>
      <c r="C14" s="17" t="s">
        <v>261</v>
      </c>
      <c r="D14" s="18">
        <v>26</v>
      </c>
      <c r="E14" s="19">
        <v>0.01</v>
      </c>
      <c r="F14" s="19">
        <v>0</v>
      </c>
      <c r="G14" s="20">
        <f t="shared" si="0"/>
        <v>0</v>
      </c>
      <c r="I14" t="s">
        <v>251</v>
      </c>
      <c r="J14" s="6">
        <v>0.54926823079586029</v>
      </c>
      <c r="K14" s="65">
        <v>2.1075328717053705E-2</v>
      </c>
    </row>
    <row r="15" spans="1:11" ht="15.75" thickBot="1" x14ac:dyDescent="0.3">
      <c r="A15" s="21"/>
      <c r="B15" s="45">
        <v>25</v>
      </c>
      <c r="C15" s="23" t="s">
        <v>264</v>
      </c>
      <c r="D15" s="24">
        <v>18.401375000000002</v>
      </c>
      <c r="E15" s="25">
        <v>18.390894000000003</v>
      </c>
      <c r="F15" s="25">
        <v>4.8008202222408727</v>
      </c>
      <c r="G15" s="26">
        <f t="shared" si="0"/>
        <v>0.2610433305874566</v>
      </c>
      <c r="I15" t="s">
        <v>261</v>
      </c>
      <c r="J15" s="6">
        <v>0</v>
      </c>
      <c r="K15" s="65">
        <v>0</v>
      </c>
    </row>
    <row r="16" spans="1:11" x14ac:dyDescent="0.25">
      <c r="J16" s="6"/>
      <c r="K16" s="65"/>
    </row>
    <row r="17" spans="10:11" x14ac:dyDescent="0.25">
      <c r="J17" s="6"/>
      <c r="K17" s="65"/>
    </row>
    <row r="18" spans="10:11" x14ac:dyDescent="0.25">
      <c r="J18" s="6"/>
      <c r="K18" s="65"/>
    </row>
    <row r="19" spans="10:11" x14ac:dyDescent="0.25">
      <c r="J19" s="6"/>
      <c r="K19" s="65"/>
    </row>
    <row r="20" spans="10:11" x14ac:dyDescent="0.25">
      <c r="J20" s="6"/>
      <c r="K20" s="65"/>
    </row>
    <row r="21" spans="10:11" x14ac:dyDescent="0.25">
      <c r="J21" s="6"/>
      <c r="K21" s="65"/>
    </row>
    <row r="22" spans="10:11" x14ac:dyDescent="0.25">
      <c r="J22" s="6"/>
      <c r="K22" s="65"/>
    </row>
    <row r="23" spans="10:11" x14ac:dyDescent="0.25">
      <c r="J23" s="6"/>
      <c r="K23" s="65"/>
    </row>
    <row r="24" spans="10:11" x14ac:dyDescent="0.25">
      <c r="J24" s="6"/>
      <c r="K24" s="65"/>
    </row>
    <row r="25" spans="10:11" x14ac:dyDescent="0.25">
      <c r="J25" s="6"/>
      <c r="K25" s="65"/>
    </row>
    <row r="26" spans="10:11" x14ac:dyDescent="0.25">
      <c r="J26" s="6"/>
      <c r="K26" s="65"/>
    </row>
    <row r="27" spans="10:11" x14ac:dyDescent="0.25">
      <c r="J27" s="6"/>
      <c r="K27" s="65"/>
    </row>
    <row r="28" spans="10:11" x14ac:dyDescent="0.25">
      <c r="J28" s="6"/>
      <c r="K28" s="65"/>
    </row>
    <row r="29" spans="10:11" x14ac:dyDescent="0.25">
      <c r="J29" s="6"/>
      <c r="K29" s="65"/>
    </row>
    <row r="30" spans="10:11" x14ac:dyDescent="0.25">
      <c r="J30" s="6"/>
      <c r="K30" s="65"/>
    </row>
    <row r="31" spans="10:11" x14ac:dyDescent="0.25">
      <c r="J31" s="6"/>
      <c r="K31" s="65"/>
    </row>
    <row r="32" spans="10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1:G11"/>
  <sheetViews>
    <sheetView workbookViewId="0">
      <selection activeCell="A2" sqref="A2:G10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31</v>
      </c>
      <c r="B1" s="46" t="s">
        <v>228</v>
      </c>
      <c r="C1" s="40" t="s">
        <v>15</v>
      </c>
      <c r="D1" s="40"/>
      <c r="E1" s="40"/>
      <c r="F1" s="40"/>
      <c r="G1" s="40"/>
    </row>
    <row r="2" spans="1:7" ht="15.75" thickBot="1" x14ac:dyDescent="0.3">
      <c r="A2" s="2" t="s">
        <v>657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299.35990500000003</v>
      </c>
      <c r="E6" s="13">
        <v>297.56869299999994</v>
      </c>
      <c r="F6" s="13">
        <v>129.13282750352482</v>
      </c>
      <c r="G6" s="14">
        <v>0.43395972271694877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299.35990499999997</v>
      </c>
      <c r="E7" s="31">
        <f ca="1">SUM(E8:OFFSET(E6,MATCH("GOBIERNOS REGIONALES",$A$8:$A$50,0),0))</f>
        <v>297.568693</v>
      </c>
      <c r="F7" s="31">
        <f ca="1">SUM(F8:OFFSET(F6,MATCH("GOBIERNOS REGIONALES",$A$8:$A$50,0),0))</f>
        <v>129.13282750352482</v>
      </c>
      <c r="G7" s="32">
        <f ca="1">IFERROR(F7/E7,0)</f>
        <v>0.43395972271694866</v>
      </c>
    </row>
    <row r="8" spans="1:7" x14ac:dyDescent="0.25">
      <c r="A8" s="15"/>
      <c r="B8" s="16">
        <v>7</v>
      </c>
      <c r="C8" s="17" t="s">
        <v>102</v>
      </c>
      <c r="D8" s="18">
        <v>299.35990499999997</v>
      </c>
      <c r="E8" s="19">
        <v>297.568693</v>
      </c>
      <c r="F8" s="19">
        <v>129.13282750352482</v>
      </c>
      <c r="G8" s="20">
        <f>IFERROR(F8/E8,0)</f>
        <v>0.43395972271694866</v>
      </c>
    </row>
    <row r="9" spans="1:7" ht="15.75" thickBot="1" x14ac:dyDescent="0.3">
      <c r="A9" s="33" t="s">
        <v>200</v>
      </c>
      <c r="B9" s="34"/>
      <c r="C9" s="35"/>
      <c r="D9" s="36">
        <f ca="1">SUM(D10:OFFSET(D8,(MATCH("GOBIERNOS LOCALES",$A$8:$A$50,0)-MATCH("GOBIERNOS REGIONALES",$A$8:$A$50,0)),0))</f>
        <v>0</v>
      </c>
      <c r="E9" s="37">
        <f ca="1">SUM(E10:OFFSET(E8,(MATCH("GOBIERNOS LOCALES",$A$8:$A$50,0)-MATCH("GOBIERNOS REGIONALES",$A$8:$A$50,0)),0))</f>
        <v>0</v>
      </c>
      <c r="F9" s="37">
        <f ca="1">SUM(F10:OFFSET(F8,(MATCH("GOBIERNOS LOCALES",$A$8:$A$50,0)-MATCH("GOBIERNOS REGIONALES",$A$8:$A$50,0)),0))</f>
        <v>0</v>
      </c>
      <c r="G9" s="38">
        <f ca="1">IFERROR(F9/E9,0)</f>
        <v>0</v>
      </c>
    </row>
    <row r="10" spans="1:7" x14ac:dyDescent="0.25">
      <c r="A10" t="s">
        <v>227</v>
      </c>
      <c r="D10" s="6"/>
      <c r="E10" s="6"/>
      <c r="F10" s="6"/>
      <c r="G10" s="5">
        <f>IFERROR(F10/E10,0)</f>
        <v>0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L22"/>
  <sheetViews>
    <sheetView workbookViewId="0">
      <selection activeCell="A16" sqref="A16:F2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31</v>
      </c>
      <c r="B1" s="40" t="s">
        <v>228</v>
      </c>
      <c r="C1" s="40" t="s">
        <v>15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658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299.35990500000003</v>
      </c>
      <c r="G6" s="13">
        <v>297.56869299999994</v>
      </c>
      <c r="H6" s="13">
        <v>129.13282750352482</v>
      </c>
      <c r="I6" s="14">
        <v>0.43395972271694877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273.23990499999996</v>
      </c>
      <c r="G7" s="31">
        <f ca="1">SUM(G8:OFFSET(G6,MATCH("PROYECTOS",$A$8:$A$50,0),0))</f>
        <v>275.77500500000002</v>
      </c>
      <c r="H7" s="31">
        <f ca="1">SUM(H8:OFFSET(H6,MATCH("PROYECTOS",$A$8:$A$50,0),0))</f>
        <v>108.94441981419186</v>
      </c>
      <c r="I7" s="32">
        <f ca="1">IFERROR(H7/G7,0)</f>
        <v>0.39504820175487571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16.085378000000006</v>
      </c>
      <c r="G8" s="19">
        <v>18.167968000000005</v>
      </c>
      <c r="H8" s="19">
        <v>7.4623991640401073</v>
      </c>
      <c r="I8" s="20">
        <f t="shared" ref="I8:I14" si="0">IFERROR(H8/G8,0)</f>
        <v>0.41074484301381997</v>
      </c>
      <c r="J8" s="54"/>
      <c r="K8" s="19"/>
      <c r="L8" s="20" t="str">
        <f t="shared" ref="L8:L13" si="1">IFERROR(K8/J8,".")</f>
        <v>.</v>
      </c>
    </row>
    <row r="9" spans="1:12" ht="25.5" x14ac:dyDescent="0.25">
      <c r="A9" s="15"/>
      <c r="B9" s="17">
        <v>3000294</v>
      </c>
      <c r="C9" s="17" t="s">
        <v>659</v>
      </c>
      <c r="D9" s="53">
        <v>82</v>
      </c>
      <c r="E9" s="17" t="s">
        <v>621</v>
      </c>
      <c r="F9" s="18">
        <v>189.61330099999998</v>
      </c>
      <c r="G9" s="19">
        <v>189.97346100000001</v>
      </c>
      <c r="H9" s="19">
        <v>87.847059648716822</v>
      </c>
      <c r="I9" s="20">
        <f t="shared" si="0"/>
        <v>0.46241753551416753</v>
      </c>
      <c r="J9" s="54"/>
      <c r="K9" s="19"/>
      <c r="L9" s="20" t="str">
        <f t="shared" si="1"/>
        <v>.</v>
      </c>
    </row>
    <row r="10" spans="1:12" ht="38.25" x14ac:dyDescent="0.25">
      <c r="A10" s="15"/>
      <c r="B10" s="17">
        <v>3000489</v>
      </c>
      <c r="C10" s="17" t="s">
        <v>660</v>
      </c>
      <c r="D10" s="53">
        <v>128</v>
      </c>
      <c r="E10" s="17" t="s">
        <v>664</v>
      </c>
      <c r="F10" s="18">
        <v>4.3348969999999998</v>
      </c>
      <c r="G10" s="19">
        <v>4.4090039999999995</v>
      </c>
      <c r="H10" s="19">
        <v>1.4109174755631102</v>
      </c>
      <c r="I10" s="20">
        <f t="shared" si="0"/>
        <v>0.32000820946479303</v>
      </c>
      <c r="J10" s="54"/>
      <c r="K10" s="19"/>
      <c r="L10" s="20" t="str">
        <f t="shared" si="1"/>
        <v>.</v>
      </c>
    </row>
    <row r="11" spans="1:12" ht="25.5" x14ac:dyDescent="0.25">
      <c r="A11" s="15"/>
      <c r="B11" s="17">
        <v>3000490</v>
      </c>
      <c r="C11" s="17" t="s">
        <v>661</v>
      </c>
      <c r="D11" s="53">
        <v>59</v>
      </c>
      <c r="E11" s="17" t="s">
        <v>665</v>
      </c>
      <c r="F11" s="18">
        <v>48.617288000000002</v>
      </c>
      <c r="G11" s="19">
        <v>48.635531</v>
      </c>
      <c r="H11" s="19">
        <v>7.4284045044332743</v>
      </c>
      <c r="I11" s="20">
        <f t="shared" si="0"/>
        <v>0.15273616534449422</v>
      </c>
      <c r="J11" s="54"/>
      <c r="K11" s="19"/>
      <c r="L11" s="20" t="str">
        <f t="shared" si="1"/>
        <v>.</v>
      </c>
    </row>
    <row r="12" spans="1:12" ht="25.5" x14ac:dyDescent="0.25">
      <c r="A12" s="15"/>
      <c r="B12" s="17">
        <v>3000491</v>
      </c>
      <c r="C12" s="17" t="s">
        <v>662</v>
      </c>
      <c r="D12" s="53">
        <v>530</v>
      </c>
      <c r="E12" s="17" t="s">
        <v>666</v>
      </c>
      <c r="F12" s="18">
        <v>1.49325</v>
      </c>
      <c r="G12" s="19">
        <v>1.4932500000000002</v>
      </c>
      <c r="H12" s="19">
        <v>0.92276982835028321</v>
      </c>
      <c r="I12" s="20">
        <f t="shared" si="0"/>
        <v>0.61796070875625853</v>
      </c>
      <c r="J12" s="54"/>
      <c r="K12" s="19"/>
      <c r="L12" s="20" t="str">
        <f t="shared" si="1"/>
        <v>.</v>
      </c>
    </row>
    <row r="13" spans="1:12" ht="51" x14ac:dyDescent="0.25">
      <c r="A13" s="15"/>
      <c r="B13" s="17">
        <v>3000492</v>
      </c>
      <c r="C13" s="17" t="s">
        <v>663</v>
      </c>
      <c r="D13" s="53">
        <v>533</v>
      </c>
      <c r="E13" s="17" t="s">
        <v>667</v>
      </c>
      <c r="F13" s="18">
        <v>13.095790999999998</v>
      </c>
      <c r="G13" s="19">
        <v>13.095791</v>
      </c>
      <c r="H13" s="19">
        <v>3.8728691930882633</v>
      </c>
      <c r="I13" s="20">
        <f t="shared" si="0"/>
        <v>0.29573388832245895</v>
      </c>
      <c r="J13" s="54"/>
      <c r="K13" s="19"/>
      <c r="L13" s="20" t="str">
        <f t="shared" si="1"/>
        <v>.</v>
      </c>
    </row>
    <row r="14" spans="1:12" ht="15.75" thickBot="1" x14ac:dyDescent="0.3">
      <c r="A14" s="33" t="s">
        <v>302</v>
      </c>
      <c r="B14" s="35"/>
      <c r="C14" s="35"/>
      <c r="D14" s="51"/>
      <c r="E14" s="35"/>
      <c r="F14" s="36">
        <f ca="1">OFFSET(F14,-MATCH("PROYECTOS",$A$8:$A$50,0)-1,0)-(OFFSET(F14,-MATCH("PROYECTOS",$A$8:$A$50,0),0))</f>
        <v>26.120000000000061</v>
      </c>
      <c r="G14" s="37">
        <f ca="1">OFFSET(G14,-MATCH("PROYECTOS",$A$8:$A$50,0)-1,0)-(OFFSET(G14,-MATCH("PROYECTOS",$A$8:$A$50,0),0))</f>
        <v>21.793687999999918</v>
      </c>
      <c r="H14" s="37">
        <f ca="1">OFFSET(H14,-MATCH("PROYECTOS",$A$8:$A$50,0)-1,0)-(OFFSET(H14,-MATCH("PROYECTOS",$A$8:$A$50,0),0))</f>
        <v>20.188407689332962</v>
      </c>
      <c r="I14" s="38">
        <f t="shared" ca="1" si="0"/>
        <v>0.92634196145842951</v>
      </c>
      <c r="J14" s="52"/>
      <c r="K14" s="37"/>
      <c r="L14" s="38"/>
    </row>
    <row r="15" spans="1:12" ht="15.75" thickBot="1" x14ac:dyDescent="0.3"/>
    <row r="16" spans="1:12" ht="15.75" thickBot="1" x14ac:dyDescent="0.3">
      <c r="A16" s="108" t="s">
        <v>372</v>
      </c>
      <c r="B16" s="109"/>
      <c r="C16" s="109"/>
      <c r="D16" s="109"/>
      <c r="E16" s="109"/>
      <c r="F16" s="110"/>
    </row>
    <row r="17" spans="1:6" ht="15.75" thickBot="1" x14ac:dyDescent="0.3">
      <c r="A17" s="2" t="s">
        <v>696</v>
      </c>
    </row>
    <row r="18" spans="1:6" ht="45" customHeight="1" x14ac:dyDescent="0.25">
      <c r="A18" s="100" t="s">
        <v>374</v>
      </c>
      <c r="B18" s="101"/>
      <c r="C18" s="101"/>
      <c r="D18" s="101"/>
      <c r="E18" s="101"/>
      <c r="F18" s="111" t="s">
        <v>375</v>
      </c>
    </row>
    <row r="19" spans="1:6" ht="15.75" thickBot="1" x14ac:dyDescent="0.3">
      <c r="A19" s="125"/>
      <c r="B19" s="126"/>
      <c r="C19" s="126"/>
      <c r="D19" s="126"/>
      <c r="E19" s="126"/>
      <c r="F19" s="112"/>
    </row>
    <row r="20" spans="1:6" ht="38.25" x14ac:dyDescent="0.25">
      <c r="A20" s="15"/>
      <c r="B20" s="17">
        <v>3000489</v>
      </c>
      <c r="C20" s="77" t="s">
        <v>660</v>
      </c>
      <c r="D20" s="77">
        <v>128</v>
      </c>
      <c r="E20" s="78" t="s">
        <v>664</v>
      </c>
      <c r="F20" s="20">
        <v>0.32000820946479303</v>
      </c>
    </row>
    <row r="21" spans="1:6" ht="25.5" customHeight="1" x14ac:dyDescent="0.25">
      <c r="A21" s="15"/>
      <c r="B21" s="17">
        <v>3000490</v>
      </c>
      <c r="C21" s="73" t="s">
        <v>661</v>
      </c>
      <c r="D21" s="73"/>
      <c r="E21" s="74"/>
      <c r="F21" s="20">
        <v>0.15273616534449422</v>
      </c>
    </row>
    <row r="22" spans="1:6" ht="51.75" thickBot="1" x14ac:dyDescent="0.3">
      <c r="A22" s="21"/>
      <c r="B22" s="23">
        <v>3000492</v>
      </c>
      <c r="C22" s="71" t="s">
        <v>663</v>
      </c>
      <c r="D22" s="71">
        <v>533</v>
      </c>
      <c r="E22" s="72" t="s">
        <v>667</v>
      </c>
      <c r="F22" s="26">
        <v>0.29573388832245895</v>
      </c>
    </row>
  </sheetData>
  <mergeCells count="15">
    <mergeCell ref="A18:E19"/>
    <mergeCell ref="F18:F19"/>
    <mergeCell ref="L4:L5"/>
    <mergeCell ref="H4:H5"/>
    <mergeCell ref="A4:C5"/>
    <mergeCell ref="J4:J5"/>
    <mergeCell ref="F4:F5"/>
    <mergeCell ref="K4:K5"/>
    <mergeCell ref="G4:G5"/>
    <mergeCell ref="D4:E5"/>
    <mergeCell ref="A3:E3"/>
    <mergeCell ref="F3:I3"/>
    <mergeCell ref="J3:L3"/>
    <mergeCell ref="I4:I5"/>
    <mergeCell ref="A16:F1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N17"/>
  <sheetViews>
    <sheetView workbookViewId="0">
      <selection activeCell="A2" sqref="A2:N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1</v>
      </c>
      <c r="B1" s="40" t="s">
        <v>228</v>
      </c>
      <c r="C1" s="40" t="s">
        <v>8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303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1626.8864379999995</v>
      </c>
      <c r="I6" s="13">
        <v>1988.001849</v>
      </c>
      <c r="J6" s="13">
        <v>1061.2418880781756</v>
      </c>
      <c r="K6" s="14">
        <v>0.53382339086455022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 ca="1">SUM(H8:OFFSET(H6,MATCH("PROYECTOS",$A$8:$A$50,0),0))</f>
        <v>1475.4691979999984</v>
      </c>
      <c r="I7" s="31">
        <f ca="1">SUM(I8:OFFSET(I6,MATCH("PROYECTOS",$A$8:$A$50,0),0))</f>
        <v>1854.6303369999976</v>
      </c>
      <c r="J7" s="31">
        <f ca="1">SUM(J8:OFFSET(J6,MATCH("PROYECTOS",$A$8:$A$50,0),0))</f>
        <v>1032.0454747166082</v>
      </c>
      <c r="K7" s="32">
        <f ca="1">IFERROR(J7/I7,0)</f>
        <v>0.55646963932770477</v>
      </c>
      <c r="L7" s="50"/>
      <c r="M7" s="31"/>
      <c r="N7" s="32"/>
    </row>
    <row r="8" spans="1:14" ht="25.5" x14ac:dyDescent="0.25">
      <c r="A8" s="15"/>
      <c r="B8" s="17">
        <v>5004424</v>
      </c>
      <c r="C8" s="79" t="s">
        <v>309</v>
      </c>
      <c r="D8" s="17">
        <v>3000001</v>
      </c>
      <c r="E8" s="17" t="s">
        <v>271</v>
      </c>
      <c r="F8" s="53">
        <v>60</v>
      </c>
      <c r="G8" s="17" t="s">
        <v>318</v>
      </c>
      <c r="H8" s="18">
        <v>11.269782000000005</v>
      </c>
      <c r="I8" s="19">
        <v>12.248275000000001</v>
      </c>
      <c r="J8" s="19">
        <v>4.8979624137336941</v>
      </c>
      <c r="K8" s="20">
        <f t="shared" ref="K8:K17" si="0">IFERROR(J8/I8,0)</f>
        <v>0.39988997746488331</v>
      </c>
      <c r="L8" s="54">
        <v>441</v>
      </c>
      <c r="M8" s="19">
        <v>0</v>
      </c>
      <c r="N8" s="20">
        <f>IFERROR(M8/L8,".")</f>
        <v>0</v>
      </c>
    </row>
    <row r="9" spans="1:14" ht="25.5" x14ac:dyDescent="0.25">
      <c r="A9" s="15"/>
      <c r="B9" s="17">
        <v>5004425</v>
      </c>
      <c r="C9" s="79" t="s">
        <v>310</v>
      </c>
      <c r="D9" s="17">
        <v>3000001</v>
      </c>
      <c r="E9" s="17" t="s">
        <v>271</v>
      </c>
      <c r="F9" s="53">
        <v>80</v>
      </c>
      <c r="G9" s="17" t="s">
        <v>319</v>
      </c>
      <c r="H9" s="18">
        <v>5.5496769999999982</v>
      </c>
      <c r="I9" s="19">
        <v>8.0668819999999997</v>
      </c>
      <c r="J9" s="19">
        <v>2.9263857677105989</v>
      </c>
      <c r="K9" s="20">
        <f t="shared" si="0"/>
        <v>0.36276541143289304</v>
      </c>
      <c r="L9" s="54">
        <v>48</v>
      </c>
      <c r="M9" s="19">
        <v>0</v>
      </c>
      <c r="N9" s="20">
        <f t="shared" ref="N9:N16" si="1">IFERROR(M9/L9,".")</f>
        <v>0</v>
      </c>
    </row>
    <row r="10" spans="1:14" ht="38.25" x14ac:dyDescent="0.25">
      <c r="A10" s="15"/>
      <c r="B10" s="17">
        <v>5004426</v>
      </c>
      <c r="C10" s="79" t="s">
        <v>311</v>
      </c>
      <c r="D10" s="17">
        <v>3000001</v>
      </c>
      <c r="E10" s="17" t="s">
        <v>271</v>
      </c>
      <c r="F10" s="53">
        <v>60</v>
      </c>
      <c r="G10" s="17" t="s">
        <v>318</v>
      </c>
      <c r="H10" s="18">
        <v>42.32393100000003</v>
      </c>
      <c r="I10" s="19">
        <v>71.637793999999957</v>
      </c>
      <c r="J10" s="19">
        <v>25.171945428369554</v>
      </c>
      <c r="K10" s="20">
        <f t="shared" si="0"/>
        <v>0.35137800904882094</v>
      </c>
      <c r="L10" s="54">
        <v>517</v>
      </c>
      <c r="M10" s="19">
        <v>0</v>
      </c>
      <c r="N10" s="20">
        <f t="shared" si="1"/>
        <v>0</v>
      </c>
    </row>
    <row r="11" spans="1:14" ht="25.5" x14ac:dyDescent="0.25">
      <c r="A11" s="15"/>
      <c r="B11" s="17">
        <v>5000017</v>
      </c>
      <c r="C11" s="79" t="s">
        <v>312</v>
      </c>
      <c r="D11" s="17">
        <v>3033254</v>
      </c>
      <c r="E11" s="17" t="s">
        <v>279</v>
      </c>
      <c r="F11" s="53">
        <v>218</v>
      </c>
      <c r="G11" s="17" t="s">
        <v>297</v>
      </c>
      <c r="H11" s="18">
        <v>387.01441399999987</v>
      </c>
      <c r="I11" s="19">
        <v>418.01356499999997</v>
      </c>
      <c r="J11" s="19">
        <v>259.68168218843778</v>
      </c>
      <c r="K11" s="20">
        <f t="shared" si="0"/>
        <v>0.62122788333062295</v>
      </c>
      <c r="L11" s="54">
        <v>283785</v>
      </c>
      <c r="M11" s="19">
        <v>0</v>
      </c>
      <c r="N11" s="20">
        <f t="shared" si="1"/>
        <v>0</v>
      </c>
    </row>
    <row r="12" spans="1:14" ht="38.25" x14ac:dyDescent="0.25">
      <c r="A12" s="15"/>
      <c r="B12" s="17">
        <v>5000018</v>
      </c>
      <c r="C12" s="79" t="s">
        <v>313</v>
      </c>
      <c r="D12" s="17">
        <v>3033255</v>
      </c>
      <c r="E12" s="17" t="s">
        <v>280</v>
      </c>
      <c r="F12" s="53">
        <v>219</v>
      </c>
      <c r="G12" s="17" t="s">
        <v>298</v>
      </c>
      <c r="H12" s="18">
        <v>273.77885399999997</v>
      </c>
      <c r="I12" s="19">
        <v>385.97686500000009</v>
      </c>
      <c r="J12" s="19">
        <v>223.13704422787421</v>
      </c>
      <c r="K12" s="20">
        <f t="shared" si="0"/>
        <v>0.57810989326490891</v>
      </c>
      <c r="L12" s="54">
        <v>159107.33900000001</v>
      </c>
      <c r="M12" s="19">
        <v>0</v>
      </c>
      <c r="N12" s="20">
        <f t="shared" si="1"/>
        <v>0</v>
      </c>
    </row>
    <row r="13" spans="1:14" ht="25.5" x14ac:dyDescent="0.25">
      <c r="A13" s="15"/>
      <c r="B13" s="17">
        <v>5000019</v>
      </c>
      <c r="C13" s="79" t="s">
        <v>314</v>
      </c>
      <c r="D13" s="17">
        <v>3033256</v>
      </c>
      <c r="E13" s="17" t="s">
        <v>281</v>
      </c>
      <c r="F13" s="53">
        <v>220</v>
      </c>
      <c r="G13" s="17" t="s">
        <v>299</v>
      </c>
      <c r="H13" s="18">
        <v>89.55660799999994</v>
      </c>
      <c r="I13" s="19">
        <v>128.32894899999991</v>
      </c>
      <c r="J13" s="19">
        <v>87.917586482530282</v>
      </c>
      <c r="K13" s="20">
        <f t="shared" si="0"/>
        <v>0.68509550781507877</v>
      </c>
      <c r="L13" s="54">
        <v>159650</v>
      </c>
      <c r="M13" s="19">
        <v>0</v>
      </c>
      <c r="N13" s="20">
        <f t="shared" si="1"/>
        <v>0</v>
      </c>
    </row>
    <row r="14" spans="1:14" ht="25.5" x14ac:dyDescent="0.25">
      <c r="A14" s="15"/>
      <c r="B14" s="17">
        <v>5000027</v>
      </c>
      <c r="C14" s="79" t="s">
        <v>315</v>
      </c>
      <c r="D14" s="17">
        <v>3033311</v>
      </c>
      <c r="E14" s="17" t="s">
        <v>282</v>
      </c>
      <c r="F14" s="53">
        <v>16</v>
      </c>
      <c r="G14" s="17" t="s">
        <v>300</v>
      </c>
      <c r="H14" s="18">
        <v>165.67291700000001</v>
      </c>
      <c r="I14" s="19">
        <v>179.94084000000007</v>
      </c>
      <c r="J14" s="19">
        <v>109.51109053204155</v>
      </c>
      <c r="K14" s="20">
        <f t="shared" si="0"/>
        <v>0.60859497228112036</v>
      </c>
      <c r="L14" s="54">
        <v>334798</v>
      </c>
      <c r="M14" s="19">
        <v>0</v>
      </c>
      <c r="N14" s="20">
        <f t="shared" si="1"/>
        <v>0</v>
      </c>
    </row>
    <row r="15" spans="1:14" ht="38.25" x14ac:dyDescent="0.25">
      <c r="A15" s="15"/>
      <c r="B15" s="17">
        <v>5000029</v>
      </c>
      <c r="C15" s="79" t="s">
        <v>316</v>
      </c>
      <c r="D15" s="17">
        <v>3033313</v>
      </c>
      <c r="E15" s="17" t="s">
        <v>284</v>
      </c>
      <c r="F15" s="53">
        <v>16</v>
      </c>
      <c r="G15" s="17" t="s">
        <v>300</v>
      </c>
      <c r="H15" s="18">
        <v>96.324109999999934</v>
      </c>
      <c r="I15" s="19">
        <v>112.42069299999997</v>
      </c>
      <c r="J15" s="19">
        <v>61.948173587659809</v>
      </c>
      <c r="K15" s="20">
        <f t="shared" si="0"/>
        <v>0.55103888736622375</v>
      </c>
      <c r="L15" s="54">
        <v>26717</v>
      </c>
      <c r="M15" s="19">
        <v>0</v>
      </c>
      <c r="N15" s="20">
        <f t="shared" si="1"/>
        <v>0</v>
      </c>
    </row>
    <row r="16" spans="1:14" x14ac:dyDescent="0.25">
      <c r="A16" s="15"/>
      <c r="B16" s="17">
        <v>9000000</v>
      </c>
      <c r="C16" s="79" t="s">
        <v>317</v>
      </c>
      <c r="D16" s="17">
        <v>9000000</v>
      </c>
      <c r="E16" s="17" t="s">
        <v>308</v>
      </c>
      <c r="F16" s="53"/>
      <c r="G16" s="17" t="s">
        <v>289</v>
      </c>
      <c r="H16" s="18">
        <v>403.97890499999846</v>
      </c>
      <c r="I16" s="19">
        <v>537.99647399999753</v>
      </c>
      <c r="J16" s="19">
        <v>256.85360408825079</v>
      </c>
      <c r="K16" s="20">
        <f t="shared" si="0"/>
        <v>0.47742618493118966</v>
      </c>
      <c r="L16" s="54"/>
      <c r="M16" s="19"/>
      <c r="N16" s="20" t="str">
        <f t="shared" si="1"/>
        <v>.</v>
      </c>
    </row>
    <row r="17" spans="1:14" ht="15.75" thickBot="1" x14ac:dyDescent="0.3">
      <c r="A17" s="33" t="s">
        <v>302</v>
      </c>
      <c r="B17" s="35"/>
      <c r="C17" s="35"/>
      <c r="D17" s="57"/>
      <c r="E17" s="35"/>
      <c r="F17" s="51"/>
      <c r="G17" s="35"/>
      <c r="H17" s="36">
        <f ca="1">OFFSET(H17,-MATCH("PROYECTOS",$A$8:$A$50,0)-1,0)-(OFFSET(H17,-MATCH("PROYECTOS",$A$8:$A$50,0),0))</f>
        <v>151.41724000000113</v>
      </c>
      <c r="I17" s="37">
        <f ca="1">OFFSET(I17,-MATCH("PROYECTOS",$A$8:$A$50,0)-1,0)-(OFFSET(I17,-MATCH("PROYECTOS",$A$8:$A$50,0),0))</f>
        <v>133.37151200000244</v>
      </c>
      <c r="J17" s="37">
        <f ca="1">OFFSET(J17,-MATCH("PROYECTOS",$A$8:$A$50,0)-1,0)-(OFFSET(J17,-MATCH("PROYECTOS",$A$8:$A$50,0),0))</f>
        <v>29.196413361567465</v>
      </c>
      <c r="K17" s="38">
        <f t="shared" ca="1" si="0"/>
        <v>0.21891041740283285</v>
      </c>
      <c r="L17" s="52"/>
      <c r="M17" s="37"/>
      <c r="N17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1:N31"/>
  <sheetViews>
    <sheetView workbookViewId="0">
      <selection activeCell="L30" sqref="L3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31</v>
      </c>
      <c r="B1" s="40" t="s">
        <v>228</v>
      </c>
      <c r="C1" s="40" t="s">
        <v>15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668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299.35990500000003</v>
      </c>
      <c r="I6" s="13">
        <v>297.56869299999994</v>
      </c>
      <c r="J6" s="13">
        <v>129.13282750352482</v>
      </c>
      <c r="K6" s="14">
        <v>0.43395972271694877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 ca="1">SUM(H8:OFFSET(H6,MATCH("PROYECTOS",$A$8:$A$50,0),0))</f>
        <v>273.23990499999996</v>
      </c>
      <c r="I7" s="31">
        <f ca="1">SUM(I8:OFFSET(I6,MATCH("PROYECTOS",$A$8:$A$50,0),0))</f>
        <v>275.77500500000002</v>
      </c>
      <c r="J7" s="31">
        <f ca="1">SUM(J8:OFFSET(J6,MATCH("PROYECTOS",$A$8:$A$50,0),0))</f>
        <v>108.94441981419186</v>
      </c>
      <c r="K7" s="32">
        <f ca="1">IFERROR(J7/I7,0)</f>
        <v>0.39504820175487571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13.332446000000003</v>
      </c>
      <c r="I8" s="19">
        <v>13.217446000000002</v>
      </c>
      <c r="J8" s="19">
        <v>6.5453530137892812</v>
      </c>
      <c r="K8" s="20">
        <f t="shared" ref="K8:K31" si="0">IFERROR(J8/I8,0)</f>
        <v>0.49520558009386079</v>
      </c>
      <c r="L8" s="54">
        <v>0</v>
      </c>
      <c r="M8" s="19">
        <v>0</v>
      </c>
      <c r="N8" s="20" t="str">
        <f>IFERROR(M8/L8,".")</f>
        <v>.</v>
      </c>
    </row>
    <row r="9" spans="1:14" ht="25.5" x14ac:dyDescent="0.25">
      <c r="A9" s="15"/>
      <c r="B9" s="17">
        <v>5004076</v>
      </c>
      <c r="C9" s="79" t="s">
        <v>669</v>
      </c>
      <c r="D9" s="17">
        <v>3000001</v>
      </c>
      <c r="E9" s="17" t="s">
        <v>271</v>
      </c>
      <c r="F9" s="53">
        <v>421</v>
      </c>
      <c r="G9" s="17" t="s">
        <v>646</v>
      </c>
      <c r="H9" s="18">
        <v>0.95545000000000002</v>
      </c>
      <c r="I9" s="19">
        <v>0.95545000000000002</v>
      </c>
      <c r="J9" s="19">
        <v>0.3587479293346405</v>
      </c>
      <c r="K9" s="20">
        <f t="shared" si="0"/>
        <v>0.37547535646516356</v>
      </c>
      <c r="L9" s="54">
        <v>0</v>
      </c>
      <c r="M9" s="19">
        <v>0</v>
      </c>
      <c r="N9" s="20" t="str">
        <f t="shared" ref="N9:N30" si="1">IFERROR(M9/L9,".")</f>
        <v>.</v>
      </c>
    </row>
    <row r="10" spans="1:14" ht="38.25" x14ac:dyDescent="0.25">
      <c r="A10" s="15"/>
      <c r="B10" s="17">
        <v>5004077</v>
      </c>
      <c r="C10" s="79" t="s">
        <v>670</v>
      </c>
      <c r="D10" s="17">
        <v>3000001</v>
      </c>
      <c r="E10" s="17" t="s">
        <v>271</v>
      </c>
      <c r="F10" s="53">
        <v>182</v>
      </c>
      <c r="G10" s="17" t="s">
        <v>691</v>
      </c>
      <c r="H10" s="18">
        <v>1.47</v>
      </c>
      <c r="I10" s="19">
        <v>1.47</v>
      </c>
      <c r="J10" s="19">
        <v>0.38212591409683228</v>
      </c>
      <c r="K10" s="20">
        <f t="shared" si="0"/>
        <v>0.25994960142641654</v>
      </c>
      <c r="L10" s="54">
        <v>0</v>
      </c>
      <c r="M10" s="19">
        <v>0</v>
      </c>
      <c r="N10" s="20" t="str">
        <f t="shared" si="1"/>
        <v>.</v>
      </c>
    </row>
    <row r="11" spans="1:14" ht="25.5" x14ac:dyDescent="0.25">
      <c r="A11" s="15"/>
      <c r="B11" s="17">
        <v>5004078</v>
      </c>
      <c r="C11" s="79" t="s">
        <v>671</v>
      </c>
      <c r="D11" s="17">
        <v>3000001</v>
      </c>
      <c r="E11" s="17" t="s">
        <v>271</v>
      </c>
      <c r="F11" s="53">
        <v>42</v>
      </c>
      <c r="G11" s="17" t="s">
        <v>648</v>
      </c>
      <c r="H11" s="18">
        <v>0.327482</v>
      </c>
      <c r="I11" s="19">
        <v>2.5250720000000002</v>
      </c>
      <c r="J11" s="19">
        <v>0.17617230681935325</v>
      </c>
      <c r="K11" s="20">
        <f t="shared" si="0"/>
        <v>6.9769221162546344E-2</v>
      </c>
      <c r="L11" s="54">
        <v>0</v>
      </c>
      <c r="M11" s="19">
        <v>0</v>
      </c>
      <c r="N11" s="20" t="str">
        <f t="shared" si="1"/>
        <v>.</v>
      </c>
    </row>
    <row r="12" spans="1:14" ht="51" x14ac:dyDescent="0.25">
      <c r="A12" s="15"/>
      <c r="B12" s="17">
        <v>5002762</v>
      </c>
      <c r="C12" s="79" t="s">
        <v>672</v>
      </c>
      <c r="D12" s="17">
        <v>3000294</v>
      </c>
      <c r="E12" s="17" t="s">
        <v>659</v>
      </c>
      <c r="F12" s="53">
        <v>66</v>
      </c>
      <c r="G12" s="17" t="s">
        <v>692</v>
      </c>
      <c r="H12" s="18">
        <v>0.104543</v>
      </c>
      <c r="I12" s="19">
        <v>9.4143000000000004E-2</v>
      </c>
      <c r="J12" s="19">
        <v>7.7626400627195835E-2</v>
      </c>
      <c r="K12" s="20">
        <f t="shared" si="0"/>
        <v>0.82455839124731345</v>
      </c>
      <c r="L12" s="54">
        <v>0</v>
      </c>
      <c r="M12" s="19">
        <v>0</v>
      </c>
      <c r="N12" s="20" t="str">
        <f t="shared" si="1"/>
        <v>.</v>
      </c>
    </row>
    <row r="13" spans="1:14" ht="38.25" x14ac:dyDescent="0.25">
      <c r="A13" s="15"/>
      <c r="B13" s="17">
        <v>5002765</v>
      </c>
      <c r="C13" s="79" t="s">
        <v>673</v>
      </c>
      <c r="D13" s="17">
        <v>3000294</v>
      </c>
      <c r="E13" s="17" t="s">
        <v>659</v>
      </c>
      <c r="F13" s="53">
        <v>85</v>
      </c>
      <c r="G13" s="17" t="s">
        <v>693</v>
      </c>
      <c r="H13" s="18">
        <v>0.48670000000000002</v>
      </c>
      <c r="I13" s="19">
        <v>0.45699999999999996</v>
      </c>
      <c r="J13" s="19">
        <v>0.37497999332845211</v>
      </c>
      <c r="K13" s="20">
        <f t="shared" si="0"/>
        <v>0.8205251495152126</v>
      </c>
      <c r="L13" s="54">
        <v>0</v>
      </c>
      <c r="M13" s="19">
        <v>0</v>
      </c>
      <c r="N13" s="20" t="str">
        <f t="shared" si="1"/>
        <v>.</v>
      </c>
    </row>
    <row r="14" spans="1:14" ht="25.5" x14ac:dyDescent="0.25">
      <c r="A14" s="15"/>
      <c r="B14" s="17">
        <v>5004063</v>
      </c>
      <c r="C14" s="79" t="s">
        <v>674</v>
      </c>
      <c r="D14" s="17">
        <v>3000294</v>
      </c>
      <c r="E14" s="17" t="s">
        <v>659</v>
      </c>
      <c r="F14" s="53">
        <v>36</v>
      </c>
      <c r="G14" s="17" t="s">
        <v>645</v>
      </c>
      <c r="H14" s="18">
        <v>8.2648109999999999</v>
      </c>
      <c r="I14" s="19">
        <v>7.5704260000000003</v>
      </c>
      <c r="J14" s="19">
        <v>4.5204260349273682</v>
      </c>
      <c r="K14" s="20">
        <f t="shared" si="0"/>
        <v>0.5971164680729153</v>
      </c>
      <c r="L14" s="54">
        <v>0</v>
      </c>
      <c r="M14" s="19">
        <v>0</v>
      </c>
      <c r="N14" s="20" t="str">
        <f t="shared" si="1"/>
        <v>.</v>
      </c>
    </row>
    <row r="15" spans="1:14" ht="38.25" x14ac:dyDescent="0.25">
      <c r="A15" s="15"/>
      <c r="B15" s="17">
        <v>5004064</v>
      </c>
      <c r="C15" s="79" t="s">
        <v>675</v>
      </c>
      <c r="D15" s="17">
        <v>3000294</v>
      </c>
      <c r="E15" s="17" t="s">
        <v>659</v>
      </c>
      <c r="F15" s="53">
        <v>82</v>
      </c>
      <c r="G15" s="17" t="s">
        <v>621</v>
      </c>
      <c r="H15" s="18">
        <v>27.731023000000004</v>
      </c>
      <c r="I15" s="19">
        <v>27.725828000000003</v>
      </c>
      <c r="J15" s="19">
        <v>1.5599024388939142</v>
      </c>
      <c r="K15" s="20">
        <f t="shared" si="0"/>
        <v>5.6261707996382075E-2</v>
      </c>
      <c r="L15" s="54">
        <v>0</v>
      </c>
      <c r="M15" s="19">
        <v>0</v>
      </c>
      <c r="N15" s="20" t="str">
        <f t="shared" si="1"/>
        <v>.</v>
      </c>
    </row>
    <row r="16" spans="1:14" ht="25.5" x14ac:dyDescent="0.25">
      <c r="A16" s="15"/>
      <c r="B16" s="17">
        <v>5004065</v>
      </c>
      <c r="C16" s="79" t="s">
        <v>676</v>
      </c>
      <c r="D16" s="17">
        <v>3000294</v>
      </c>
      <c r="E16" s="17" t="s">
        <v>659</v>
      </c>
      <c r="F16" s="53">
        <v>82</v>
      </c>
      <c r="G16" s="17" t="s">
        <v>621</v>
      </c>
      <c r="H16" s="18">
        <v>5.5399999999999998E-2</v>
      </c>
      <c r="I16" s="19">
        <v>1.11249</v>
      </c>
      <c r="J16" s="19">
        <v>1.1124000549316406</v>
      </c>
      <c r="K16" s="20">
        <f t="shared" si="0"/>
        <v>0.99991914977360752</v>
      </c>
      <c r="L16" s="54">
        <v>0</v>
      </c>
      <c r="M16" s="19">
        <v>0</v>
      </c>
      <c r="N16" s="20" t="str">
        <f t="shared" si="1"/>
        <v>.</v>
      </c>
    </row>
    <row r="17" spans="1:14" ht="38.25" x14ac:dyDescent="0.25">
      <c r="A17" s="15"/>
      <c r="B17" s="17">
        <v>5004066</v>
      </c>
      <c r="C17" s="79" t="s">
        <v>677</v>
      </c>
      <c r="D17" s="17">
        <v>3000294</v>
      </c>
      <c r="E17" s="17" t="s">
        <v>659</v>
      </c>
      <c r="F17" s="53">
        <v>66</v>
      </c>
      <c r="G17" s="17" t="s">
        <v>692</v>
      </c>
      <c r="H17" s="18">
        <v>141.94890699999999</v>
      </c>
      <c r="I17" s="19">
        <v>141.99165700000003</v>
      </c>
      <c r="J17" s="19">
        <v>71.538439980940893</v>
      </c>
      <c r="K17" s="20">
        <f t="shared" si="0"/>
        <v>0.50382143213485342</v>
      </c>
      <c r="L17" s="54">
        <v>0</v>
      </c>
      <c r="M17" s="19">
        <v>0</v>
      </c>
      <c r="N17" s="20" t="str">
        <f t="shared" si="1"/>
        <v>.</v>
      </c>
    </row>
    <row r="18" spans="1:14" ht="25.5" x14ac:dyDescent="0.25">
      <c r="A18" s="15"/>
      <c r="B18" s="17">
        <v>5004067</v>
      </c>
      <c r="C18" s="79" t="s">
        <v>678</v>
      </c>
      <c r="D18" s="17">
        <v>3000294</v>
      </c>
      <c r="E18" s="17" t="s">
        <v>659</v>
      </c>
      <c r="F18" s="53">
        <v>448</v>
      </c>
      <c r="G18" s="17" t="s">
        <v>694</v>
      </c>
      <c r="H18" s="18">
        <v>11.021917000000002</v>
      </c>
      <c r="I18" s="19">
        <v>11.021917000000002</v>
      </c>
      <c r="J18" s="19">
        <v>8.663284745067358</v>
      </c>
      <c r="K18" s="20">
        <f t="shared" si="0"/>
        <v>0.78600526070622345</v>
      </c>
      <c r="L18" s="54">
        <v>0</v>
      </c>
      <c r="M18" s="19">
        <v>0</v>
      </c>
      <c r="N18" s="20" t="str">
        <f t="shared" si="1"/>
        <v>.</v>
      </c>
    </row>
    <row r="19" spans="1:14" ht="38.25" x14ac:dyDescent="0.25">
      <c r="A19" s="15"/>
      <c r="B19" s="17">
        <v>5004068</v>
      </c>
      <c r="C19" s="79" t="s">
        <v>679</v>
      </c>
      <c r="D19" s="17">
        <v>3000489</v>
      </c>
      <c r="E19" s="17" t="s">
        <v>660</v>
      </c>
      <c r="F19" s="53">
        <v>128</v>
      </c>
      <c r="G19" s="17" t="s">
        <v>664</v>
      </c>
      <c r="H19" s="18">
        <v>1.1655</v>
      </c>
      <c r="I19" s="19">
        <v>1.1655</v>
      </c>
      <c r="J19" s="19">
        <v>0.44444998551625758</v>
      </c>
      <c r="K19" s="20">
        <f t="shared" si="0"/>
        <v>0.38133846891141793</v>
      </c>
      <c r="L19" s="54">
        <v>0</v>
      </c>
      <c r="M19" s="19">
        <v>0</v>
      </c>
      <c r="N19" s="20" t="str">
        <f t="shared" si="1"/>
        <v>.</v>
      </c>
    </row>
    <row r="20" spans="1:14" ht="38.25" x14ac:dyDescent="0.25">
      <c r="A20" s="15"/>
      <c r="B20" s="17">
        <v>5004968</v>
      </c>
      <c r="C20" s="79" t="s">
        <v>680</v>
      </c>
      <c r="D20" s="17">
        <v>3000489</v>
      </c>
      <c r="E20" s="17" t="s">
        <v>660</v>
      </c>
      <c r="F20" s="53">
        <v>128</v>
      </c>
      <c r="G20" s="17" t="s">
        <v>664</v>
      </c>
      <c r="H20" s="18">
        <v>1.2091869999999998</v>
      </c>
      <c r="I20" s="19">
        <v>1.911295</v>
      </c>
      <c r="J20" s="19">
        <v>0.53092534453571716</v>
      </c>
      <c r="K20" s="20">
        <f t="shared" si="0"/>
        <v>0.27778304476060323</v>
      </c>
      <c r="L20" s="54">
        <v>0</v>
      </c>
      <c r="M20" s="19">
        <v>0</v>
      </c>
      <c r="N20" s="20" t="str">
        <f t="shared" si="1"/>
        <v>.</v>
      </c>
    </row>
    <row r="21" spans="1:14" ht="51" x14ac:dyDescent="0.25">
      <c r="A21" s="15"/>
      <c r="B21" s="17">
        <v>5004969</v>
      </c>
      <c r="C21" s="79" t="s">
        <v>681</v>
      </c>
      <c r="D21" s="17">
        <v>3000489</v>
      </c>
      <c r="E21" s="17" t="s">
        <v>660</v>
      </c>
      <c r="F21" s="53">
        <v>128</v>
      </c>
      <c r="G21" s="17" t="s">
        <v>664</v>
      </c>
      <c r="H21" s="18">
        <v>1.9602099999999998</v>
      </c>
      <c r="I21" s="19">
        <v>1.332209</v>
      </c>
      <c r="J21" s="19">
        <v>0.43554214551113546</v>
      </c>
      <c r="K21" s="20">
        <f t="shared" si="0"/>
        <v>0.32693229479093405</v>
      </c>
      <c r="L21" s="54">
        <v>0</v>
      </c>
      <c r="M21" s="19">
        <v>0</v>
      </c>
      <c r="N21" s="20" t="str">
        <f t="shared" si="1"/>
        <v>.</v>
      </c>
    </row>
    <row r="22" spans="1:14" ht="38.25" x14ac:dyDescent="0.25">
      <c r="A22" s="15"/>
      <c r="B22" s="17">
        <v>5003057</v>
      </c>
      <c r="C22" s="79" t="s">
        <v>682</v>
      </c>
      <c r="D22" s="17">
        <v>3000490</v>
      </c>
      <c r="E22" s="17" t="s">
        <v>661</v>
      </c>
      <c r="F22" s="53">
        <v>82</v>
      </c>
      <c r="G22" s="17" t="s">
        <v>621</v>
      </c>
      <c r="H22" s="18">
        <v>28.455913000000002</v>
      </c>
      <c r="I22" s="19">
        <v>28.455912999999999</v>
      </c>
      <c r="J22" s="19">
        <v>1.8711147774010897</v>
      </c>
      <c r="K22" s="20">
        <f t="shared" si="0"/>
        <v>6.5754867095674976E-2</v>
      </c>
      <c r="L22" s="54">
        <v>0</v>
      </c>
      <c r="M22" s="19">
        <v>0</v>
      </c>
      <c r="N22" s="20" t="str">
        <f t="shared" si="1"/>
        <v>.</v>
      </c>
    </row>
    <row r="23" spans="1:14" ht="38.25" x14ac:dyDescent="0.25">
      <c r="A23" s="15"/>
      <c r="B23" s="17">
        <v>5004070</v>
      </c>
      <c r="C23" s="79" t="s">
        <v>683</v>
      </c>
      <c r="D23" s="17">
        <v>3000490</v>
      </c>
      <c r="E23" s="17" t="s">
        <v>661</v>
      </c>
      <c r="F23" s="53">
        <v>59</v>
      </c>
      <c r="G23" s="17" t="s">
        <v>665</v>
      </c>
      <c r="H23" s="18">
        <v>1.76</v>
      </c>
      <c r="I23" s="19">
        <v>1.7887240000000002</v>
      </c>
      <c r="J23" s="19">
        <v>0.75646950479131192</v>
      </c>
      <c r="K23" s="20">
        <f t="shared" si="0"/>
        <v>0.42291013302852304</v>
      </c>
      <c r="L23" s="54">
        <v>0</v>
      </c>
      <c r="M23" s="19">
        <v>0</v>
      </c>
      <c r="N23" s="20" t="str">
        <f t="shared" si="1"/>
        <v>.</v>
      </c>
    </row>
    <row r="24" spans="1:14" ht="38.25" x14ac:dyDescent="0.25">
      <c r="A24" s="15"/>
      <c r="B24" s="17">
        <v>5004072</v>
      </c>
      <c r="C24" s="79" t="s">
        <v>684</v>
      </c>
      <c r="D24" s="17">
        <v>3000490</v>
      </c>
      <c r="E24" s="17" t="s">
        <v>661</v>
      </c>
      <c r="F24" s="53">
        <v>448</v>
      </c>
      <c r="G24" s="17" t="s">
        <v>694</v>
      </c>
      <c r="H24" s="18">
        <v>16.788896000000001</v>
      </c>
      <c r="I24" s="19">
        <v>16.788896000000001</v>
      </c>
      <c r="J24" s="19">
        <v>4.8008202222408727</v>
      </c>
      <c r="K24" s="20">
        <f t="shared" si="0"/>
        <v>0.28595210919412883</v>
      </c>
      <c r="L24" s="54">
        <v>0</v>
      </c>
      <c r="M24" s="19">
        <v>0</v>
      </c>
      <c r="N24" s="20" t="str">
        <f t="shared" si="1"/>
        <v>.</v>
      </c>
    </row>
    <row r="25" spans="1:14" ht="25.5" x14ac:dyDescent="0.25">
      <c r="A25" s="15"/>
      <c r="B25" s="17">
        <v>5004970</v>
      </c>
      <c r="C25" s="79" t="s">
        <v>685</v>
      </c>
      <c r="D25" s="17">
        <v>3000490</v>
      </c>
      <c r="E25" s="17" t="s">
        <v>661</v>
      </c>
      <c r="F25" s="53">
        <v>86</v>
      </c>
      <c r="G25" s="17" t="s">
        <v>464</v>
      </c>
      <c r="H25" s="18">
        <v>1.612479</v>
      </c>
      <c r="I25" s="19">
        <v>1.601998</v>
      </c>
      <c r="J25" s="19">
        <v>0</v>
      </c>
      <c r="K25" s="20">
        <f t="shared" si="0"/>
        <v>0</v>
      </c>
      <c r="L25" s="54">
        <v>0</v>
      </c>
      <c r="M25" s="19">
        <v>0</v>
      </c>
      <c r="N25" s="20" t="str">
        <f t="shared" si="1"/>
        <v>.</v>
      </c>
    </row>
    <row r="26" spans="1:14" ht="38.25" x14ac:dyDescent="0.25">
      <c r="A26" s="15"/>
      <c r="B26" s="17">
        <v>5002769</v>
      </c>
      <c r="C26" s="79" t="s">
        <v>686</v>
      </c>
      <c r="D26" s="17">
        <v>3000491</v>
      </c>
      <c r="E26" s="17" t="s">
        <v>662</v>
      </c>
      <c r="F26" s="53">
        <v>85</v>
      </c>
      <c r="G26" s="17" t="s">
        <v>693</v>
      </c>
      <c r="H26" s="18">
        <v>0.65975000000000006</v>
      </c>
      <c r="I26" s="19">
        <v>0.65975000000000006</v>
      </c>
      <c r="J26" s="19">
        <v>0.46287894772831351</v>
      </c>
      <c r="K26" s="20">
        <f t="shared" si="0"/>
        <v>0.70159749560941786</v>
      </c>
      <c r="L26" s="54">
        <v>0</v>
      </c>
      <c r="M26" s="19">
        <v>0</v>
      </c>
      <c r="N26" s="20" t="str">
        <f t="shared" si="1"/>
        <v>.</v>
      </c>
    </row>
    <row r="27" spans="1:14" ht="25.5" x14ac:dyDescent="0.25">
      <c r="A27" s="15"/>
      <c r="B27" s="17">
        <v>5003059</v>
      </c>
      <c r="C27" s="79" t="s">
        <v>687</v>
      </c>
      <c r="D27" s="17">
        <v>3000491</v>
      </c>
      <c r="E27" s="17" t="s">
        <v>662</v>
      </c>
      <c r="F27" s="53">
        <v>66</v>
      </c>
      <c r="G27" s="17" t="s">
        <v>692</v>
      </c>
      <c r="H27" s="18">
        <v>0.83349999999999991</v>
      </c>
      <c r="I27" s="19">
        <v>0.83350000000000002</v>
      </c>
      <c r="J27" s="19">
        <v>0.4598908806219697</v>
      </c>
      <c r="K27" s="20">
        <f t="shared" si="0"/>
        <v>0.5517587050053625</v>
      </c>
      <c r="L27" s="54">
        <v>0</v>
      </c>
      <c r="M27" s="19">
        <v>0</v>
      </c>
      <c r="N27" s="20" t="str">
        <f t="shared" si="1"/>
        <v>.</v>
      </c>
    </row>
    <row r="28" spans="1:14" ht="63.75" x14ac:dyDescent="0.25">
      <c r="A28" s="15"/>
      <c r="B28" s="17">
        <v>5004073</v>
      </c>
      <c r="C28" s="79" t="s">
        <v>688</v>
      </c>
      <c r="D28" s="17">
        <v>3000492</v>
      </c>
      <c r="E28" s="17" t="s">
        <v>663</v>
      </c>
      <c r="F28" s="53">
        <v>60</v>
      </c>
      <c r="G28" s="17" t="s">
        <v>318</v>
      </c>
      <c r="H28" s="18">
        <v>2.014052</v>
      </c>
      <c r="I28" s="19">
        <v>2.014052</v>
      </c>
      <c r="J28" s="19">
        <v>0.74120084382593632</v>
      </c>
      <c r="K28" s="20">
        <f t="shared" si="0"/>
        <v>0.36801475027751834</v>
      </c>
      <c r="L28" s="54">
        <v>0</v>
      </c>
      <c r="M28" s="19">
        <v>0</v>
      </c>
      <c r="N28" s="20" t="str">
        <f t="shared" si="1"/>
        <v>.</v>
      </c>
    </row>
    <row r="29" spans="1:14" ht="51" x14ac:dyDescent="0.25">
      <c r="A29" s="15"/>
      <c r="B29" s="17">
        <v>5004074</v>
      </c>
      <c r="C29" s="79" t="s">
        <v>689</v>
      </c>
      <c r="D29" s="17">
        <v>3000492</v>
      </c>
      <c r="E29" s="17" t="s">
        <v>663</v>
      </c>
      <c r="F29" s="53">
        <v>60</v>
      </c>
      <c r="G29" s="17" t="s">
        <v>318</v>
      </c>
      <c r="H29" s="18">
        <v>2.1107049999999998</v>
      </c>
      <c r="I29" s="19">
        <v>2.1107049999999998</v>
      </c>
      <c r="J29" s="19">
        <v>0.73788964189589024</v>
      </c>
      <c r="K29" s="20">
        <f t="shared" si="0"/>
        <v>0.34959392330803701</v>
      </c>
      <c r="L29" s="54">
        <v>0</v>
      </c>
      <c r="M29" s="19">
        <v>0</v>
      </c>
      <c r="N29" s="20" t="str">
        <f t="shared" si="1"/>
        <v>.</v>
      </c>
    </row>
    <row r="30" spans="1:14" ht="51" x14ac:dyDescent="0.25">
      <c r="A30" s="15"/>
      <c r="B30" s="17">
        <v>5004075</v>
      </c>
      <c r="C30" s="79" t="s">
        <v>690</v>
      </c>
      <c r="D30" s="17">
        <v>3000492</v>
      </c>
      <c r="E30" s="17" t="s">
        <v>663</v>
      </c>
      <c r="F30" s="53">
        <v>60</v>
      </c>
      <c r="G30" s="17" t="s">
        <v>318</v>
      </c>
      <c r="H30" s="18">
        <v>8.9710339999999995</v>
      </c>
      <c r="I30" s="19">
        <v>8.9710340000000013</v>
      </c>
      <c r="J30" s="19">
        <v>2.3937787073664367</v>
      </c>
      <c r="K30" s="20">
        <f t="shared" si="0"/>
        <v>0.26683420298779786</v>
      </c>
      <c r="L30" s="54">
        <v>0</v>
      </c>
      <c r="M30" s="19">
        <v>0</v>
      </c>
      <c r="N30" s="20" t="str">
        <f t="shared" si="1"/>
        <v>.</v>
      </c>
    </row>
    <row r="31" spans="1:14" ht="15.75" thickBot="1" x14ac:dyDescent="0.3">
      <c r="A31" s="33" t="s">
        <v>302</v>
      </c>
      <c r="B31" s="35"/>
      <c r="C31" s="35"/>
      <c r="D31" s="57"/>
      <c r="E31" s="35"/>
      <c r="F31" s="51"/>
      <c r="G31" s="35"/>
      <c r="H31" s="36">
        <f ca="1">OFFSET(H31,-MATCH("PROYECTOS",$A$8:$A$50,0)-1,0)-(OFFSET(H31,-MATCH("PROYECTOS",$A$8:$A$50,0),0))</f>
        <v>26.120000000000061</v>
      </c>
      <c r="I31" s="37">
        <f ca="1">OFFSET(I31,-MATCH("PROYECTOS",$A$8:$A$50,0)-1,0)-(OFFSET(I31,-MATCH("PROYECTOS",$A$8:$A$50,0),0))</f>
        <v>21.793687999999918</v>
      </c>
      <c r="J31" s="37">
        <f ca="1">OFFSET(J31,-MATCH("PROYECTOS",$A$8:$A$50,0)-1,0)-(OFFSET(J31,-MATCH("PROYECTOS",$A$8:$A$50,0),0))</f>
        <v>20.188407689332962</v>
      </c>
      <c r="K31" s="38">
        <f t="shared" ca="1" si="0"/>
        <v>0.92634196145842951</v>
      </c>
      <c r="L31" s="52"/>
      <c r="M31" s="37"/>
      <c r="N31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A1:K100"/>
  <sheetViews>
    <sheetView workbookViewId="0">
      <selection activeCell="A2" sqref="A2:K14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32</v>
      </c>
      <c r="B1" s="41" t="s">
        <v>228</v>
      </c>
      <c r="C1" s="40" t="s">
        <v>16</v>
      </c>
      <c r="D1" s="40"/>
      <c r="E1" s="40"/>
      <c r="F1" s="40"/>
      <c r="G1" s="40"/>
    </row>
    <row r="2" spans="1:11" ht="15.75" thickBot="1" x14ac:dyDescent="0.3">
      <c r="A2" s="2" t="s">
        <v>697</v>
      </c>
      <c r="I2" s="1" t="s">
        <v>713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441.92581300000001</v>
      </c>
      <c r="E6" s="13">
        <f ca="1">SUM(E7:OFFSET(E7,50,0))</f>
        <v>492.07464400000015</v>
      </c>
      <c r="F6" s="13">
        <f ca="1">SUM(F7:OFFSET(F7,50,0))</f>
        <v>125.41437220177613</v>
      </c>
      <c r="G6" s="14">
        <f ca="1">IFERROR(F6/E6,0)</f>
        <v>0.25486859307015236</v>
      </c>
      <c r="J6" s="6" t="s">
        <v>369</v>
      </c>
      <c r="K6" s="65" t="s">
        <v>370</v>
      </c>
    </row>
    <row r="7" spans="1:11" x14ac:dyDescent="0.25">
      <c r="A7" s="15"/>
      <c r="B7" s="44">
        <v>5</v>
      </c>
      <c r="C7" s="17" t="s">
        <v>244</v>
      </c>
      <c r="D7" s="18">
        <v>4.0246190000000004</v>
      </c>
      <c r="E7" s="19">
        <v>0.14802699999999999</v>
      </c>
      <c r="F7" s="19">
        <v>0</v>
      </c>
      <c r="G7" s="20">
        <f t="shared" ref="G7:G14" si="0">IFERROR(F7/E7,0)</f>
        <v>0</v>
      </c>
      <c r="I7" t="s">
        <v>261</v>
      </c>
      <c r="J7" s="6">
        <v>23.038022765453206</v>
      </c>
      <c r="K7" s="65">
        <v>0.43021453498208045</v>
      </c>
    </row>
    <row r="8" spans="1:11" x14ac:dyDescent="0.25">
      <c r="A8" s="15"/>
      <c r="B8" s="44">
        <v>7</v>
      </c>
      <c r="C8" s="17" t="s">
        <v>246</v>
      </c>
      <c r="D8" s="18">
        <v>0</v>
      </c>
      <c r="E8" s="19">
        <v>0.243168</v>
      </c>
      <c r="F8" s="19">
        <v>0</v>
      </c>
      <c r="G8" s="20">
        <f t="shared" si="0"/>
        <v>0</v>
      </c>
      <c r="I8" t="s">
        <v>254</v>
      </c>
      <c r="J8" s="6">
        <v>11.300310368649662</v>
      </c>
      <c r="K8" s="65">
        <v>0.31312194198130749</v>
      </c>
    </row>
    <row r="9" spans="1:11" x14ac:dyDescent="0.25">
      <c r="A9" s="15"/>
      <c r="B9" s="44">
        <v>8</v>
      </c>
      <c r="C9" s="17" t="s">
        <v>247</v>
      </c>
      <c r="D9" s="18">
        <v>346.101406</v>
      </c>
      <c r="E9" s="19">
        <v>397.64920300000011</v>
      </c>
      <c r="F9" s="19">
        <v>90.940039067732869</v>
      </c>
      <c r="G9" s="20">
        <f t="shared" si="0"/>
        <v>0.22869413136415326</v>
      </c>
      <c r="I9" t="s">
        <v>247</v>
      </c>
      <c r="J9" s="6">
        <v>90.940039067732869</v>
      </c>
      <c r="K9" s="65">
        <v>0.22869413136415326</v>
      </c>
    </row>
    <row r="10" spans="1:11" x14ac:dyDescent="0.25">
      <c r="A10" s="15"/>
      <c r="B10" s="44">
        <v>9</v>
      </c>
      <c r="C10" s="17" t="s">
        <v>248</v>
      </c>
      <c r="D10" s="18">
        <v>0</v>
      </c>
      <c r="E10" s="19">
        <v>1.146E-2</v>
      </c>
      <c r="F10" s="19">
        <v>0</v>
      </c>
      <c r="G10" s="20">
        <f t="shared" si="0"/>
        <v>0</v>
      </c>
      <c r="I10" t="s">
        <v>249</v>
      </c>
      <c r="J10" s="6">
        <v>0.13599999994039536</v>
      </c>
      <c r="K10" s="65">
        <v>3.114731119470902E-2</v>
      </c>
    </row>
    <row r="11" spans="1:11" x14ac:dyDescent="0.25">
      <c r="A11" s="15"/>
      <c r="B11" s="44">
        <v>10</v>
      </c>
      <c r="C11" s="17" t="s">
        <v>249</v>
      </c>
      <c r="D11" s="18">
        <v>4.3803479999999997</v>
      </c>
      <c r="E11" s="19">
        <v>4.3663480000000003</v>
      </c>
      <c r="F11" s="19">
        <v>0.13599999994039536</v>
      </c>
      <c r="G11" s="20">
        <f t="shared" si="0"/>
        <v>3.114731119470902E-2</v>
      </c>
      <c r="I11" t="s">
        <v>244</v>
      </c>
      <c r="J11" s="6">
        <v>0</v>
      </c>
      <c r="K11" s="65">
        <v>0</v>
      </c>
    </row>
    <row r="12" spans="1:11" x14ac:dyDescent="0.25">
      <c r="A12" s="15"/>
      <c r="B12" s="44">
        <v>12</v>
      </c>
      <c r="C12" s="17" t="s">
        <v>251</v>
      </c>
      <c r="D12" s="18">
        <v>0</v>
      </c>
      <c r="E12" s="19">
        <v>1.719E-2</v>
      </c>
      <c r="F12" s="19">
        <v>0</v>
      </c>
      <c r="G12" s="20">
        <f t="shared" si="0"/>
        <v>0</v>
      </c>
      <c r="I12" t="s">
        <v>246</v>
      </c>
      <c r="J12" s="6">
        <v>0</v>
      </c>
      <c r="K12" s="65">
        <v>0</v>
      </c>
    </row>
    <row r="13" spans="1:11" x14ac:dyDescent="0.25">
      <c r="A13" s="15"/>
      <c r="B13" s="44">
        <v>15</v>
      </c>
      <c r="C13" s="17" t="s">
        <v>254</v>
      </c>
      <c r="D13" s="18">
        <v>34.91800400000001</v>
      </c>
      <c r="E13" s="19">
        <v>36.089168000000008</v>
      </c>
      <c r="F13" s="19">
        <v>11.300310368649662</v>
      </c>
      <c r="G13" s="20">
        <f t="shared" si="0"/>
        <v>0.31312194198130749</v>
      </c>
      <c r="I13" t="s">
        <v>248</v>
      </c>
      <c r="J13" s="6">
        <v>0</v>
      </c>
      <c r="K13" s="65">
        <v>0</v>
      </c>
    </row>
    <row r="14" spans="1:11" ht="15.75" thickBot="1" x14ac:dyDescent="0.3">
      <c r="A14" s="21"/>
      <c r="B14" s="45">
        <v>22</v>
      </c>
      <c r="C14" s="23" t="s">
        <v>261</v>
      </c>
      <c r="D14" s="24">
        <v>52.501435999999998</v>
      </c>
      <c r="E14" s="25">
        <v>53.550080000000001</v>
      </c>
      <c r="F14" s="25">
        <v>23.038022765453206</v>
      </c>
      <c r="G14" s="26">
        <f t="shared" si="0"/>
        <v>0.43021453498208045</v>
      </c>
      <c r="I14" t="s">
        <v>251</v>
      </c>
      <c r="J14" s="6">
        <v>0</v>
      </c>
      <c r="K14" s="65">
        <v>0</v>
      </c>
    </row>
    <row r="15" spans="1:11" x14ac:dyDescent="0.25">
      <c r="J15" s="6"/>
      <c r="K15" s="65"/>
    </row>
    <row r="16" spans="1:11" x14ac:dyDescent="0.25">
      <c r="J16" s="6"/>
      <c r="K16" s="65"/>
    </row>
    <row r="17" spans="10:11" x14ac:dyDescent="0.25">
      <c r="J17" s="6"/>
      <c r="K17" s="65"/>
    </row>
    <row r="18" spans="10:11" x14ac:dyDescent="0.25">
      <c r="J18" s="6"/>
      <c r="K18" s="65"/>
    </row>
    <row r="19" spans="10:11" x14ac:dyDescent="0.25">
      <c r="J19" s="6"/>
      <c r="K19" s="65"/>
    </row>
    <row r="20" spans="10:11" x14ac:dyDescent="0.25">
      <c r="J20" s="6"/>
      <c r="K20" s="65"/>
    </row>
    <row r="21" spans="10:11" x14ac:dyDescent="0.25">
      <c r="J21" s="6"/>
      <c r="K21" s="65"/>
    </row>
    <row r="22" spans="10:11" x14ac:dyDescent="0.25">
      <c r="J22" s="6"/>
      <c r="K22" s="65"/>
    </row>
    <row r="23" spans="10:11" x14ac:dyDescent="0.25">
      <c r="J23" s="6"/>
      <c r="K23" s="65"/>
    </row>
    <row r="24" spans="10:11" x14ac:dyDescent="0.25">
      <c r="J24" s="6"/>
      <c r="K24" s="65"/>
    </row>
    <row r="25" spans="10:11" x14ac:dyDescent="0.25">
      <c r="J25" s="6"/>
      <c r="K25" s="65"/>
    </row>
    <row r="26" spans="10:11" x14ac:dyDescent="0.25">
      <c r="J26" s="6"/>
      <c r="K26" s="65"/>
    </row>
    <row r="27" spans="10:11" x14ac:dyDescent="0.25">
      <c r="J27" s="6"/>
      <c r="K27" s="65"/>
    </row>
    <row r="28" spans="10:11" x14ac:dyDescent="0.25">
      <c r="J28" s="6"/>
      <c r="K28" s="65"/>
    </row>
    <row r="29" spans="10:11" x14ac:dyDescent="0.25">
      <c r="J29" s="6"/>
      <c r="K29" s="65"/>
    </row>
    <row r="30" spans="10:11" x14ac:dyDescent="0.25">
      <c r="J30" s="6"/>
      <c r="K30" s="65"/>
    </row>
    <row r="31" spans="10:11" x14ac:dyDescent="0.25">
      <c r="J31" s="6"/>
      <c r="K31" s="65"/>
    </row>
    <row r="32" spans="10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G12"/>
  <sheetViews>
    <sheetView workbookViewId="0">
      <selection activeCell="A2" sqref="A2:G11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32</v>
      </c>
      <c r="B1" s="46" t="s">
        <v>228</v>
      </c>
      <c r="C1" s="40" t="s">
        <v>16</v>
      </c>
      <c r="D1" s="40"/>
      <c r="E1" s="40"/>
      <c r="F1" s="40"/>
      <c r="G1" s="40"/>
    </row>
    <row r="2" spans="1:7" ht="15.75" thickBot="1" x14ac:dyDescent="0.3">
      <c r="A2" s="2" t="s">
        <v>698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441.92581300000001</v>
      </c>
      <c r="E6" s="13">
        <v>492.07464400000015</v>
      </c>
      <c r="F6" s="13">
        <v>125.41437220177613</v>
      </c>
      <c r="G6" s="14">
        <v>0.25486859307015236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441.92581300000001</v>
      </c>
      <c r="E7" s="31">
        <f ca="1">SUM(E8:OFFSET(E6,MATCH("GOBIERNOS REGIONALES",$A$8:$A$50,0),0))</f>
        <v>492.07464400000015</v>
      </c>
      <c r="F7" s="31">
        <f ca="1">SUM(F8:OFFSET(F6,MATCH("GOBIERNOS REGIONALES",$A$8:$A$50,0),0))</f>
        <v>125.41437220177613</v>
      </c>
      <c r="G7" s="32">
        <f ca="1">IFERROR(F7/E7,0)</f>
        <v>0.25486859307015236</v>
      </c>
    </row>
    <row r="8" spans="1:7" x14ac:dyDescent="0.25">
      <c r="A8" s="15"/>
      <c r="B8" s="16">
        <v>7</v>
      </c>
      <c r="C8" s="17" t="s">
        <v>102</v>
      </c>
      <c r="D8" s="18">
        <v>158.92581300000001</v>
      </c>
      <c r="E8" s="19">
        <v>170.39667200000002</v>
      </c>
      <c r="F8" s="19">
        <v>59.070857761522348</v>
      </c>
      <c r="G8" s="20">
        <f>IFERROR(F8/E8,0)</f>
        <v>0.34666673396955983</v>
      </c>
    </row>
    <row r="9" spans="1:7" x14ac:dyDescent="0.25">
      <c r="A9" s="15"/>
      <c r="B9" s="16">
        <v>26</v>
      </c>
      <c r="C9" s="17" t="s">
        <v>114</v>
      </c>
      <c r="D9" s="18">
        <v>283</v>
      </c>
      <c r="E9" s="19">
        <v>321.67797200000012</v>
      </c>
      <c r="F9" s="19">
        <v>66.343514440253784</v>
      </c>
      <c r="G9" s="20">
        <f>IFERROR(F9/E9,0)</f>
        <v>0.20624201908439588</v>
      </c>
    </row>
    <row r="10" spans="1:7" ht="15.75" thickBot="1" x14ac:dyDescent="0.3">
      <c r="A10" s="33" t="s">
        <v>200</v>
      </c>
      <c r="B10" s="34"/>
      <c r="C10" s="35"/>
      <c r="D10" s="36">
        <f ca="1">SUM(D11:OFFSET(D9,(MATCH("GOBIERNOS LOCALES",$A$8:$A$50,0)-MATCH("GOBIERNOS REGIONALES",$A$8:$A$50,0)),0))</f>
        <v>0</v>
      </c>
      <c r="E10" s="37">
        <f ca="1">SUM(E11:OFFSET(E9,(MATCH("GOBIERNOS LOCALES",$A$8:$A$50,0)-MATCH("GOBIERNOS REGIONALES",$A$8:$A$50,0)),0))</f>
        <v>0</v>
      </c>
      <c r="F10" s="37">
        <f ca="1">SUM(F11:OFFSET(F9,(MATCH("GOBIERNOS LOCALES",$A$8:$A$50,0)-MATCH("GOBIERNOS REGIONALES",$A$8:$A$50,0)),0))</f>
        <v>0</v>
      </c>
      <c r="G10" s="38">
        <f ca="1">IFERROR(F10/E10,0)</f>
        <v>0</v>
      </c>
    </row>
    <row r="11" spans="1:7" x14ac:dyDescent="0.25">
      <c r="A11" t="s">
        <v>227</v>
      </c>
      <c r="D11" s="6"/>
      <c r="E11" s="6"/>
      <c r="F11" s="6"/>
      <c r="G11" s="5">
        <f>IFERROR(F11/E11,0)</f>
        <v>0</v>
      </c>
    </row>
    <row r="12" spans="1:7" x14ac:dyDescent="0.25">
      <c r="D12" s="6"/>
      <c r="E12" s="6"/>
      <c r="F12" s="6"/>
      <c r="G12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L18"/>
  <sheetViews>
    <sheetView workbookViewId="0">
      <selection activeCell="A13" sqref="A13:F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32</v>
      </c>
      <c r="B1" s="40" t="s">
        <v>228</v>
      </c>
      <c r="C1" s="40" t="s">
        <v>16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699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441.92581300000001</v>
      </c>
      <c r="G6" s="13">
        <v>492.07464400000015</v>
      </c>
      <c r="H6" s="13">
        <v>125.41437220177613</v>
      </c>
      <c r="I6" s="14">
        <v>0.25486859307015236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435.19023300000003</v>
      </c>
      <c r="G7" s="31">
        <f ca="1">SUM(G8:OFFSET(G6,MATCH("PROYECTOS",$A$8:$A$50,0),0))</f>
        <v>437.73360900000006</v>
      </c>
      <c r="H7" s="31">
        <f ca="1">SUM(H8:OFFSET(H6,MATCH("PROYECTOS",$A$8:$A$50,0),0))</f>
        <v>122.25706072349567</v>
      </c>
      <c r="I7" s="32">
        <f ca="1">IFERROR(H7/G7,0)</f>
        <v>0.27929557660146598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19.487345999999999</v>
      </c>
      <c r="G8" s="19">
        <v>27.117174000000002</v>
      </c>
      <c r="H8" s="19">
        <v>11.027487960251165</v>
      </c>
      <c r="I8" s="20">
        <f>IFERROR(H8/G8,0)</f>
        <v>0.40666066310048249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3000595</v>
      </c>
      <c r="C9" s="17" t="s">
        <v>700</v>
      </c>
      <c r="D9" s="53">
        <v>523</v>
      </c>
      <c r="E9" s="17" t="s">
        <v>702</v>
      </c>
      <c r="F9" s="18">
        <v>80.866490000000013</v>
      </c>
      <c r="G9" s="19">
        <v>73.355692000000005</v>
      </c>
      <c r="H9" s="19">
        <v>6.8842024250261602</v>
      </c>
      <c r="I9" s="20">
        <f>IFERROR(H9/G9,0)</f>
        <v>9.3846874555094648E-2</v>
      </c>
      <c r="J9" s="54"/>
      <c r="K9" s="19"/>
      <c r="L9" s="20" t="str">
        <f>IFERROR(K9/J9,".")</f>
        <v>.</v>
      </c>
    </row>
    <row r="10" spans="1:12" ht="25.5" x14ac:dyDescent="0.25">
      <c r="A10" s="15"/>
      <c r="B10" s="17">
        <v>3000596</v>
      </c>
      <c r="C10" s="17" t="s">
        <v>701</v>
      </c>
      <c r="D10" s="53">
        <v>82</v>
      </c>
      <c r="E10" s="17" t="s">
        <v>621</v>
      </c>
      <c r="F10" s="18">
        <v>334.83639700000003</v>
      </c>
      <c r="G10" s="19">
        <v>337.26074300000005</v>
      </c>
      <c r="H10" s="19">
        <v>104.34537033821834</v>
      </c>
      <c r="I10" s="20">
        <f>IFERROR(H10/G10,0)</f>
        <v>0.30939079778466338</v>
      </c>
      <c r="J10" s="54"/>
      <c r="K10" s="19"/>
      <c r="L10" s="20" t="str">
        <f>IFERROR(K10/J10,".")</f>
        <v>.</v>
      </c>
    </row>
    <row r="11" spans="1:12" ht="15.75" thickBot="1" x14ac:dyDescent="0.3">
      <c r="A11" s="33" t="s">
        <v>302</v>
      </c>
      <c r="B11" s="35"/>
      <c r="C11" s="35"/>
      <c r="D11" s="51"/>
      <c r="E11" s="35"/>
      <c r="F11" s="36">
        <f ca="1">OFFSET(F11,-MATCH("PROYECTOS",$A$8:$A$50,0)-1,0)-(OFFSET(F11,-MATCH("PROYECTOS",$A$8:$A$50,0),0))</f>
        <v>6.7355799999999704</v>
      </c>
      <c r="G11" s="37">
        <f ca="1">OFFSET(G11,-MATCH("PROYECTOS",$A$8:$A$50,0)-1,0)-(OFFSET(G11,-MATCH("PROYECTOS",$A$8:$A$50,0),0))</f>
        <v>54.34103500000009</v>
      </c>
      <c r="H11" s="37">
        <f ca="1">OFFSET(H11,-MATCH("PROYECTOS",$A$8:$A$50,0)-1,0)-(OFFSET(H11,-MATCH("PROYECTOS",$A$8:$A$50,0),0))</f>
        <v>3.1573114782804623</v>
      </c>
      <c r="I11" s="38">
        <f ca="1">IFERROR(H11/G11,0)</f>
        <v>5.8101791367802566E-2</v>
      </c>
      <c r="J11" s="52"/>
      <c r="K11" s="37"/>
      <c r="L11" s="38"/>
    </row>
    <row r="12" spans="1:12" ht="15.75" thickBot="1" x14ac:dyDescent="0.3"/>
    <row r="13" spans="1:12" ht="15.75" thickBot="1" x14ac:dyDescent="0.3">
      <c r="A13" s="108" t="s">
        <v>372</v>
      </c>
      <c r="B13" s="109"/>
      <c r="C13" s="109"/>
      <c r="D13" s="109"/>
      <c r="E13" s="109"/>
      <c r="F13" s="110"/>
    </row>
    <row r="14" spans="1:12" ht="15.75" thickBot="1" x14ac:dyDescent="0.3">
      <c r="A14" s="2" t="s">
        <v>714</v>
      </c>
    </row>
    <row r="15" spans="1:12" ht="45" customHeight="1" x14ac:dyDescent="0.25">
      <c r="A15" s="100" t="s">
        <v>374</v>
      </c>
      <c r="B15" s="101"/>
      <c r="C15" s="101"/>
      <c r="D15" s="101"/>
      <c r="E15" s="101"/>
      <c r="F15" s="111" t="s">
        <v>375</v>
      </c>
    </row>
    <row r="16" spans="1:12" ht="15.75" thickBot="1" x14ac:dyDescent="0.3">
      <c r="A16" s="125"/>
      <c r="B16" s="126"/>
      <c r="C16" s="126"/>
      <c r="D16" s="126"/>
      <c r="E16" s="126"/>
      <c r="F16" s="112"/>
    </row>
    <row r="17" spans="1:6" ht="25.5" customHeight="1" x14ac:dyDescent="0.25">
      <c r="A17" s="15"/>
      <c r="B17" s="17">
        <v>3000595</v>
      </c>
      <c r="C17" s="142" t="s">
        <v>700</v>
      </c>
      <c r="D17" s="142"/>
      <c r="E17" s="143"/>
      <c r="F17" s="69">
        <v>9.3846874555094648E-2</v>
      </c>
    </row>
    <row r="18" spans="1:6" ht="15.75" thickBot="1" x14ac:dyDescent="0.3">
      <c r="A18" s="21"/>
      <c r="B18" s="23">
        <v>3000596</v>
      </c>
      <c r="C18" s="121" t="s">
        <v>701</v>
      </c>
      <c r="D18" s="121">
        <v>82</v>
      </c>
      <c r="E18" s="122" t="s">
        <v>621</v>
      </c>
      <c r="F18" s="70">
        <v>0.30939079778466338</v>
      </c>
    </row>
  </sheetData>
  <mergeCells count="17">
    <mergeCell ref="J3:L3"/>
    <mergeCell ref="I4:I5"/>
    <mergeCell ref="A13:F13"/>
    <mergeCell ref="A15:E16"/>
    <mergeCell ref="F15:F16"/>
    <mergeCell ref="L4:L5"/>
    <mergeCell ref="H4:H5"/>
    <mergeCell ref="A4:C5"/>
    <mergeCell ref="J4:J5"/>
    <mergeCell ref="F4:F5"/>
    <mergeCell ref="K4:K5"/>
    <mergeCell ref="G4:G5"/>
    <mergeCell ref="D4:E5"/>
    <mergeCell ref="C17:E17"/>
    <mergeCell ref="C18:E18"/>
    <mergeCell ref="A3:E3"/>
    <mergeCell ref="F3:I3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A1:N18"/>
  <sheetViews>
    <sheetView workbookViewId="0">
      <selection activeCell="A2" sqref="A2:N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32</v>
      </c>
      <c r="B1" s="40" t="s">
        <v>228</v>
      </c>
      <c r="C1" s="40" t="s">
        <v>16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703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441.92581300000001</v>
      </c>
      <c r="I6" s="13">
        <v>492.07464400000015</v>
      </c>
      <c r="J6" s="13">
        <v>125.41437220177613</v>
      </c>
      <c r="K6" s="14">
        <v>0.25486859307015236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>SUM(H8:H17)</f>
        <v>435.19023300000003</v>
      </c>
      <c r="I7" s="31">
        <f ca="1">SUM(I8:OFFSET(I6,MATCH("PROYECTOS",$A$8:$A$37,0),0))</f>
        <v>437.73360900000006</v>
      </c>
      <c r="J7" s="31">
        <f ca="1">SUM(J8:OFFSET(J6,MATCH("PROYECTOS",$A$8:$A$37,0),0))</f>
        <v>122.25706072349567</v>
      </c>
      <c r="K7" s="32">
        <f ca="1">IFERROR(J7/I7,0)</f>
        <v>0.27929557660146598</v>
      </c>
      <c r="L7" s="50"/>
      <c r="M7" s="31"/>
      <c r="N7" s="32"/>
    </row>
    <row r="8" spans="1:14" x14ac:dyDescent="0.25">
      <c r="A8" s="15"/>
      <c r="B8" s="17">
        <v>3000001</v>
      </c>
      <c r="C8" s="79" t="s">
        <v>271</v>
      </c>
      <c r="D8" s="17">
        <v>5000276</v>
      </c>
      <c r="E8" s="17" t="s">
        <v>625</v>
      </c>
      <c r="F8" s="53">
        <v>1</v>
      </c>
      <c r="G8" s="17" t="s">
        <v>644</v>
      </c>
      <c r="H8" s="18">
        <v>19.304345999999999</v>
      </c>
      <c r="I8" s="19">
        <v>26.934174000000002</v>
      </c>
      <c r="J8" s="19">
        <v>10.920274454707396</v>
      </c>
      <c r="K8" s="20">
        <f t="shared" ref="K8:K18" si="0">IFERROR(J8/I8,0)</f>
        <v>0.40544307966182275</v>
      </c>
      <c r="L8" s="54">
        <v>0</v>
      </c>
      <c r="M8" s="19">
        <v>0</v>
      </c>
      <c r="N8" s="20" t="str">
        <f>IFERROR(M8/L8,".")</f>
        <v>.</v>
      </c>
    </row>
    <row r="9" spans="1:14" ht="25.5" x14ac:dyDescent="0.25">
      <c r="A9" s="15"/>
      <c r="B9" s="17">
        <v>3000001</v>
      </c>
      <c r="C9" s="79" t="s">
        <v>271</v>
      </c>
      <c r="D9" s="17">
        <v>5003032</v>
      </c>
      <c r="E9" s="17" t="s">
        <v>626</v>
      </c>
      <c r="F9" s="53">
        <v>60</v>
      </c>
      <c r="G9" s="17" t="s">
        <v>318</v>
      </c>
      <c r="H9" s="18">
        <v>0.183</v>
      </c>
      <c r="I9" s="19">
        <v>0.183</v>
      </c>
      <c r="J9" s="19">
        <v>0.10721350554376841</v>
      </c>
      <c r="K9" s="20">
        <f t="shared" si="0"/>
        <v>0.58586615051239566</v>
      </c>
      <c r="L9" s="54">
        <v>0</v>
      </c>
      <c r="M9" s="19">
        <v>0</v>
      </c>
      <c r="N9" s="20" t="str">
        <f t="shared" ref="N9:N17" si="1">IFERROR(M9/L9,".")</f>
        <v>.</v>
      </c>
    </row>
    <row r="10" spans="1:14" ht="25.5" x14ac:dyDescent="0.25">
      <c r="A10" s="15"/>
      <c r="B10" s="17">
        <v>3000595</v>
      </c>
      <c r="C10" s="79" t="s">
        <v>700</v>
      </c>
      <c r="D10" s="17">
        <v>5004379</v>
      </c>
      <c r="E10" s="17" t="s">
        <v>704</v>
      </c>
      <c r="F10" s="53">
        <v>1</v>
      </c>
      <c r="G10" s="17" t="s">
        <v>644</v>
      </c>
      <c r="H10" s="18">
        <v>55.568634000000003</v>
      </c>
      <c r="I10" s="19">
        <v>53.444137999999995</v>
      </c>
      <c r="J10" s="19">
        <v>2.3853148274065461</v>
      </c>
      <c r="K10" s="20">
        <f t="shared" si="0"/>
        <v>4.4631926281728899E-2</v>
      </c>
      <c r="L10" s="54">
        <v>0</v>
      </c>
      <c r="M10" s="19">
        <v>0</v>
      </c>
      <c r="N10" s="20" t="str">
        <f t="shared" si="1"/>
        <v>.</v>
      </c>
    </row>
    <row r="11" spans="1:14" ht="25.5" x14ac:dyDescent="0.25">
      <c r="A11" s="15"/>
      <c r="B11" s="17">
        <v>3000595</v>
      </c>
      <c r="C11" s="79" t="s">
        <v>700</v>
      </c>
      <c r="D11" s="17">
        <v>5004380</v>
      </c>
      <c r="E11" s="17" t="s">
        <v>705</v>
      </c>
      <c r="F11" s="53">
        <v>1</v>
      </c>
      <c r="G11" s="17" t="s">
        <v>644</v>
      </c>
      <c r="H11" s="18">
        <v>10.697512</v>
      </c>
      <c r="I11" s="19">
        <v>6.2580880000000008</v>
      </c>
      <c r="J11" s="19">
        <v>1.2366305617615581</v>
      </c>
      <c r="K11" s="20">
        <f t="shared" si="0"/>
        <v>0.19760517297959981</v>
      </c>
      <c r="L11" s="54">
        <v>8</v>
      </c>
      <c r="M11" s="19">
        <v>0</v>
      </c>
      <c r="N11" s="20">
        <f t="shared" si="1"/>
        <v>0</v>
      </c>
    </row>
    <row r="12" spans="1:14" ht="25.5" x14ac:dyDescent="0.25">
      <c r="A12" s="15"/>
      <c r="B12" s="17">
        <v>3000595</v>
      </c>
      <c r="C12" s="79" t="s">
        <v>700</v>
      </c>
      <c r="D12" s="17">
        <v>5004381</v>
      </c>
      <c r="E12" s="17" t="s">
        <v>706</v>
      </c>
      <c r="F12" s="53">
        <v>86</v>
      </c>
      <c r="G12" s="17" t="s">
        <v>464</v>
      </c>
      <c r="H12" s="18">
        <v>7.7960520000000004</v>
      </c>
      <c r="I12" s="19">
        <v>7.437314999999999</v>
      </c>
      <c r="J12" s="19">
        <v>1.0636295143413008</v>
      </c>
      <c r="K12" s="20">
        <f t="shared" si="0"/>
        <v>0.14301256761899972</v>
      </c>
      <c r="L12" s="54">
        <v>0</v>
      </c>
      <c r="M12" s="19">
        <v>0</v>
      </c>
      <c r="N12" s="20" t="str">
        <f t="shared" si="1"/>
        <v>.</v>
      </c>
    </row>
    <row r="13" spans="1:14" ht="25.5" x14ac:dyDescent="0.25">
      <c r="A13" s="15"/>
      <c r="B13" s="17">
        <v>3000595</v>
      </c>
      <c r="C13" s="79" t="s">
        <v>700</v>
      </c>
      <c r="D13" s="17">
        <v>5004382</v>
      </c>
      <c r="E13" s="17" t="s">
        <v>707</v>
      </c>
      <c r="F13" s="53">
        <v>64</v>
      </c>
      <c r="G13" s="17" t="s">
        <v>712</v>
      </c>
      <c r="H13" s="18">
        <v>6.8042919999999993</v>
      </c>
      <c r="I13" s="19">
        <v>6.2161510000000009</v>
      </c>
      <c r="J13" s="19">
        <v>2.1986275215167552</v>
      </c>
      <c r="K13" s="20">
        <f t="shared" si="0"/>
        <v>0.35369596419339794</v>
      </c>
      <c r="L13" s="54">
        <v>24</v>
      </c>
      <c r="M13" s="19">
        <v>0</v>
      </c>
      <c r="N13" s="20">
        <f t="shared" si="1"/>
        <v>0</v>
      </c>
    </row>
    <row r="14" spans="1:14" ht="25.5" x14ac:dyDescent="0.25">
      <c r="A14" s="15"/>
      <c r="B14" s="17">
        <v>3000596</v>
      </c>
      <c r="C14" s="79" t="s">
        <v>701</v>
      </c>
      <c r="D14" s="17">
        <v>5004383</v>
      </c>
      <c r="E14" s="17" t="s">
        <v>708</v>
      </c>
      <c r="F14" s="53">
        <v>82</v>
      </c>
      <c r="G14" s="17" t="s">
        <v>621</v>
      </c>
      <c r="H14" s="18">
        <v>150.394678</v>
      </c>
      <c r="I14" s="19">
        <v>152.976078</v>
      </c>
      <c r="J14" s="19">
        <v>58.615713702609355</v>
      </c>
      <c r="K14" s="20">
        <f t="shared" si="0"/>
        <v>0.38316914950982961</v>
      </c>
      <c r="L14" s="54">
        <v>0</v>
      </c>
      <c r="M14" s="19">
        <v>0</v>
      </c>
      <c r="N14" s="20" t="str">
        <f t="shared" si="1"/>
        <v>.</v>
      </c>
    </row>
    <row r="15" spans="1:14" ht="25.5" x14ac:dyDescent="0.25">
      <c r="A15" s="15"/>
      <c r="B15" s="17">
        <v>3000596</v>
      </c>
      <c r="C15" s="79" t="s">
        <v>701</v>
      </c>
      <c r="D15" s="17">
        <v>5004384</v>
      </c>
      <c r="E15" s="17" t="s">
        <v>709</v>
      </c>
      <c r="F15" s="53">
        <v>82</v>
      </c>
      <c r="G15" s="17" t="s">
        <v>621</v>
      </c>
      <c r="H15" s="18">
        <v>180.51986099999999</v>
      </c>
      <c r="I15" s="19">
        <v>180.43523400000001</v>
      </c>
      <c r="J15" s="19">
        <v>44.924153332365677</v>
      </c>
      <c r="K15" s="20">
        <f t="shared" si="0"/>
        <v>0.24897661247451081</v>
      </c>
      <c r="L15" s="54">
        <v>967</v>
      </c>
      <c r="M15" s="19">
        <v>0</v>
      </c>
      <c r="N15" s="20">
        <f t="shared" si="1"/>
        <v>0</v>
      </c>
    </row>
    <row r="16" spans="1:14" ht="25.5" x14ac:dyDescent="0.25">
      <c r="A16" s="15"/>
      <c r="B16" s="17">
        <v>3000596</v>
      </c>
      <c r="C16" s="79" t="s">
        <v>701</v>
      </c>
      <c r="D16" s="17">
        <v>5004385</v>
      </c>
      <c r="E16" s="17" t="s">
        <v>710</v>
      </c>
      <c r="F16" s="53">
        <v>524</v>
      </c>
      <c r="G16" s="17" t="s">
        <v>647</v>
      </c>
      <c r="H16" s="18">
        <v>0.48880300000000004</v>
      </c>
      <c r="I16" s="19">
        <v>0.41637600000000002</v>
      </c>
      <c r="J16" s="19">
        <v>0</v>
      </c>
      <c r="K16" s="20">
        <f t="shared" si="0"/>
        <v>0</v>
      </c>
      <c r="L16" s="54">
        <v>0</v>
      </c>
      <c r="M16" s="19">
        <v>0</v>
      </c>
      <c r="N16" s="20" t="str">
        <f t="shared" si="1"/>
        <v>.</v>
      </c>
    </row>
    <row r="17" spans="1:14" ht="25.5" x14ac:dyDescent="0.25">
      <c r="A17" s="15"/>
      <c r="B17" s="17">
        <v>3000596</v>
      </c>
      <c r="C17" s="79" t="s">
        <v>701</v>
      </c>
      <c r="D17" s="17">
        <v>5004386</v>
      </c>
      <c r="E17" s="17" t="s">
        <v>711</v>
      </c>
      <c r="F17" s="53">
        <v>82</v>
      </c>
      <c r="G17" s="17" t="s">
        <v>621</v>
      </c>
      <c r="H17" s="18">
        <v>3.433055</v>
      </c>
      <c r="I17" s="19">
        <v>3.433055</v>
      </c>
      <c r="J17" s="19">
        <v>0.80550330324331298</v>
      </c>
      <c r="K17" s="20">
        <f t="shared" si="0"/>
        <v>0.23463163370330886</v>
      </c>
      <c r="L17" s="54">
        <v>0</v>
      </c>
      <c r="M17" s="19">
        <v>0</v>
      </c>
      <c r="N17" s="20" t="str">
        <f t="shared" si="1"/>
        <v>.</v>
      </c>
    </row>
    <row r="18" spans="1:14" ht="15.75" thickBot="1" x14ac:dyDescent="0.3">
      <c r="A18" s="33" t="s">
        <v>302</v>
      </c>
      <c r="B18" s="35"/>
      <c r="C18" s="35"/>
      <c r="D18" s="57"/>
      <c r="E18" s="35"/>
      <c r="F18" s="51"/>
      <c r="G18" s="35"/>
      <c r="H18" s="36">
        <f ca="1">OFFSET(H18,-MATCH("PROYECTOS",$A$8:$A$37,0)-1,0)-(OFFSET(H18,-MATCH("PROYECTOS",$A$8:$A$37,0),0))</f>
        <v>6.7355799999999704</v>
      </c>
      <c r="I18" s="37">
        <f ca="1">OFFSET(I18,-MATCH("PROYECTOS",$A$8:$A$37,0)-1,0)-(OFFSET(I18,-MATCH("PROYECTOS",$A$8:$A$37,0),0))</f>
        <v>54.34103500000009</v>
      </c>
      <c r="J18" s="37">
        <f ca="1">OFFSET(J18,-MATCH("PROYECTOS",$A$8:$A$37,0)-1,0)-(OFFSET(J18,-MATCH("PROYECTOS",$A$8:$A$37,0),0))</f>
        <v>3.1573114782804623</v>
      </c>
      <c r="K18" s="38">
        <f t="shared" ca="1" si="0"/>
        <v>5.8101791367802566E-2</v>
      </c>
      <c r="L18" s="52"/>
      <c r="M18" s="37"/>
      <c r="N18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A1:K100"/>
  <sheetViews>
    <sheetView workbookViewId="0">
      <selection activeCell="A2" sqref="A2:K27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34</v>
      </c>
      <c r="B1" s="41" t="s">
        <v>228</v>
      </c>
      <c r="C1" s="40" t="s">
        <v>17</v>
      </c>
      <c r="D1" s="40"/>
      <c r="E1" s="40"/>
      <c r="F1" s="40"/>
      <c r="G1" s="40"/>
    </row>
    <row r="2" spans="1:11" ht="15.75" thickBot="1" x14ac:dyDescent="0.3">
      <c r="A2" s="2" t="s">
        <v>715</v>
      </c>
      <c r="I2" s="1" t="s">
        <v>755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40.579333000000005</v>
      </c>
      <c r="E6" s="13">
        <f ca="1">SUM(E7:OFFSET(E7,50,0))</f>
        <v>65.336284000000006</v>
      </c>
      <c r="F6" s="13">
        <f ca="1">SUM(F7:OFFSET(F7,50,0))</f>
        <v>21.780414940342325</v>
      </c>
      <c r="G6" s="14">
        <f ca="1">IFERROR(F6/E6,0)</f>
        <v>0.33335864250165076</v>
      </c>
      <c r="J6" s="6" t="s">
        <v>369</v>
      </c>
      <c r="K6" s="65" t="s">
        <v>370</v>
      </c>
    </row>
    <row r="7" spans="1:11" x14ac:dyDescent="0.25">
      <c r="A7" s="15"/>
      <c r="B7" s="44">
        <v>2</v>
      </c>
      <c r="C7" s="17" t="s">
        <v>241</v>
      </c>
      <c r="D7" s="18">
        <v>5.3030000000000001E-2</v>
      </c>
      <c r="E7" s="19">
        <v>0.60459399999999996</v>
      </c>
      <c r="F7" s="19">
        <v>0.24291083738353336</v>
      </c>
      <c r="G7" s="20">
        <f t="shared" ref="G7:G27" si="0">IFERROR(F7/E7,0)</f>
        <v>0.4017751373376735</v>
      </c>
      <c r="I7" t="s">
        <v>259</v>
      </c>
      <c r="J7" s="6">
        <v>0.50328923125198344</v>
      </c>
      <c r="K7" s="65">
        <v>0.53999889621561725</v>
      </c>
    </row>
    <row r="8" spans="1:11" x14ac:dyDescent="0.25">
      <c r="A8" s="15"/>
      <c r="B8" s="44">
        <v>3</v>
      </c>
      <c r="C8" s="17" t="s">
        <v>242</v>
      </c>
      <c r="D8" s="18">
        <v>1.4709E-2</v>
      </c>
      <c r="E8" s="19">
        <v>0.170844</v>
      </c>
      <c r="F8" s="19">
        <v>7.0381980182446569E-2</v>
      </c>
      <c r="G8" s="20">
        <f t="shared" si="0"/>
        <v>0.41196635633938899</v>
      </c>
      <c r="I8" t="s">
        <v>250</v>
      </c>
      <c r="J8" s="6">
        <v>0.37314628951753548</v>
      </c>
      <c r="K8" s="65">
        <v>0.45877871255139013</v>
      </c>
    </row>
    <row r="9" spans="1:11" x14ac:dyDescent="0.25">
      <c r="A9" s="15"/>
      <c r="B9" s="44">
        <v>4</v>
      </c>
      <c r="C9" s="17" t="s">
        <v>243</v>
      </c>
      <c r="D9" s="18">
        <v>5.3030000000000001E-2</v>
      </c>
      <c r="E9" s="19">
        <v>0.55339400000000016</v>
      </c>
      <c r="F9" s="19">
        <v>0.2402793108667538</v>
      </c>
      <c r="G9" s="20">
        <f t="shared" si="0"/>
        <v>0.43419211423823484</v>
      </c>
      <c r="I9" t="s">
        <v>253</v>
      </c>
      <c r="J9" s="6">
        <v>0.26955691539478721</v>
      </c>
      <c r="K9" s="65">
        <v>0.45631231138946488</v>
      </c>
    </row>
    <row r="10" spans="1:11" x14ac:dyDescent="0.25">
      <c r="A10" s="15"/>
      <c r="B10" s="44">
        <v>5</v>
      </c>
      <c r="C10" s="17" t="s">
        <v>244</v>
      </c>
      <c r="D10" s="18">
        <v>2.9618000000000002E-2</v>
      </c>
      <c r="E10" s="19">
        <v>0.69767400000000013</v>
      </c>
      <c r="F10" s="19">
        <v>0.10421985060384031</v>
      </c>
      <c r="G10" s="20">
        <f t="shared" si="0"/>
        <v>0.14938187549462972</v>
      </c>
      <c r="I10" t="s">
        <v>251</v>
      </c>
      <c r="J10" s="6">
        <v>0.2365410945021722</v>
      </c>
      <c r="K10" s="65">
        <v>0.4356582721132703</v>
      </c>
    </row>
    <row r="11" spans="1:11" x14ac:dyDescent="0.25">
      <c r="A11" s="15"/>
      <c r="B11" s="44">
        <v>6</v>
      </c>
      <c r="C11" s="17" t="s">
        <v>245</v>
      </c>
      <c r="D11" s="18">
        <v>2.9618000000000002E-2</v>
      </c>
      <c r="E11" s="19">
        <v>0.56761099999999998</v>
      </c>
      <c r="F11" s="19">
        <v>0.23571956293380936</v>
      </c>
      <c r="G11" s="20">
        <f t="shared" si="0"/>
        <v>0.41528364132092116</v>
      </c>
      <c r="I11" t="s">
        <v>243</v>
      </c>
      <c r="J11" s="6">
        <v>0.2402793108667538</v>
      </c>
      <c r="K11" s="65">
        <v>0.43419211423823484</v>
      </c>
    </row>
    <row r="12" spans="1:11" x14ac:dyDescent="0.25">
      <c r="A12" s="15"/>
      <c r="B12" s="44">
        <v>8</v>
      </c>
      <c r="C12" s="17" t="s">
        <v>247</v>
      </c>
      <c r="D12" s="18">
        <v>5.4029999999999995E-2</v>
      </c>
      <c r="E12" s="19">
        <v>0.68694500000000003</v>
      </c>
      <c r="F12" s="19">
        <v>0.27252819631394232</v>
      </c>
      <c r="G12" s="20">
        <f t="shared" si="0"/>
        <v>0.39672491438753077</v>
      </c>
      <c r="I12" t="s">
        <v>252</v>
      </c>
      <c r="J12" s="6">
        <v>0.2797758235319634</v>
      </c>
      <c r="K12" s="65">
        <v>0.41675664929081696</v>
      </c>
    </row>
    <row r="13" spans="1:11" x14ac:dyDescent="0.25">
      <c r="A13" s="15"/>
      <c r="B13" s="44">
        <v>9</v>
      </c>
      <c r="C13" s="17" t="s">
        <v>248</v>
      </c>
      <c r="D13" s="18">
        <v>2.8618000000000001E-2</v>
      </c>
      <c r="E13" s="19">
        <v>0.73577899999999985</v>
      </c>
      <c r="F13" s="19">
        <v>9.8721894706613966E-2</v>
      </c>
      <c r="G13" s="20">
        <f t="shared" si="0"/>
        <v>0.13417329756165097</v>
      </c>
      <c r="I13" t="s">
        <v>245</v>
      </c>
      <c r="J13" s="6">
        <v>0.23571956293380936</v>
      </c>
      <c r="K13" s="65">
        <v>0.41528364132092116</v>
      </c>
    </row>
    <row r="14" spans="1:11" x14ac:dyDescent="0.25">
      <c r="A14" s="15"/>
      <c r="B14" s="44">
        <v>10</v>
      </c>
      <c r="C14" s="17" t="s">
        <v>249</v>
      </c>
      <c r="D14" s="18">
        <v>2.8618000000000001E-2</v>
      </c>
      <c r="E14" s="19">
        <v>0.69873099999999999</v>
      </c>
      <c r="F14" s="19">
        <v>0.10242046225812373</v>
      </c>
      <c r="G14" s="20">
        <f t="shared" si="0"/>
        <v>0.14658067590835921</v>
      </c>
      <c r="I14" t="s">
        <v>242</v>
      </c>
      <c r="J14" s="6">
        <v>7.0381980182446569E-2</v>
      </c>
      <c r="K14" s="65">
        <v>0.41196635633938899</v>
      </c>
    </row>
    <row r="15" spans="1:11" x14ac:dyDescent="0.25">
      <c r="A15" s="15"/>
      <c r="B15" s="44">
        <v>11</v>
      </c>
      <c r="C15" s="17" t="s">
        <v>250</v>
      </c>
      <c r="D15" s="18">
        <v>5.3030000000000001E-2</v>
      </c>
      <c r="E15" s="19">
        <v>0.81334699999999993</v>
      </c>
      <c r="F15" s="19">
        <v>0.37314628951753548</v>
      </c>
      <c r="G15" s="20">
        <f t="shared" si="0"/>
        <v>0.45877871255139013</v>
      </c>
      <c r="I15" t="s">
        <v>241</v>
      </c>
      <c r="J15" s="6">
        <v>0.24291083738353336</v>
      </c>
      <c r="K15" s="65">
        <v>0.4017751373376735</v>
      </c>
    </row>
    <row r="16" spans="1:11" x14ac:dyDescent="0.25">
      <c r="A16" s="15"/>
      <c r="B16" s="44">
        <v>12</v>
      </c>
      <c r="C16" s="17" t="s">
        <v>251</v>
      </c>
      <c r="D16" s="18">
        <v>5.3030000000000001E-2</v>
      </c>
      <c r="E16" s="19">
        <v>0.54295099999999996</v>
      </c>
      <c r="F16" s="19">
        <v>0.2365410945021722</v>
      </c>
      <c r="G16" s="20">
        <f t="shared" si="0"/>
        <v>0.4356582721132703</v>
      </c>
      <c r="I16" t="s">
        <v>247</v>
      </c>
      <c r="J16" s="6">
        <v>0.27252819631394232</v>
      </c>
      <c r="K16" s="65">
        <v>0.39672491438753077</v>
      </c>
    </row>
    <row r="17" spans="1:11" x14ac:dyDescent="0.25">
      <c r="A17" s="15"/>
      <c r="B17" s="44">
        <v>13</v>
      </c>
      <c r="C17" s="17" t="s">
        <v>252</v>
      </c>
      <c r="D17" s="18">
        <v>5.3030000000000001E-2</v>
      </c>
      <c r="E17" s="19">
        <v>0.67131700000000005</v>
      </c>
      <c r="F17" s="19">
        <v>0.2797758235319634</v>
      </c>
      <c r="G17" s="20">
        <f t="shared" si="0"/>
        <v>0.41675664929081696</v>
      </c>
      <c r="I17" t="s">
        <v>256</v>
      </c>
      <c r="J17" s="6">
        <v>6.464049932310445E-2</v>
      </c>
      <c r="K17" s="65">
        <v>0.38156472987329154</v>
      </c>
    </row>
    <row r="18" spans="1:11" x14ac:dyDescent="0.25">
      <c r="A18" s="15"/>
      <c r="B18" s="44">
        <v>14</v>
      </c>
      <c r="C18" s="17" t="s">
        <v>253</v>
      </c>
      <c r="D18" s="18">
        <v>2.8618000000000001E-2</v>
      </c>
      <c r="E18" s="19">
        <v>0.59072900000000006</v>
      </c>
      <c r="F18" s="19">
        <v>0.26955691539478721</v>
      </c>
      <c r="G18" s="20">
        <f t="shared" si="0"/>
        <v>0.45631231138946488</v>
      </c>
      <c r="I18" t="s">
        <v>263</v>
      </c>
      <c r="J18" s="6">
        <v>6.9363459788291948E-2</v>
      </c>
      <c r="K18" s="65">
        <v>0.38072672467460328</v>
      </c>
    </row>
    <row r="19" spans="1:11" x14ac:dyDescent="0.25">
      <c r="A19" s="15"/>
      <c r="B19" s="44">
        <v>15</v>
      </c>
      <c r="C19" s="17" t="s">
        <v>254</v>
      </c>
      <c r="D19" s="18">
        <v>39.919249000000008</v>
      </c>
      <c r="E19" s="19">
        <v>53.877743000000002</v>
      </c>
      <c r="F19" s="19">
        <v>18.117315809164211</v>
      </c>
      <c r="G19" s="20">
        <f t="shared" si="0"/>
        <v>0.33626716340296975</v>
      </c>
      <c r="I19" t="s">
        <v>262</v>
      </c>
      <c r="J19" s="6">
        <v>0.10596574907685863</v>
      </c>
      <c r="K19" s="65">
        <v>0.36956502462886343</v>
      </c>
    </row>
    <row r="20" spans="1:11" x14ac:dyDescent="0.25">
      <c r="A20" s="15"/>
      <c r="B20" s="44">
        <v>16</v>
      </c>
      <c r="C20" s="17" t="s">
        <v>255</v>
      </c>
      <c r="D20" s="18">
        <v>2.8618000000000001E-2</v>
      </c>
      <c r="E20" s="19">
        <v>0.69997700000000007</v>
      </c>
      <c r="F20" s="19">
        <v>7.9447430471191183E-2</v>
      </c>
      <c r="G20" s="20">
        <f t="shared" si="0"/>
        <v>0.1135000585321963</v>
      </c>
      <c r="I20" t="s">
        <v>254</v>
      </c>
      <c r="J20" s="6">
        <v>18.117315809164211</v>
      </c>
      <c r="K20" s="65">
        <v>0.33626716340296975</v>
      </c>
    </row>
    <row r="21" spans="1:11" x14ac:dyDescent="0.25">
      <c r="A21" s="15"/>
      <c r="B21" s="44">
        <v>17</v>
      </c>
      <c r="C21" s="17" t="s">
        <v>256</v>
      </c>
      <c r="D21" s="18">
        <v>1.2206E-2</v>
      </c>
      <c r="E21" s="19">
        <v>0.169409</v>
      </c>
      <c r="F21" s="19">
        <v>6.464049932310445E-2</v>
      </c>
      <c r="G21" s="20">
        <f t="shared" si="0"/>
        <v>0.38156472987329154</v>
      </c>
      <c r="I21" t="s">
        <v>264</v>
      </c>
      <c r="J21" s="6">
        <v>9.0649498735729139E-2</v>
      </c>
      <c r="K21" s="65">
        <v>0.32131425429418281</v>
      </c>
    </row>
    <row r="22" spans="1:11" x14ac:dyDescent="0.25">
      <c r="A22" s="15"/>
      <c r="B22" s="44">
        <v>20</v>
      </c>
      <c r="C22" s="17" t="s">
        <v>259</v>
      </c>
      <c r="D22" s="18">
        <v>3.6220999999999996E-2</v>
      </c>
      <c r="E22" s="19">
        <v>0.93201900000000004</v>
      </c>
      <c r="F22" s="19">
        <v>0.50328923125198344</v>
      </c>
      <c r="G22" s="20">
        <f t="shared" si="0"/>
        <v>0.53999889621561725</v>
      </c>
      <c r="I22" t="s">
        <v>244</v>
      </c>
      <c r="J22" s="6">
        <v>0.10421985060384031</v>
      </c>
      <c r="K22" s="65">
        <v>0.14938187549462972</v>
      </c>
    </row>
    <row r="23" spans="1:11" x14ac:dyDescent="0.25">
      <c r="A23" s="15"/>
      <c r="B23" s="44">
        <v>21</v>
      </c>
      <c r="C23" s="17" t="s">
        <v>260</v>
      </c>
      <c r="D23" s="18">
        <v>3.7220999999999997E-2</v>
      </c>
      <c r="E23" s="19">
        <v>0.83865800000000013</v>
      </c>
      <c r="F23" s="19">
        <v>0.12350430733931717</v>
      </c>
      <c r="G23" s="20">
        <f t="shared" si="0"/>
        <v>0.14726420941470439</v>
      </c>
      <c r="I23" t="s">
        <v>260</v>
      </c>
      <c r="J23" s="6">
        <v>0.12350430733931717</v>
      </c>
      <c r="K23" s="65">
        <v>0.14726420941470439</v>
      </c>
    </row>
    <row r="24" spans="1:11" x14ac:dyDescent="0.25">
      <c r="A24" s="15"/>
      <c r="B24" s="44">
        <v>22</v>
      </c>
      <c r="C24" s="17" t="s">
        <v>261</v>
      </c>
      <c r="D24" s="18">
        <v>2.9618000000000002E-2</v>
      </c>
      <c r="E24" s="19">
        <v>0.73352300000000004</v>
      </c>
      <c r="F24" s="19">
        <v>0.10003673699611682</v>
      </c>
      <c r="G24" s="20">
        <f t="shared" si="0"/>
        <v>0.13637845983850105</v>
      </c>
      <c r="I24" t="s">
        <v>249</v>
      </c>
      <c r="J24" s="6">
        <v>0.10242046225812373</v>
      </c>
      <c r="K24" s="65">
        <v>0.14658067590835921</v>
      </c>
    </row>
    <row r="25" spans="1:11" x14ac:dyDescent="0.25">
      <c r="A25" s="15"/>
      <c r="B25" s="44">
        <v>23</v>
      </c>
      <c r="C25" s="17" t="s">
        <v>262</v>
      </c>
      <c r="D25" s="18">
        <v>1.5809E-2</v>
      </c>
      <c r="E25" s="19">
        <v>0.28673099999999996</v>
      </c>
      <c r="F25" s="19">
        <v>0.10596574907685863</v>
      </c>
      <c r="G25" s="20">
        <f t="shared" si="0"/>
        <v>0.36956502462886343</v>
      </c>
      <c r="I25" t="s">
        <v>261</v>
      </c>
      <c r="J25" s="6">
        <v>0.10003673699611682</v>
      </c>
      <c r="K25" s="65">
        <v>0.13637845983850105</v>
      </c>
    </row>
    <row r="26" spans="1:11" x14ac:dyDescent="0.25">
      <c r="A26" s="15"/>
      <c r="B26" s="44">
        <v>24</v>
      </c>
      <c r="C26" s="17" t="s">
        <v>263</v>
      </c>
      <c r="D26" s="18">
        <v>1.3206000000000001E-2</v>
      </c>
      <c r="E26" s="19">
        <v>0.18218699999999999</v>
      </c>
      <c r="F26" s="19">
        <v>6.9363459788291948E-2</v>
      </c>
      <c r="G26" s="20">
        <f t="shared" si="0"/>
        <v>0.38072672467460328</v>
      </c>
      <c r="I26" t="s">
        <v>248</v>
      </c>
      <c r="J26" s="6">
        <v>9.8721894706613966E-2</v>
      </c>
      <c r="K26" s="65">
        <v>0.13417329756165097</v>
      </c>
    </row>
    <row r="27" spans="1:11" ht="15.75" thickBot="1" x14ac:dyDescent="0.3">
      <c r="A27" s="21"/>
      <c r="B27" s="45">
        <v>25</v>
      </c>
      <c r="C27" s="23" t="s">
        <v>264</v>
      </c>
      <c r="D27" s="24">
        <v>8.2059999999999998E-3</v>
      </c>
      <c r="E27" s="25">
        <v>0.28212099999999996</v>
      </c>
      <c r="F27" s="25">
        <v>9.0649498735729139E-2</v>
      </c>
      <c r="G27" s="26">
        <f t="shared" si="0"/>
        <v>0.32131425429418281</v>
      </c>
      <c r="I27" t="s">
        <v>255</v>
      </c>
      <c r="J27" s="6">
        <v>7.9447430471191183E-2</v>
      </c>
      <c r="K27" s="65">
        <v>0.1135000585321963</v>
      </c>
    </row>
    <row r="28" spans="1:11" x14ac:dyDescent="0.25">
      <c r="J28" s="6"/>
      <c r="K28" s="65"/>
    </row>
    <row r="29" spans="1:11" x14ac:dyDescent="0.25">
      <c r="J29" s="6"/>
      <c r="K29" s="65"/>
    </row>
    <row r="30" spans="1:11" x14ac:dyDescent="0.25">
      <c r="J30" s="6"/>
      <c r="K30" s="65"/>
    </row>
    <row r="31" spans="1:11" x14ac:dyDescent="0.25">
      <c r="J31" s="6"/>
      <c r="K31" s="65"/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A1:G11"/>
  <sheetViews>
    <sheetView workbookViewId="0">
      <selection activeCell="A2" sqref="A2:G10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34</v>
      </c>
      <c r="B1" s="46" t="s">
        <v>228</v>
      </c>
      <c r="C1" s="40" t="s">
        <v>17</v>
      </c>
      <c r="D1" s="40"/>
      <c r="E1" s="40"/>
      <c r="F1" s="40"/>
      <c r="G1" s="40"/>
    </row>
    <row r="2" spans="1:7" ht="15.75" thickBot="1" x14ac:dyDescent="0.3">
      <c r="A2" s="2" t="s">
        <v>716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40.579333000000005</v>
      </c>
      <c r="E6" s="13">
        <v>65.336284000000006</v>
      </c>
      <c r="F6" s="13">
        <v>21.780414940342325</v>
      </c>
      <c r="G6" s="14">
        <v>0.33335864250165076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40.579332999999991</v>
      </c>
      <c r="E7" s="31">
        <f ca="1">SUM(E8:OFFSET(E6,MATCH("GOBIERNOS REGIONALES",$A$8:$A$50,0),0))</f>
        <v>65.33628400000002</v>
      </c>
      <c r="F7" s="31">
        <f ca="1">SUM(F8:OFFSET(F6,MATCH("GOBIERNOS REGIONALES",$A$8:$A$50,0),0))</f>
        <v>21.780414940342325</v>
      </c>
      <c r="G7" s="32">
        <f ca="1">IFERROR(F7/E7,0)</f>
        <v>0.33335864250165065</v>
      </c>
    </row>
    <row r="8" spans="1:7" ht="25.5" x14ac:dyDescent="0.25">
      <c r="A8" s="15"/>
      <c r="B8" s="16">
        <v>59</v>
      </c>
      <c r="C8" s="17" t="s">
        <v>128</v>
      </c>
      <c r="D8" s="18">
        <v>40.579332999999991</v>
      </c>
      <c r="E8" s="19">
        <v>65.33628400000002</v>
      </c>
      <c r="F8" s="19">
        <v>21.780414940342325</v>
      </c>
      <c r="G8" s="20">
        <f>IFERROR(F8/E8,0)</f>
        <v>0.33335864250165065</v>
      </c>
    </row>
    <row r="9" spans="1:7" ht="15.75" thickBot="1" x14ac:dyDescent="0.3">
      <c r="A9" s="33" t="s">
        <v>200</v>
      </c>
      <c r="B9" s="34"/>
      <c r="C9" s="35"/>
      <c r="D9" s="36">
        <f ca="1">SUM(D10:OFFSET(D8,(MATCH("GOBIERNOS LOCALES",$A$8:$A$50,0)-MATCH("GOBIERNOS REGIONALES",$A$8:$A$50,0)),0))</f>
        <v>0</v>
      </c>
      <c r="E9" s="37">
        <f ca="1">SUM(E10:OFFSET(E8,(MATCH("GOBIERNOS LOCALES",$A$8:$A$50,0)-MATCH("GOBIERNOS REGIONALES",$A$8:$A$50,0)),0))</f>
        <v>0</v>
      </c>
      <c r="F9" s="37">
        <f ca="1">SUM(F10:OFFSET(F8,(MATCH("GOBIERNOS LOCALES",$A$8:$A$50,0)-MATCH("GOBIERNOS REGIONALES",$A$8:$A$50,0)),0))</f>
        <v>0</v>
      </c>
      <c r="G9" s="38">
        <f ca="1">IFERROR(F9/E9,0)</f>
        <v>0</v>
      </c>
    </row>
    <row r="10" spans="1:7" x14ac:dyDescent="0.25">
      <c r="A10" t="s">
        <v>227</v>
      </c>
      <c r="D10" s="6"/>
      <c r="E10" s="6"/>
      <c r="F10" s="6"/>
      <c r="G10" s="5">
        <f>IFERROR(F10/E10,0)</f>
        <v>0</v>
      </c>
    </row>
    <row r="11" spans="1:7" x14ac:dyDescent="0.25">
      <c r="D11" s="6"/>
      <c r="E11" s="6"/>
      <c r="F11" s="6"/>
      <c r="G1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A1:L20"/>
  <sheetViews>
    <sheetView topLeftCell="A7" workbookViewId="0">
      <selection activeCell="A17" sqref="A17:F2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34</v>
      </c>
      <c r="B1" s="40" t="s">
        <v>228</v>
      </c>
      <c r="C1" s="40" t="s">
        <v>17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717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40.579333000000005</v>
      </c>
      <c r="G6" s="13">
        <v>65.336284000000006</v>
      </c>
      <c r="H6" s="13">
        <v>21.780414940342325</v>
      </c>
      <c r="I6" s="14">
        <v>0.33335864250165076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35.081908999999996</v>
      </c>
      <c r="G7" s="31">
        <f ca="1">SUM(G8:OFFSET(G6,MATCH("PROYECTOS",$A$8:$A$50,0),0))</f>
        <v>59.838859999999997</v>
      </c>
      <c r="H7" s="31">
        <f ca="1">SUM(H8:OFFSET(H6,MATCH("PROYECTOS",$A$8:$A$50,0),0))</f>
        <v>21.277136380802858</v>
      </c>
      <c r="I7" s="32">
        <f ca="1">IFERROR(H7/G7,0)</f>
        <v>0.35557389263102368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8.4588689999999982</v>
      </c>
      <c r="G8" s="19">
        <v>25.582965999999999</v>
      </c>
      <c r="H8" s="19">
        <v>8.0837919857899578</v>
      </c>
      <c r="I8" s="20">
        <f t="shared" ref="I8:I13" si="0">IFERROR(H8/G8,0)</f>
        <v>0.31598337682151312</v>
      </c>
      <c r="J8" s="54"/>
      <c r="K8" s="19"/>
      <c r="L8" s="20" t="str">
        <f>IFERROR(K8/J8,".")</f>
        <v>.</v>
      </c>
    </row>
    <row r="9" spans="1:12" ht="51" x14ac:dyDescent="0.25">
      <c r="A9" s="15"/>
      <c r="B9" s="17">
        <v>3000415</v>
      </c>
      <c r="C9" s="17" t="s">
        <v>718</v>
      </c>
      <c r="D9" s="53">
        <v>86</v>
      </c>
      <c r="E9" s="17" t="s">
        <v>464</v>
      </c>
      <c r="F9" s="18">
        <v>1.6568989999999999</v>
      </c>
      <c r="G9" s="19">
        <v>3.5073179999999997</v>
      </c>
      <c r="H9" s="19">
        <v>1.5345642096363008</v>
      </c>
      <c r="I9" s="20">
        <f t="shared" si="0"/>
        <v>0.43753209992259068</v>
      </c>
      <c r="J9" s="54"/>
      <c r="K9" s="19"/>
      <c r="L9" s="20" t="str">
        <f>IFERROR(K9/J9,".")</f>
        <v>.</v>
      </c>
    </row>
    <row r="10" spans="1:12" ht="25.5" x14ac:dyDescent="0.25">
      <c r="A10" s="15"/>
      <c r="B10" s="17">
        <v>3000416</v>
      </c>
      <c r="C10" s="17" t="s">
        <v>719</v>
      </c>
      <c r="D10" s="53">
        <v>416</v>
      </c>
      <c r="E10" s="17" t="s">
        <v>722</v>
      </c>
      <c r="F10" s="18">
        <v>4.8040310000000002</v>
      </c>
      <c r="G10" s="19">
        <v>8.2129630000000002</v>
      </c>
      <c r="H10" s="19">
        <v>2.8963858890638221</v>
      </c>
      <c r="I10" s="20">
        <f t="shared" si="0"/>
        <v>0.35266028704425212</v>
      </c>
      <c r="J10" s="54"/>
      <c r="K10" s="19"/>
      <c r="L10" s="20" t="str">
        <f>IFERROR(K10/J10,".")</f>
        <v>.</v>
      </c>
    </row>
    <row r="11" spans="1:12" ht="38.25" x14ac:dyDescent="0.25">
      <c r="A11" s="15"/>
      <c r="B11" s="17">
        <v>3000417</v>
      </c>
      <c r="C11" s="17" t="s">
        <v>720</v>
      </c>
      <c r="D11" s="53">
        <v>51</v>
      </c>
      <c r="E11" s="17" t="s">
        <v>723</v>
      </c>
      <c r="F11" s="18">
        <v>13.598804999999999</v>
      </c>
      <c r="G11" s="19">
        <v>15.898308000000002</v>
      </c>
      <c r="H11" s="19">
        <v>6.1040032965611317</v>
      </c>
      <c r="I11" s="20">
        <f t="shared" si="0"/>
        <v>0.38394043545773116</v>
      </c>
      <c r="J11" s="54"/>
      <c r="K11" s="19"/>
      <c r="L11" s="20" t="str">
        <f>IFERROR(K11/J11,".")</f>
        <v>.</v>
      </c>
    </row>
    <row r="12" spans="1:12" ht="38.25" x14ac:dyDescent="0.25">
      <c r="A12" s="15"/>
      <c r="B12" s="17">
        <v>3000493</v>
      </c>
      <c r="C12" s="17" t="s">
        <v>721</v>
      </c>
      <c r="D12" s="53">
        <v>579</v>
      </c>
      <c r="E12" s="17" t="s">
        <v>724</v>
      </c>
      <c r="F12" s="18">
        <v>6.5633050000000006</v>
      </c>
      <c r="G12" s="19">
        <v>6.6373049999999996</v>
      </c>
      <c r="H12" s="19">
        <v>2.6583909997516457</v>
      </c>
      <c r="I12" s="20">
        <f t="shared" si="0"/>
        <v>0.40052265185216679</v>
      </c>
      <c r="J12" s="54"/>
      <c r="K12" s="19"/>
      <c r="L12" s="20" t="str">
        <f>IFERROR(K12/J12,".")</f>
        <v>.</v>
      </c>
    </row>
    <row r="13" spans="1:12" ht="15.75" thickBot="1" x14ac:dyDescent="0.3">
      <c r="A13" s="33" t="s">
        <v>302</v>
      </c>
      <c r="B13" s="35"/>
      <c r="C13" s="35"/>
      <c r="D13" s="51"/>
      <c r="E13" s="35"/>
      <c r="F13" s="36">
        <f ca="1">OFFSET(F13,-MATCH("PROYECTOS",$A$8:$A$50,0)-1,0)-(OFFSET(F13,-MATCH("PROYECTOS",$A$8:$A$50,0),0))</f>
        <v>5.4974240000000094</v>
      </c>
      <c r="G13" s="37">
        <f ca="1">OFFSET(G13,-MATCH("PROYECTOS",$A$8:$A$50,0)-1,0)-(OFFSET(G13,-MATCH("PROYECTOS",$A$8:$A$50,0),0))</f>
        <v>5.4974240000000094</v>
      </c>
      <c r="H13" s="37">
        <f ca="1">OFFSET(H13,-MATCH("PROYECTOS",$A$8:$A$50,0)-1,0)-(OFFSET(H13,-MATCH("PROYECTOS",$A$8:$A$50,0),0))</f>
        <v>0.5032785595394671</v>
      </c>
      <c r="I13" s="38">
        <f t="shared" ca="1" si="0"/>
        <v>9.1548070430708312E-2</v>
      </c>
      <c r="J13" s="52"/>
      <c r="K13" s="37"/>
      <c r="L13" s="38"/>
    </row>
    <row r="14" spans="1:12" ht="15.75" thickBot="1" x14ac:dyDescent="0.3"/>
    <row r="15" spans="1:12" ht="15.75" thickBot="1" x14ac:dyDescent="0.3">
      <c r="A15" s="108" t="s">
        <v>372</v>
      </c>
      <c r="B15" s="109"/>
      <c r="C15" s="109"/>
      <c r="D15" s="109"/>
      <c r="E15" s="109"/>
      <c r="F15" s="110"/>
    </row>
    <row r="16" spans="1:12" ht="15.75" thickBot="1" x14ac:dyDescent="0.3">
      <c r="A16" s="2" t="s">
        <v>756</v>
      </c>
    </row>
    <row r="17" spans="1:6" ht="45" customHeight="1" x14ac:dyDescent="0.25">
      <c r="A17" s="100" t="s">
        <v>374</v>
      </c>
      <c r="B17" s="101"/>
      <c r="C17" s="101"/>
      <c r="D17" s="101"/>
      <c r="E17" s="101"/>
      <c r="F17" s="111" t="s">
        <v>375</v>
      </c>
    </row>
    <row r="18" spans="1:6" ht="15.75" thickBot="1" x14ac:dyDescent="0.3">
      <c r="A18" s="125"/>
      <c r="B18" s="126"/>
      <c r="C18" s="126"/>
      <c r="D18" s="126"/>
      <c r="E18" s="126"/>
      <c r="F18" s="112"/>
    </row>
    <row r="19" spans="1:6" x14ac:dyDescent="0.25">
      <c r="A19" s="15"/>
      <c r="B19" s="17">
        <v>3000001</v>
      </c>
      <c r="C19" s="142" t="s">
        <v>271</v>
      </c>
      <c r="D19" s="142"/>
      <c r="E19" s="143" t="s">
        <v>289</v>
      </c>
      <c r="F19" s="69">
        <v>0.31598337682151312</v>
      </c>
    </row>
    <row r="20" spans="1:6" ht="26.25" customHeight="1" thickBot="1" x14ac:dyDescent="0.3">
      <c r="A20" s="21"/>
      <c r="B20" s="23">
        <v>3000416</v>
      </c>
      <c r="C20" s="121" t="s">
        <v>719</v>
      </c>
      <c r="D20" s="121"/>
      <c r="E20" s="122"/>
      <c r="F20" s="70">
        <v>0.35266028704425212</v>
      </c>
    </row>
  </sheetData>
  <mergeCells count="17">
    <mergeCell ref="J3:L3"/>
    <mergeCell ref="I4:I5"/>
    <mergeCell ref="A15:F15"/>
    <mergeCell ref="A17:E18"/>
    <mergeCell ref="F17:F18"/>
    <mergeCell ref="L4:L5"/>
    <mergeCell ref="H4:H5"/>
    <mergeCell ref="A4:C5"/>
    <mergeCell ref="J4:J5"/>
    <mergeCell ref="F4:F5"/>
    <mergeCell ref="K4:K5"/>
    <mergeCell ref="G4:G5"/>
    <mergeCell ref="D4:E5"/>
    <mergeCell ref="C20:E20"/>
    <mergeCell ref="C19:E19"/>
    <mergeCell ref="A3:E3"/>
    <mergeCell ref="F3:I3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A1:N27"/>
  <sheetViews>
    <sheetView topLeftCell="A19" workbookViewId="0">
      <selection activeCell="L11" sqref="L1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34</v>
      </c>
      <c r="B1" s="40" t="s">
        <v>228</v>
      </c>
      <c r="C1" s="40" t="s">
        <v>17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725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40.579333000000005</v>
      </c>
      <c r="I6" s="13">
        <v>65.336284000000006</v>
      </c>
      <c r="J6" s="13">
        <v>21.780414940342325</v>
      </c>
      <c r="K6" s="14">
        <v>0.33335864250165076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 ca="1">SUM(H8:OFFSET(H6,MATCH("PROYECTOS",$A$8:$A$46,0),0))</f>
        <v>35.081909000000003</v>
      </c>
      <c r="I7" s="31">
        <f ca="1">SUM(I8:OFFSET(I6,MATCH("PROYECTOS",$A$8:$A$46,0),0))</f>
        <v>59.838860000000004</v>
      </c>
      <c r="J7" s="31">
        <f ca="1">SUM(J8:OFFSET(J6,MATCH("PROYECTOS",$A$8:$A$46,0),0))</f>
        <v>21.277136380802858</v>
      </c>
      <c r="K7" s="32">
        <f ca="1">IFERROR(J7/I7,0)</f>
        <v>0.35557389263102368</v>
      </c>
      <c r="L7" s="50"/>
      <c r="M7" s="31"/>
      <c r="N7" s="32"/>
    </row>
    <row r="8" spans="1:14" ht="63.75" x14ac:dyDescent="0.25">
      <c r="A8" s="15"/>
      <c r="B8" s="17">
        <v>5000152</v>
      </c>
      <c r="C8" s="17" t="s">
        <v>731</v>
      </c>
      <c r="D8" s="58">
        <v>3000416</v>
      </c>
      <c r="E8" s="17" t="s">
        <v>719</v>
      </c>
      <c r="F8" s="53">
        <v>201</v>
      </c>
      <c r="G8" s="17" t="s">
        <v>745</v>
      </c>
      <c r="H8" s="18">
        <v>0.5625460000000001</v>
      </c>
      <c r="I8" s="19">
        <v>0.91908199999999995</v>
      </c>
      <c r="J8" s="19">
        <v>2.6527968394339041</v>
      </c>
      <c r="K8" s="20">
        <f t="shared" ref="K8:K27" si="0">IFERROR(J8/I8,0)</f>
        <v>2.88635490569275</v>
      </c>
      <c r="L8" s="54">
        <v>0</v>
      </c>
      <c r="M8" s="19">
        <v>0</v>
      </c>
      <c r="N8" s="20" t="str">
        <f>IFERROR(M8/L8,".")</f>
        <v>.</v>
      </c>
    </row>
    <row r="9" spans="1:14" ht="51" x14ac:dyDescent="0.25">
      <c r="A9" s="15"/>
      <c r="B9" s="17">
        <v>5000206</v>
      </c>
      <c r="C9" s="17" t="s">
        <v>732</v>
      </c>
      <c r="D9" s="58">
        <v>3000416</v>
      </c>
      <c r="E9" s="17" t="s">
        <v>719</v>
      </c>
      <c r="F9" s="53">
        <v>36</v>
      </c>
      <c r="G9" s="17" t="s">
        <v>645</v>
      </c>
      <c r="H9" s="18">
        <v>1.7030120000000002</v>
      </c>
      <c r="I9" s="19">
        <v>2.2087660000000002</v>
      </c>
      <c r="J9" s="19">
        <v>2.8218752006191608</v>
      </c>
      <c r="K9" s="20">
        <f t="shared" si="0"/>
        <v>1.2775799702726141</v>
      </c>
      <c r="L9" s="54">
        <v>0</v>
      </c>
      <c r="M9" s="19">
        <v>0</v>
      </c>
      <c r="N9" s="20" t="str">
        <f t="shared" ref="N9:N26" si="1">IFERROR(M9/L9,".")</f>
        <v>.</v>
      </c>
    </row>
    <row r="10" spans="1:14" ht="25.5" x14ac:dyDescent="0.25">
      <c r="A10" s="15"/>
      <c r="B10" s="17">
        <v>5000295</v>
      </c>
      <c r="C10" s="17" t="s">
        <v>733</v>
      </c>
      <c r="D10" s="58">
        <v>3000416</v>
      </c>
      <c r="E10" s="17" t="s">
        <v>719</v>
      </c>
      <c r="F10" s="53">
        <v>462</v>
      </c>
      <c r="G10" s="17" t="s">
        <v>747</v>
      </c>
      <c r="H10" s="18">
        <v>0.50201499999999999</v>
      </c>
      <c r="I10" s="19">
        <v>1.5867169999999999</v>
      </c>
      <c r="J10" s="19">
        <v>2.609119945736893</v>
      </c>
      <c r="K10" s="20">
        <f t="shared" si="0"/>
        <v>1.6443511639043971</v>
      </c>
      <c r="L10" s="54">
        <v>0</v>
      </c>
      <c r="M10" s="19">
        <v>0</v>
      </c>
      <c r="N10" s="20" t="str">
        <f t="shared" si="1"/>
        <v>.</v>
      </c>
    </row>
    <row r="11" spans="1:14" ht="51" x14ac:dyDescent="0.25">
      <c r="A11" s="15"/>
      <c r="B11" s="17">
        <v>5000316</v>
      </c>
      <c r="C11" s="17" t="s">
        <v>736</v>
      </c>
      <c r="D11" s="58">
        <v>3000417</v>
      </c>
      <c r="E11" s="17" t="s">
        <v>720</v>
      </c>
      <c r="F11" s="53">
        <v>22</v>
      </c>
      <c r="G11" s="17" t="s">
        <v>749</v>
      </c>
      <c r="H11" s="18">
        <v>1.8476450000000002</v>
      </c>
      <c r="I11" s="19">
        <v>3.2716570000000003</v>
      </c>
      <c r="J11" s="19">
        <v>0.23377889640687499</v>
      </c>
      <c r="K11" s="20">
        <f t="shared" si="0"/>
        <v>7.1455808603064122E-2</v>
      </c>
      <c r="L11" s="54">
        <v>0</v>
      </c>
      <c r="M11" s="19">
        <v>0</v>
      </c>
      <c r="N11" s="20" t="str">
        <f t="shared" si="1"/>
        <v>.</v>
      </c>
    </row>
    <row r="12" spans="1:14" ht="51" x14ac:dyDescent="0.25">
      <c r="A12" s="15"/>
      <c r="B12" s="17">
        <v>5003226</v>
      </c>
      <c r="C12" s="17" t="s">
        <v>729</v>
      </c>
      <c r="D12" s="58">
        <v>3000415</v>
      </c>
      <c r="E12" s="17" t="s">
        <v>718</v>
      </c>
      <c r="F12" s="53">
        <v>429</v>
      </c>
      <c r="G12" s="17" t="s">
        <v>746</v>
      </c>
      <c r="H12" s="18">
        <v>0.47191100000000002</v>
      </c>
      <c r="I12" s="19">
        <v>0.76433799999999985</v>
      </c>
      <c r="J12" s="19">
        <v>1.3007853132294258</v>
      </c>
      <c r="K12" s="20">
        <f t="shared" si="0"/>
        <v>1.7018456667461594</v>
      </c>
      <c r="L12" s="54">
        <v>0</v>
      </c>
      <c r="M12" s="19">
        <v>0</v>
      </c>
      <c r="N12" s="20" t="str">
        <f t="shared" si="1"/>
        <v>.</v>
      </c>
    </row>
    <row r="13" spans="1:14" ht="38.25" x14ac:dyDescent="0.25">
      <c r="A13" s="15"/>
      <c r="B13" s="17">
        <v>5003227</v>
      </c>
      <c r="C13" s="17" t="s">
        <v>737</v>
      </c>
      <c r="D13" s="58">
        <v>3000417</v>
      </c>
      <c r="E13" s="17" t="s">
        <v>720</v>
      </c>
      <c r="F13" s="53">
        <v>545</v>
      </c>
      <c r="G13" s="17" t="s">
        <v>750</v>
      </c>
      <c r="H13" s="18">
        <v>1.259727</v>
      </c>
      <c r="I13" s="19">
        <v>1.9816479999999996</v>
      </c>
      <c r="J13" s="19">
        <v>0.36991040034627076</v>
      </c>
      <c r="K13" s="20">
        <f t="shared" si="0"/>
        <v>0.18666806634996266</v>
      </c>
      <c r="L13" s="54">
        <v>0</v>
      </c>
      <c r="M13" s="19">
        <v>0</v>
      </c>
      <c r="N13" s="20" t="str">
        <f t="shared" si="1"/>
        <v>.</v>
      </c>
    </row>
    <row r="14" spans="1:14" ht="38.25" x14ac:dyDescent="0.25">
      <c r="A14" s="15"/>
      <c r="B14" s="17">
        <v>5003228</v>
      </c>
      <c r="C14" s="17" t="s">
        <v>738</v>
      </c>
      <c r="D14" s="58">
        <v>3000417</v>
      </c>
      <c r="E14" s="17" t="s">
        <v>720</v>
      </c>
      <c r="F14" s="53">
        <v>53</v>
      </c>
      <c r="G14" s="17" t="s">
        <v>751</v>
      </c>
      <c r="H14" s="18">
        <v>2.4559549999999999</v>
      </c>
      <c r="I14" s="19">
        <v>2.4853369999999999</v>
      </c>
      <c r="J14" s="19">
        <v>0.65606635479343822</v>
      </c>
      <c r="K14" s="20">
        <f t="shared" si="0"/>
        <v>0.26397480695512854</v>
      </c>
      <c r="L14" s="54">
        <v>0</v>
      </c>
      <c r="M14" s="19">
        <v>0</v>
      </c>
      <c r="N14" s="20" t="str">
        <f t="shared" si="1"/>
        <v>.</v>
      </c>
    </row>
    <row r="15" spans="1:14" ht="38.25" x14ac:dyDescent="0.25">
      <c r="A15" s="15"/>
      <c r="B15" s="17">
        <v>5004079</v>
      </c>
      <c r="C15" s="17" t="s">
        <v>726</v>
      </c>
      <c r="D15" s="58">
        <v>3000001</v>
      </c>
      <c r="E15" s="17" t="s">
        <v>271</v>
      </c>
      <c r="F15" s="53">
        <v>60</v>
      </c>
      <c r="G15" s="17" t="s">
        <v>318</v>
      </c>
      <c r="H15" s="18">
        <v>6.0378220000000002</v>
      </c>
      <c r="I15" s="19">
        <v>8.6159340000000011</v>
      </c>
      <c r="J15" s="19">
        <v>0.57975627801351948</v>
      </c>
      <c r="K15" s="20">
        <f t="shared" si="0"/>
        <v>6.7288848546602081E-2</v>
      </c>
      <c r="L15" s="54">
        <v>0</v>
      </c>
      <c r="M15" s="19">
        <v>0</v>
      </c>
      <c r="N15" s="20" t="str">
        <f t="shared" si="1"/>
        <v>.</v>
      </c>
    </row>
    <row r="16" spans="1:14" ht="25.5" x14ac:dyDescent="0.25">
      <c r="A16" s="15"/>
      <c r="B16" s="17">
        <v>5004080</v>
      </c>
      <c r="C16" s="17" t="s">
        <v>727</v>
      </c>
      <c r="D16" s="58">
        <v>3000001</v>
      </c>
      <c r="E16" s="17" t="s">
        <v>271</v>
      </c>
      <c r="F16" s="53">
        <v>60</v>
      </c>
      <c r="G16" s="17" t="s">
        <v>318</v>
      </c>
      <c r="H16" s="18">
        <v>0.51499399999999995</v>
      </c>
      <c r="I16" s="19">
        <v>7.1139420000000007</v>
      </c>
      <c r="J16" s="19">
        <v>0.93094287745770998</v>
      </c>
      <c r="K16" s="20">
        <f t="shared" si="0"/>
        <v>0.1308617468989359</v>
      </c>
      <c r="L16" s="54">
        <v>0</v>
      </c>
      <c r="M16" s="19">
        <v>0</v>
      </c>
      <c r="N16" s="20" t="str">
        <f t="shared" si="1"/>
        <v>.</v>
      </c>
    </row>
    <row r="17" spans="1:14" ht="38.25" x14ac:dyDescent="0.25">
      <c r="A17" s="15"/>
      <c r="B17" s="17">
        <v>5004081</v>
      </c>
      <c r="C17" s="17" t="s">
        <v>728</v>
      </c>
      <c r="D17" s="58">
        <v>3000001</v>
      </c>
      <c r="E17" s="17" t="s">
        <v>271</v>
      </c>
      <c r="F17" s="53">
        <v>201</v>
      </c>
      <c r="G17" s="17" t="s">
        <v>745</v>
      </c>
      <c r="H17" s="18">
        <v>1.9060530000000002</v>
      </c>
      <c r="I17" s="19">
        <v>9.8530899999999981</v>
      </c>
      <c r="J17" s="19">
        <v>0.35970997845288366</v>
      </c>
      <c r="K17" s="20">
        <f t="shared" si="0"/>
        <v>3.6507326986040291E-2</v>
      </c>
      <c r="L17" s="54">
        <v>0</v>
      </c>
      <c r="M17" s="19">
        <v>0</v>
      </c>
      <c r="N17" s="20" t="str">
        <f t="shared" si="1"/>
        <v>.</v>
      </c>
    </row>
    <row r="18" spans="1:14" ht="51" x14ac:dyDescent="0.25">
      <c r="A18" s="15"/>
      <c r="B18" s="17">
        <v>5004082</v>
      </c>
      <c r="C18" s="17" t="s">
        <v>730</v>
      </c>
      <c r="D18" s="58">
        <v>3000415</v>
      </c>
      <c r="E18" s="17" t="s">
        <v>718</v>
      </c>
      <c r="F18" s="53">
        <v>86</v>
      </c>
      <c r="G18" s="17" t="s">
        <v>464</v>
      </c>
      <c r="H18" s="18">
        <v>1.1849879999999999</v>
      </c>
      <c r="I18" s="19">
        <v>2.7429799999999998</v>
      </c>
      <c r="J18" s="19">
        <v>1.1035628628924314</v>
      </c>
      <c r="K18" s="20">
        <f t="shared" si="0"/>
        <v>0.40232260639612083</v>
      </c>
      <c r="L18" s="54">
        <v>0</v>
      </c>
      <c r="M18" s="19">
        <v>0</v>
      </c>
      <c r="N18" s="20" t="str">
        <f t="shared" si="1"/>
        <v>.</v>
      </c>
    </row>
    <row r="19" spans="1:14" ht="25.5" x14ac:dyDescent="0.25">
      <c r="A19" s="15"/>
      <c r="B19" s="17">
        <v>5004083</v>
      </c>
      <c r="C19" s="17" t="s">
        <v>734</v>
      </c>
      <c r="D19" s="58">
        <v>3000416</v>
      </c>
      <c r="E19" s="17" t="s">
        <v>719</v>
      </c>
      <c r="F19" s="53">
        <v>36</v>
      </c>
      <c r="G19" s="17" t="s">
        <v>645</v>
      </c>
      <c r="H19" s="18">
        <v>1.43845</v>
      </c>
      <c r="I19" s="19">
        <v>2.3830999999999998</v>
      </c>
      <c r="J19" s="19">
        <v>0.62782241698005237</v>
      </c>
      <c r="K19" s="20">
        <f t="shared" si="0"/>
        <v>0.26344778522934514</v>
      </c>
      <c r="L19" s="54">
        <v>0</v>
      </c>
      <c r="M19" s="19">
        <v>0</v>
      </c>
      <c r="N19" s="20" t="str">
        <f t="shared" si="1"/>
        <v>.</v>
      </c>
    </row>
    <row r="20" spans="1:14" ht="25.5" x14ac:dyDescent="0.25">
      <c r="A20" s="15"/>
      <c r="B20" s="17">
        <v>5004084</v>
      </c>
      <c r="C20" s="17" t="s">
        <v>735</v>
      </c>
      <c r="D20" s="58">
        <v>3000416</v>
      </c>
      <c r="E20" s="17" t="s">
        <v>719</v>
      </c>
      <c r="F20" s="53">
        <v>574</v>
      </c>
      <c r="G20" s="17" t="s">
        <v>748</v>
      </c>
      <c r="H20" s="18">
        <v>0.5980080000000001</v>
      </c>
      <c r="I20" s="19">
        <v>1.1152979999999999</v>
      </c>
      <c r="J20" s="19">
        <v>1.0407006645255024</v>
      </c>
      <c r="K20" s="20">
        <f t="shared" si="0"/>
        <v>0.93311443625425894</v>
      </c>
      <c r="L20" s="54">
        <v>0</v>
      </c>
      <c r="M20" s="19">
        <v>0</v>
      </c>
      <c r="N20" s="20" t="str">
        <f t="shared" si="1"/>
        <v>.</v>
      </c>
    </row>
    <row r="21" spans="1:14" ht="38.25" x14ac:dyDescent="0.25">
      <c r="A21" s="15"/>
      <c r="B21" s="17">
        <v>5004085</v>
      </c>
      <c r="C21" s="17" t="s">
        <v>739</v>
      </c>
      <c r="D21" s="58">
        <v>3000417</v>
      </c>
      <c r="E21" s="17" t="s">
        <v>720</v>
      </c>
      <c r="F21" s="53">
        <v>36</v>
      </c>
      <c r="G21" s="17" t="s">
        <v>645</v>
      </c>
      <c r="H21" s="18">
        <v>2.7066469999999994</v>
      </c>
      <c r="I21" s="19">
        <v>2.7738390000000002</v>
      </c>
      <c r="J21" s="19">
        <v>0.98348429072575527</v>
      </c>
      <c r="K21" s="20">
        <f t="shared" si="0"/>
        <v>0.35455709243606254</v>
      </c>
      <c r="L21" s="54">
        <v>0</v>
      </c>
      <c r="M21" s="19">
        <v>0</v>
      </c>
      <c r="N21" s="20" t="str">
        <f t="shared" si="1"/>
        <v>.</v>
      </c>
    </row>
    <row r="22" spans="1:14" ht="38.25" x14ac:dyDescent="0.25">
      <c r="A22" s="15"/>
      <c r="B22" s="17">
        <v>5004086</v>
      </c>
      <c r="C22" s="17" t="s">
        <v>740</v>
      </c>
      <c r="D22" s="58">
        <v>3000417</v>
      </c>
      <c r="E22" s="17" t="s">
        <v>720</v>
      </c>
      <c r="F22" s="53">
        <v>53</v>
      </c>
      <c r="G22" s="17" t="s">
        <v>751</v>
      </c>
      <c r="H22" s="18">
        <v>5.328831000000001</v>
      </c>
      <c r="I22" s="19">
        <v>5.3858270000000017</v>
      </c>
      <c r="J22" s="19">
        <v>2.3484330614373903</v>
      </c>
      <c r="K22" s="20">
        <f t="shared" si="0"/>
        <v>0.43603945344649753</v>
      </c>
      <c r="L22" s="54">
        <v>0</v>
      </c>
      <c r="M22" s="19">
        <v>0</v>
      </c>
      <c r="N22" s="20" t="str">
        <f t="shared" si="1"/>
        <v>.</v>
      </c>
    </row>
    <row r="23" spans="1:14" ht="38.25" x14ac:dyDescent="0.25">
      <c r="A23" s="15"/>
      <c r="B23" s="17">
        <v>5004087</v>
      </c>
      <c r="C23" s="17" t="s">
        <v>741</v>
      </c>
      <c r="D23" s="58">
        <v>3000493</v>
      </c>
      <c r="E23" s="17" t="s">
        <v>721</v>
      </c>
      <c r="F23" s="53">
        <v>269</v>
      </c>
      <c r="G23" s="17" t="s">
        <v>752</v>
      </c>
      <c r="H23" s="18">
        <v>1.5195910000000001</v>
      </c>
      <c r="I23" s="19">
        <v>1.5927910000000001</v>
      </c>
      <c r="J23" s="19">
        <v>0.72410269794818305</v>
      </c>
      <c r="K23" s="20">
        <f t="shared" si="0"/>
        <v>0.45461249966140127</v>
      </c>
      <c r="L23" s="54">
        <v>0</v>
      </c>
      <c r="M23" s="19">
        <v>0</v>
      </c>
      <c r="N23" s="20" t="str">
        <f t="shared" si="1"/>
        <v>.</v>
      </c>
    </row>
    <row r="24" spans="1:14" ht="38.25" x14ac:dyDescent="0.25">
      <c r="A24" s="15"/>
      <c r="B24" s="17">
        <v>5004088</v>
      </c>
      <c r="C24" s="17" t="s">
        <v>742</v>
      </c>
      <c r="D24" s="58">
        <v>3000493</v>
      </c>
      <c r="E24" s="17" t="s">
        <v>721</v>
      </c>
      <c r="F24" s="53">
        <v>55</v>
      </c>
      <c r="G24" s="17" t="s">
        <v>753</v>
      </c>
      <c r="H24" s="18">
        <v>3.3777710000000001</v>
      </c>
      <c r="I24" s="19">
        <v>3.3372709999999999</v>
      </c>
      <c r="J24" s="19">
        <v>1.3566466737829614</v>
      </c>
      <c r="K24" s="20">
        <f t="shared" si="0"/>
        <v>0.40651378739783539</v>
      </c>
      <c r="L24" s="54">
        <v>0</v>
      </c>
      <c r="M24" s="19">
        <v>0</v>
      </c>
      <c r="N24" s="20" t="str">
        <f t="shared" si="1"/>
        <v>.</v>
      </c>
    </row>
    <row r="25" spans="1:14" ht="38.25" x14ac:dyDescent="0.25">
      <c r="A25" s="15"/>
      <c r="B25" s="17">
        <v>5004089</v>
      </c>
      <c r="C25" s="17" t="s">
        <v>743</v>
      </c>
      <c r="D25" s="58">
        <v>3000493</v>
      </c>
      <c r="E25" s="17" t="s">
        <v>721</v>
      </c>
      <c r="F25" s="53">
        <v>6</v>
      </c>
      <c r="G25" s="17" t="s">
        <v>399</v>
      </c>
      <c r="H25" s="18">
        <v>0.71333800000000003</v>
      </c>
      <c r="I25" s="19">
        <v>0.71333799999999992</v>
      </c>
      <c r="J25" s="19">
        <v>0.28039636817993596</v>
      </c>
      <c r="K25" s="20">
        <f t="shared" si="0"/>
        <v>0.39307644928482149</v>
      </c>
      <c r="L25" s="54">
        <v>0</v>
      </c>
      <c r="M25" s="19">
        <v>0</v>
      </c>
      <c r="N25" s="20" t="str">
        <f t="shared" si="1"/>
        <v>.</v>
      </c>
    </row>
    <row r="26" spans="1:14" ht="38.25" x14ac:dyDescent="0.25">
      <c r="A26" s="15"/>
      <c r="B26" s="17">
        <v>5004090</v>
      </c>
      <c r="C26" s="17" t="s">
        <v>744</v>
      </c>
      <c r="D26" s="58">
        <v>3000493</v>
      </c>
      <c r="E26" s="17" t="s">
        <v>721</v>
      </c>
      <c r="F26" s="53">
        <v>52</v>
      </c>
      <c r="G26" s="17" t="s">
        <v>754</v>
      </c>
      <c r="H26" s="18">
        <v>0.95260500000000004</v>
      </c>
      <c r="I26" s="19">
        <v>0.99390500000000004</v>
      </c>
      <c r="J26" s="19">
        <v>0.29724525984056527</v>
      </c>
      <c r="K26" s="20">
        <f t="shared" si="0"/>
        <v>0.29906807978686623</v>
      </c>
      <c r="L26" s="54">
        <v>0</v>
      </c>
      <c r="M26" s="19">
        <v>0</v>
      </c>
      <c r="N26" s="20" t="str">
        <f t="shared" si="1"/>
        <v>.</v>
      </c>
    </row>
    <row r="27" spans="1:14" ht="15.75" thickBot="1" x14ac:dyDescent="0.3">
      <c r="A27" s="33" t="s">
        <v>302</v>
      </c>
      <c r="B27" s="35"/>
      <c r="C27" s="35"/>
      <c r="D27" s="57"/>
      <c r="E27" s="35"/>
      <c r="F27" s="51"/>
      <c r="G27" s="35"/>
      <c r="H27" s="36">
        <f ca="1">OFFSET(H27,-MATCH("PROYECTOS",$A$8:$A$46,0)-1,0)-(OFFSET(H27,-MATCH("PROYECTOS",$A$8:$A$46,0),0))</f>
        <v>5.4974240000000023</v>
      </c>
      <c r="I27" s="37">
        <f ca="1">OFFSET(I27,-MATCH("PROYECTOS",$A$8:$A$46,0)-1,0)-(OFFSET(I27,-MATCH("PROYECTOS",$A$8:$A$46,0),0))</f>
        <v>5.4974240000000023</v>
      </c>
      <c r="J27" s="37">
        <f ca="1">OFFSET(J27,-MATCH("PROYECTOS",$A$8:$A$46,0)-1,0)-(OFFSET(J27,-MATCH("PROYECTOS",$A$8:$A$46,0),0))</f>
        <v>0.5032785595394671</v>
      </c>
      <c r="K27" s="38">
        <f t="shared" ca="1" si="0"/>
        <v>9.1548070430708436E-2</v>
      </c>
      <c r="L27" s="52"/>
      <c r="M27" s="37"/>
      <c r="N27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A1:K100"/>
  <sheetViews>
    <sheetView workbookViewId="0">
      <selection activeCell="A2" sqref="A2:K30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35</v>
      </c>
      <c r="B1" s="41" t="s">
        <v>228</v>
      </c>
      <c r="C1" s="40" t="s">
        <v>18</v>
      </c>
      <c r="D1" s="40"/>
      <c r="E1" s="40"/>
      <c r="F1" s="40"/>
      <c r="G1" s="40"/>
    </row>
    <row r="2" spans="1:11" ht="15.75" thickBot="1" x14ac:dyDescent="0.3">
      <c r="A2" s="2" t="s">
        <v>757</v>
      </c>
      <c r="I2" s="1" t="s">
        <v>784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234.73624100000004</v>
      </c>
      <c r="E6" s="13">
        <f ca="1">SUM(E7:OFFSET(E7,50,0))</f>
        <v>279.81682099999995</v>
      </c>
      <c r="F6" s="13">
        <f ca="1">SUM(F7:OFFSET(F7,50,0))</f>
        <v>77.957651039377197</v>
      </c>
      <c r="G6" s="14">
        <f ca="1">IFERROR(F6/E6,0)</f>
        <v>0.27860244698933667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2.9256419999999999</v>
      </c>
      <c r="E7" s="19">
        <v>4.8635900000000003</v>
      </c>
      <c r="F7" s="19">
        <v>0.48420649524268811</v>
      </c>
      <c r="G7" s="20">
        <f t="shared" ref="G7:G30" si="0">IFERROR(F7/E7,0)</f>
        <v>9.9557424709461134E-2</v>
      </c>
      <c r="I7" t="s">
        <v>256</v>
      </c>
      <c r="J7" s="6">
        <v>0.63567394550773315</v>
      </c>
      <c r="K7" s="65">
        <v>0.48883142853343264</v>
      </c>
    </row>
    <row r="8" spans="1:11" x14ac:dyDescent="0.25">
      <c r="A8" s="15"/>
      <c r="B8" s="44">
        <v>2</v>
      </c>
      <c r="C8" s="17" t="s">
        <v>241</v>
      </c>
      <c r="D8" s="18">
        <v>1.1304989999999999</v>
      </c>
      <c r="E8" s="19">
        <v>6.2469590000000004</v>
      </c>
      <c r="F8" s="19">
        <v>0.50231933306849896</v>
      </c>
      <c r="G8" s="20">
        <f t="shared" si="0"/>
        <v>8.0410217686477367E-2</v>
      </c>
      <c r="I8" t="s">
        <v>247</v>
      </c>
      <c r="J8" s="6">
        <v>19.048712716466071</v>
      </c>
      <c r="K8" s="65">
        <v>0.40902499194490716</v>
      </c>
    </row>
    <row r="9" spans="1:11" x14ac:dyDescent="0.25">
      <c r="A9" s="15"/>
      <c r="B9" s="44">
        <v>3</v>
      </c>
      <c r="C9" s="17" t="s">
        <v>242</v>
      </c>
      <c r="D9" s="18">
        <v>0.58515099999999998</v>
      </c>
      <c r="E9" s="19">
        <v>0.98824600000000007</v>
      </c>
      <c r="F9" s="19">
        <v>0.2396340347795558</v>
      </c>
      <c r="G9" s="20">
        <f t="shared" si="0"/>
        <v>0.24248419399578222</v>
      </c>
      <c r="I9" t="s">
        <v>245</v>
      </c>
      <c r="J9" s="6">
        <v>1.5241313158335288</v>
      </c>
      <c r="K9" s="65">
        <v>0.39253377414036433</v>
      </c>
    </row>
    <row r="10" spans="1:11" x14ac:dyDescent="0.25">
      <c r="A10" s="15"/>
      <c r="B10" s="44">
        <v>4</v>
      </c>
      <c r="C10" s="17" t="s">
        <v>243</v>
      </c>
      <c r="D10" s="18">
        <v>6.4260380000000001</v>
      </c>
      <c r="E10" s="19">
        <v>5.9267159999999999</v>
      </c>
      <c r="F10" s="19">
        <v>0.43506625170630286</v>
      </c>
      <c r="G10" s="20">
        <f t="shared" si="0"/>
        <v>7.3407642901448772E-2</v>
      </c>
      <c r="I10" t="s">
        <v>248</v>
      </c>
      <c r="J10" s="6">
        <v>2.9665955160198791</v>
      </c>
      <c r="K10" s="65">
        <v>0.36003875841659883</v>
      </c>
    </row>
    <row r="11" spans="1:11" x14ac:dyDescent="0.25">
      <c r="A11" s="15"/>
      <c r="B11" s="44">
        <v>5</v>
      </c>
      <c r="C11" s="17" t="s">
        <v>244</v>
      </c>
      <c r="D11" s="18">
        <v>1.6358109999999997</v>
      </c>
      <c r="E11" s="19">
        <v>1.7987859999999998</v>
      </c>
      <c r="F11" s="19">
        <v>0.59062463012924127</v>
      </c>
      <c r="G11" s="20">
        <f t="shared" si="0"/>
        <v>0.32834624581759103</v>
      </c>
      <c r="I11" t="s">
        <v>244</v>
      </c>
      <c r="J11" s="6">
        <v>0.59062463012924127</v>
      </c>
      <c r="K11" s="65">
        <v>0.32834624581759103</v>
      </c>
    </row>
    <row r="12" spans="1:11" x14ac:dyDescent="0.25">
      <c r="A12" s="15"/>
      <c r="B12" s="44">
        <v>6</v>
      </c>
      <c r="C12" s="17" t="s">
        <v>245</v>
      </c>
      <c r="D12" s="18">
        <v>2.8324019999999996</v>
      </c>
      <c r="E12" s="19">
        <v>3.8828029999999996</v>
      </c>
      <c r="F12" s="19">
        <v>1.5241313158335288</v>
      </c>
      <c r="G12" s="20">
        <f t="shared" si="0"/>
        <v>0.39253377414036433</v>
      </c>
      <c r="I12" t="s">
        <v>264</v>
      </c>
      <c r="J12" s="6">
        <v>0.24047322959813755</v>
      </c>
      <c r="K12" s="65">
        <v>0.3136904666591932</v>
      </c>
    </row>
    <row r="13" spans="1:11" x14ac:dyDescent="0.25">
      <c r="A13" s="15"/>
      <c r="B13" s="44">
        <v>8</v>
      </c>
      <c r="C13" s="17" t="s">
        <v>247</v>
      </c>
      <c r="D13" s="18">
        <v>42.860182999999999</v>
      </c>
      <c r="E13" s="19">
        <v>46.57102399999998</v>
      </c>
      <c r="F13" s="19">
        <v>19.048712716466071</v>
      </c>
      <c r="G13" s="20">
        <f t="shared" si="0"/>
        <v>0.40902499194490716</v>
      </c>
      <c r="I13" t="s">
        <v>255</v>
      </c>
      <c r="J13" s="6">
        <v>0.46417023978028737</v>
      </c>
      <c r="K13" s="65">
        <v>0.30018958024460834</v>
      </c>
    </row>
    <row r="14" spans="1:11" x14ac:dyDescent="0.25">
      <c r="A14" s="15"/>
      <c r="B14" s="44">
        <v>9</v>
      </c>
      <c r="C14" s="17" t="s">
        <v>248</v>
      </c>
      <c r="D14" s="18">
        <v>9.8506660000000004</v>
      </c>
      <c r="E14" s="19">
        <v>8.2396560000000001</v>
      </c>
      <c r="F14" s="19">
        <v>2.9665955160198791</v>
      </c>
      <c r="G14" s="20">
        <f t="shared" si="0"/>
        <v>0.36003875841659883</v>
      </c>
      <c r="I14" t="s">
        <v>251</v>
      </c>
      <c r="J14" s="6">
        <v>0.32505236433644313</v>
      </c>
      <c r="K14" s="65">
        <v>0.29837550551487468</v>
      </c>
    </row>
    <row r="15" spans="1:11" x14ac:dyDescent="0.25">
      <c r="A15" s="15"/>
      <c r="B15" s="44">
        <v>10</v>
      </c>
      <c r="C15" s="17" t="s">
        <v>249</v>
      </c>
      <c r="D15" s="18">
        <v>4.073124</v>
      </c>
      <c r="E15" s="19">
        <v>4.5885549999999995</v>
      </c>
      <c r="F15" s="19">
        <v>1.3054702880544937</v>
      </c>
      <c r="G15" s="20">
        <f t="shared" si="0"/>
        <v>0.28450575138676421</v>
      </c>
      <c r="I15" t="s">
        <v>259</v>
      </c>
      <c r="J15" s="6">
        <v>0.67671478044849209</v>
      </c>
      <c r="K15" s="65">
        <v>0.29662675221555312</v>
      </c>
    </row>
    <row r="16" spans="1:11" x14ac:dyDescent="0.25">
      <c r="A16" s="15"/>
      <c r="B16" s="44">
        <v>11</v>
      </c>
      <c r="C16" s="17" t="s">
        <v>250</v>
      </c>
      <c r="D16" s="18">
        <v>2.0450210000000002</v>
      </c>
      <c r="E16" s="19">
        <v>1.9940329999999997</v>
      </c>
      <c r="F16" s="19">
        <v>0.51726158320889226</v>
      </c>
      <c r="G16" s="20">
        <f t="shared" si="0"/>
        <v>0.25940472560328354</v>
      </c>
      <c r="I16" t="s">
        <v>249</v>
      </c>
      <c r="J16" s="6">
        <v>1.3054702880544937</v>
      </c>
      <c r="K16" s="65">
        <v>0.28450575138676421</v>
      </c>
    </row>
    <row r="17" spans="1:11" x14ac:dyDescent="0.25">
      <c r="A17" s="15"/>
      <c r="B17" s="44">
        <v>12</v>
      </c>
      <c r="C17" s="17" t="s">
        <v>251</v>
      </c>
      <c r="D17" s="18">
        <v>0.61624100000000004</v>
      </c>
      <c r="E17" s="19">
        <v>1.0894070000000002</v>
      </c>
      <c r="F17" s="19">
        <v>0.32505236433644313</v>
      </c>
      <c r="G17" s="20">
        <f t="shared" si="0"/>
        <v>0.29837550551487468</v>
      </c>
      <c r="I17" t="s">
        <v>258</v>
      </c>
      <c r="J17" s="6">
        <v>0.71504530452511972</v>
      </c>
      <c r="K17" s="65">
        <v>0.27773409151559392</v>
      </c>
    </row>
    <row r="18" spans="1:11" x14ac:dyDescent="0.25">
      <c r="A18" s="15"/>
      <c r="B18" s="44">
        <v>13</v>
      </c>
      <c r="C18" s="17" t="s">
        <v>252</v>
      </c>
      <c r="D18" s="18">
        <v>0.95335399999999992</v>
      </c>
      <c r="E18" s="19">
        <v>1.0958220000000001</v>
      </c>
      <c r="F18" s="19">
        <v>0.27515632624272257</v>
      </c>
      <c r="G18" s="20">
        <f t="shared" si="0"/>
        <v>0.25109582235319472</v>
      </c>
      <c r="I18" t="s">
        <v>263</v>
      </c>
      <c r="J18" s="6">
        <v>0.20710355256960611</v>
      </c>
      <c r="K18" s="65">
        <v>0.26912223289603054</v>
      </c>
    </row>
    <row r="19" spans="1:11" x14ac:dyDescent="0.25">
      <c r="A19" s="15"/>
      <c r="B19" s="44">
        <v>14</v>
      </c>
      <c r="C19" s="17" t="s">
        <v>253</v>
      </c>
      <c r="D19" s="18">
        <v>7.4972359999999991</v>
      </c>
      <c r="E19" s="19">
        <v>12.900018999999999</v>
      </c>
      <c r="F19" s="19">
        <v>3.0034474551521271</v>
      </c>
      <c r="G19" s="20">
        <f t="shared" si="0"/>
        <v>0.23282504119971664</v>
      </c>
      <c r="I19" t="s">
        <v>254</v>
      </c>
      <c r="J19" s="6">
        <v>40.37175768940142</v>
      </c>
      <c r="K19" s="65">
        <v>0.26173922368505892</v>
      </c>
    </row>
    <row r="20" spans="1:11" x14ac:dyDescent="0.25">
      <c r="A20" s="15"/>
      <c r="B20" s="44">
        <v>15</v>
      </c>
      <c r="C20" s="17" t="s">
        <v>254</v>
      </c>
      <c r="D20" s="18">
        <v>131.87143500000002</v>
      </c>
      <c r="E20" s="19">
        <v>154.24420200000003</v>
      </c>
      <c r="F20" s="19">
        <v>40.37175768940142</v>
      </c>
      <c r="G20" s="20">
        <f t="shared" si="0"/>
        <v>0.26173922368505892</v>
      </c>
      <c r="I20" t="s">
        <v>250</v>
      </c>
      <c r="J20" s="6">
        <v>0.51726158320889226</v>
      </c>
      <c r="K20" s="65">
        <v>0.25940472560328354</v>
      </c>
    </row>
    <row r="21" spans="1:11" x14ac:dyDescent="0.25">
      <c r="A21" s="15"/>
      <c r="B21" s="44">
        <v>16</v>
      </c>
      <c r="C21" s="17" t="s">
        <v>255</v>
      </c>
      <c r="D21" s="18">
        <v>1.2333510000000001</v>
      </c>
      <c r="E21" s="19">
        <v>1.546257</v>
      </c>
      <c r="F21" s="19">
        <v>0.46417023978028737</v>
      </c>
      <c r="G21" s="20">
        <f t="shared" si="0"/>
        <v>0.30018958024460834</v>
      </c>
      <c r="I21" t="s">
        <v>252</v>
      </c>
      <c r="J21" s="6">
        <v>0.27515632624272257</v>
      </c>
      <c r="K21" s="65">
        <v>0.25109582235319472</v>
      </c>
    </row>
    <row r="22" spans="1:11" x14ac:dyDescent="0.25">
      <c r="A22" s="15"/>
      <c r="B22" s="44">
        <v>17</v>
      </c>
      <c r="C22" s="17" t="s">
        <v>256</v>
      </c>
      <c r="D22" s="18">
        <v>0.60494300000000001</v>
      </c>
      <c r="E22" s="19">
        <v>1.300395</v>
      </c>
      <c r="F22" s="19">
        <v>0.63567394550773315</v>
      </c>
      <c r="G22" s="20">
        <f t="shared" si="0"/>
        <v>0.48883142853343264</v>
      </c>
      <c r="I22" t="s">
        <v>242</v>
      </c>
      <c r="J22" s="6">
        <v>0.2396340347795558</v>
      </c>
      <c r="K22" s="65">
        <v>0.24248419399578222</v>
      </c>
    </row>
    <row r="23" spans="1:11" x14ac:dyDescent="0.25">
      <c r="A23" s="15"/>
      <c r="B23" s="44">
        <v>18</v>
      </c>
      <c r="C23" s="17" t="s">
        <v>257</v>
      </c>
      <c r="D23" s="18">
        <v>0.605325</v>
      </c>
      <c r="E23" s="19">
        <v>1.819118</v>
      </c>
      <c r="F23" s="19">
        <v>0.24942146120520192</v>
      </c>
      <c r="G23" s="20">
        <f t="shared" si="0"/>
        <v>0.13711120510335334</v>
      </c>
      <c r="I23" t="s">
        <v>260</v>
      </c>
      <c r="J23" s="6">
        <v>1.1661429076393688</v>
      </c>
      <c r="K23" s="65">
        <v>0.23947047525354756</v>
      </c>
    </row>
    <row r="24" spans="1:11" x14ac:dyDescent="0.25">
      <c r="A24" s="15"/>
      <c r="B24" s="44">
        <v>19</v>
      </c>
      <c r="C24" s="17" t="s">
        <v>258</v>
      </c>
      <c r="D24" s="18">
        <v>3.9576099999999999</v>
      </c>
      <c r="E24" s="19">
        <v>2.5745680000000002</v>
      </c>
      <c r="F24" s="19">
        <v>0.71504530452511972</v>
      </c>
      <c r="G24" s="20">
        <f t="shared" si="0"/>
        <v>0.27773409151559392</v>
      </c>
      <c r="I24" t="s">
        <v>253</v>
      </c>
      <c r="J24" s="6">
        <v>3.0034474551521271</v>
      </c>
      <c r="K24" s="65">
        <v>0.23282504119971664</v>
      </c>
    </row>
    <row r="25" spans="1:11" x14ac:dyDescent="0.25">
      <c r="A25" s="15"/>
      <c r="B25" s="44">
        <v>20</v>
      </c>
      <c r="C25" s="17" t="s">
        <v>259</v>
      </c>
      <c r="D25" s="18">
        <v>3.3459560000000002</v>
      </c>
      <c r="E25" s="19">
        <v>2.2813680000000005</v>
      </c>
      <c r="F25" s="19">
        <v>0.67671478044849209</v>
      </c>
      <c r="G25" s="20">
        <f t="shared" si="0"/>
        <v>0.29662675221555312</v>
      </c>
      <c r="I25" t="s">
        <v>261</v>
      </c>
      <c r="J25" s="6">
        <v>1.6215956107844249</v>
      </c>
      <c r="K25" s="65">
        <v>0.21526712268804593</v>
      </c>
    </row>
    <row r="26" spans="1:11" x14ac:dyDescent="0.25">
      <c r="A26" s="15"/>
      <c r="B26" s="44">
        <v>21</v>
      </c>
      <c r="C26" s="17" t="s">
        <v>260</v>
      </c>
      <c r="D26" s="18">
        <v>3.0229970000000006</v>
      </c>
      <c r="E26" s="19">
        <v>4.8696730000000006</v>
      </c>
      <c r="F26" s="19">
        <v>1.1661429076393688</v>
      </c>
      <c r="G26" s="20">
        <f t="shared" si="0"/>
        <v>0.23947047525354756</v>
      </c>
      <c r="I26" t="s">
        <v>262</v>
      </c>
      <c r="J26" s="6">
        <v>0.3918740076769609</v>
      </c>
      <c r="K26" s="65">
        <v>0.20340903119022205</v>
      </c>
    </row>
    <row r="27" spans="1:11" x14ac:dyDescent="0.25">
      <c r="A27" s="15"/>
      <c r="B27" s="44">
        <v>22</v>
      </c>
      <c r="C27" s="17" t="s">
        <v>261</v>
      </c>
      <c r="D27" s="18">
        <v>5.2984570000000009</v>
      </c>
      <c r="E27" s="19">
        <v>7.5329460000000008</v>
      </c>
      <c r="F27" s="19">
        <v>1.6215956107844249</v>
      </c>
      <c r="G27" s="20">
        <f t="shared" si="0"/>
        <v>0.21526712268804593</v>
      </c>
      <c r="I27" t="s">
        <v>257</v>
      </c>
      <c r="J27" s="6">
        <v>0.24942146120520192</v>
      </c>
      <c r="K27" s="65">
        <v>0.13711120510335334</v>
      </c>
    </row>
    <row r="28" spans="1:11" x14ac:dyDescent="0.25">
      <c r="A28" s="15"/>
      <c r="B28" s="44">
        <v>23</v>
      </c>
      <c r="C28" s="17" t="s">
        <v>262</v>
      </c>
      <c r="D28" s="18">
        <v>0.60540100000000008</v>
      </c>
      <c r="E28" s="19">
        <v>1.9265320000000001</v>
      </c>
      <c r="F28" s="19">
        <v>0.3918740076769609</v>
      </c>
      <c r="G28" s="20">
        <f t="shared" si="0"/>
        <v>0.20340903119022205</v>
      </c>
      <c r="I28" t="s">
        <v>240</v>
      </c>
      <c r="J28" s="6">
        <v>0.48420649524268811</v>
      </c>
      <c r="K28" s="65">
        <v>9.9557424709461134E-2</v>
      </c>
    </row>
    <row r="29" spans="1:11" x14ac:dyDescent="0.25">
      <c r="A29" s="15"/>
      <c r="B29" s="44">
        <v>24</v>
      </c>
      <c r="C29" s="17" t="s">
        <v>263</v>
      </c>
      <c r="D29" s="18">
        <v>0.57890900000000012</v>
      </c>
      <c r="E29" s="19">
        <v>0.76955200000000001</v>
      </c>
      <c r="F29" s="19">
        <v>0.20710355256960611</v>
      </c>
      <c r="G29" s="20">
        <f t="shared" si="0"/>
        <v>0.26912223289603054</v>
      </c>
      <c r="I29" t="s">
        <v>241</v>
      </c>
      <c r="J29" s="6">
        <v>0.50231933306849896</v>
      </c>
      <c r="K29" s="65">
        <v>8.0410217686477367E-2</v>
      </c>
    </row>
    <row r="30" spans="1:11" ht="15.75" thickBot="1" x14ac:dyDescent="0.3">
      <c r="A30" s="21"/>
      <c r="B30" s="45">
        <v>25</v>
      </c>
      <c r="C30" s="23" t="s">
        <v>264</v>
      </c>
      <c r="D30" s="24">
        <v>0.18048899999999998</v>
      </c>
      <c r="E30" s="25">
        <v>0.766594</v>
      </c>
      <c r="F30" s="25">
        <v>0.24047322959813755</v>
      </c>
      <c r="G30" s="26">
        <f t="shared" si="0"/>
        <v>0.3136904666591932</v>
      </c>
      <c r="I30" t="s">
        <v>243</v>
      </c>
      <c r="J30" s="6">
        <v>0.43506625170630286</v>
      </c>
      <c r="K30" s="65">
        <v>7.3407642901448772E-2</v>
      </c>
    </row>
    <row r="31" spans="1:11" x14ac:dyDescent="0.25">
      <c r="J31" s="6"/>
      <c r="K31" s="65"/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P23"/>
  <sheetViews>
    <sheetView workbookViewId="0">
      <selection activeCell="L6" sqref="L6:P23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39">
        <v>1</v>
      </c>
      <c r="B1" s="40" t="s">
        <v>228</v>
      </c>
      <c r="C1" s="40" t="s">
        <v>8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5.75" thickBot="1" x14ac:dyDescent="0.3">
      <c r="A2" s="2" t="s">
        <v>320</v>
      </c>
    </row>
    <row r="3" spans="1:16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0" t="s">
        <v>2</v>
      </c>
      <c r="M3" s="101"/>
      <c r="N3" s="102"/>
      <c r="O3" s="101" t="s">
        <v>235</v>
      </c>
      <c r="P3" s="102"/>
    </row>
    <row r="4" spans="1:16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14"/>
      <c r="J4" s="114" t="s">
        <v>234</v>
      </c>
      <c r="K4" s="129"/>
      <c r="L4" s="98" t="s">
        <v>3</v>
      </c>
      <c r="M4" s="96" t="s">
        <v>4</v>
      </c>
      <c r="N4" s="105" t="s">
        <v>5</v>
      </c>
      <c r="O4" s="117" t="s">
        <v>236</v>
      </c>
      <c r="P4" s="105" t="s">
        <v>237</v>
      </c>
    </row>
    <row r="5" spans="1:16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30"/>
      <c r="L5" s="133"/>
      <c r="M5" s="134"/>
      <c r="N5" s="127"/>
      <c r="O5" s="132"/>
      <c r="P5" s="127"/>
    </row>
    <row r="6" spans="1:16" ht="38.25" x14ac:dyDescent="0.25">
      <c r="A6" s="15"/>
      <c r="B6" s="17">
        <v>3033254</v>
      </c>
      <c r="C6" s="17" t="s">
        <v>279</v>
      </c>
      <c r="D6" s="17">
        <v>218</v>
      </c>
      <c r="E6" s="17" t="s">
        <v>297</v>
      </c>
      <c r="F6" s="17">
        <v>135</v>
      </c>
      <c r="G6" s="17" t="s">
        <v>139</v>
      </c>
      <c r="H6" s="17">
        <v>1</v>
      </c>
      <c r="I6" s="17" t="s">
        <v>323</v>
      </c>
      <c r="J6" s="17">
        <v>1</v>
      </c>
      <c r="K6" s="17" t="s">
        <v>325</v>
      </c>
      <c r="L6" s="59">
        <v>0.30447000000000002</v>
      </c>
      <c r="M6" s="60">
        <v>0.30447000000000002</v>
      </c>
      <c r="N6" s="61">
        <v>0</v>
      </c>
      <c r="O6" s="60"/>
      <c r="P6" s="61"/>
    </row>
    <row r="7" spans="1:16" ht="38.25" x14ac:dyDescent="0.25">
      <c r="A7" s="15"/>
      <c r="B7" s="17">
        <v>3033255</v>
      </c>
      <c r="C7" s="17" t="s">
        <v>280</v>
      </c>
      <c r="D7" s="17">
        <v>219</v>
      </c>
      <c r="E7" s="17" t="s">
        <v>298</v>
      </c>
      <c r="F7" s="17">
        <v>135</v>
      </c>
      <c r="G7" s="17" t="s">
        <v>139</v>
      </c>
      <c r="H7" s="17">
        <v>1</v>
      </c>
      <c r="I7" s="17" t="s">
        <v>323</v>
      </c>
      <c r="J7" s="17">
        <v>1</v>
      </c>
      <c r="K7" s="17" t="s">
        <v>325</v>
      </c>
      <c r="L7" s="59">
        <v>5.2279330000000002</v>
      </c>
      <c r="M7" s="60">
        <v>6.685791</v>
      </c>
      <c r="N7" s="61">
        <v>6.685791015625</v>
      </c>
      <c r="O7" s="60"/>
      <c r="P7" s="61"/>
    </row>
    <row r="8" spans="1:16" ht="38.25" x14ac:dyDescent="0.25">
      <c r="A8" s="15"/>
      <c r="B8" s="17">
        <v>3033255</v>
      </c>
      <c r="C8" s="17" t="s">
        <v>280</v>
      </c>
      <c r="D8" s="17">
        <v>219</v>
      </c>
      <c r="E8" s="17" t="s">
        <v>298</v>
      </c>
      <c r="F8" s="17">
        <v>135</v>
      </c>
      <c r="G8" s="17" t="s">
        <v>139</v>
      </c>
      <c r="H8" s="17">
        <v>1</v>
      </c>
      <c r="I8" s="17" t="s">
        <v>323</v>
      </c>
      <c r="J8" s="17">
        <v>2</v>
      </c>
      <c r="K8" s="17" t="s">
        <v>326</v>
      </c>
      <c r="L8" s="59">
        <v>69.825587999999996</v>
      </c>
      <c r="M8" s="60">
        <v>79.206310999999999</v>
      </c>
      <c r="N8" s="61">
        <v>76.24440598487854</v>
      </c>
      <c r="O8" s="60"/>
      <c r="P8" s="61"/>
    </row>
    <row r="9" spans="1:16" ht="38.25" x14ac:dyDescent="0.25">
      <c r="A9" s="15"/>
      <c r="B9" s="17">
        <v>3033256</v>
      </c>
      <c r="C9" s="17" t="s">
        <v>281</v>
      </c>
      <c r="D9" s="17">
        <v>220</v>
      </c>
      <c r="E9" s="17" t="s">
        <v>299</v>
      </c>
      <c r="F9" s="17">
        <v>135</v>
      </c>
      <c r="G9" s="17" t="s">
        <v>139</v>
      </c>
      <c r="H9" s="17">
        <v>1</v>
      </c>
      <c r="I9" s="17" t="s">
        <v>323</v>
      </c>
      <c r="J9" s="17">
        <v>1</v>
      </c>
      <c r="K9" s="17" t="s">
        <v>325</v>
      </c>
      <c r="L9" s="59">
        <v>1.812972</v>
      </c>
      <c r="M9" s="60">
        <v>2.0584250000000002</v>
      </c>
      <c r="N9" s="61">
        <v>2.0584249496459961</v>
      </c>
      <c r="O9" s="60"/>
      <c r="P9" s="61"/>
    </row>
    <row r="10" spans="1:16" ht="38.25" x14ac:dyDescent="0.25">
      <c r="A10" s="15"/>
      <c r="B10" s="17">
        <v>3033256</v>
      </c>
      <c r="C10" s="17" t="s">
        <v>281</v>
      </c>
      <c r="D10" s="17">
        <v>220</v>
      </c>
      <c r="E10" s="17" t="s">
        <v>299</v>
      </c>
      <c r="F10" s="17">
        <v>135</v>
      </c>
      <c r="G10" s="17" t="s">
        <v>139</v>
      </c>
      <c r="H10" s="17">
        <v>1</v>
      </c>
      <c r="I10" s="17" t="s">
        <v>323</v>
      </c>
      <c r="J10" s="17">
        <v>2</v>
      </c>
      <c r="K10" s="17" t="s">
        <v>326</v>
      </c>
      <c r="L10" s="59">
        <v>39.142247999999995</v>
      </c>
      <c r="M10" s="60">
        <v>38.896794999999997</v>
      </c>
      <c r="N10" s="61">
        <v>38.860881879925728</v>
      </c>
      <c r="O10" s="60"/>
      <c r="P10" s="61"/>
    </row>
    <row r="11" spans="1:16" ht="38.25" x14ac:dyDescent="0.25">
      <c r="A11" s="15"/>
      <c r="B11" s="17">
        <v>3033311</v>
      </c>
      <c r="C11" s="17" t="s">
        <v>282</v>
      </c>
      <c r="D11" s="17">
        <v>16</v>
      </c>
      <c r="E11" s="17" t="s">
        <v>300</v>
      </c>
      <c r="F11" s="17">
        <v>135</v>
      </c>
      <c r="G11" s="17" t="s">
        <v>139</v>
      </c>
      <c r="H11" s="17">
        <v>1</v>
      </c>
      <c r="I11" s="17" t="s">
        <v>323</v>
      </c>
      <c r="J11" s="17">
        <v>1</v>
      </c>
      <c r="K11" s="17" t="s">
        <v>325</v>
      </c>
      <c r="L11" s="59">
        <v>5.4786599999999996</v>
      </c>
      <c r="M11" s="60">
        <v>3.8968050000000001</v>
      </c>
      <c r="N11" s="61">
        <v>3.8968050479888916</v>
      </c>
      <c r="O11" s="60"/>
      <c r="P11" s="61"/>
    </row>
    <row r="12" spans="1:16" ht="38.25" x14ac:dyDescent="0.25">
      <c r="A12" s="15"/>
      <c r="B12" s="17">
        <v>3033311</v>
      </c>
      <c r="C12" s="17" t="s">
        <v>282</v>
      </c>
      <c r="D12" s="17">
        <v>16</v>
      </c>
      <c r="E12" s="17" t="s">
        <v>300</v>
      </c>
      <c r="F12" s="17">
        <v>135</v>
      </c>
      <c r="G12" s="17" t="s">
        <v>139</v>
      </c>
      <c r="H12" s="17">
        <v>1</v>
      </c>
      <c r="I12" s="17" t="s">
        <v>323</v>
      </c>
      <c r="J12" s="17">
        <v>2</v>
      </c>
      <c r="K12" s="17" t="s">
        <v>326</v>
      </c>
      <c r="L12" s="59">
        <v>32.911373000000005</v>
      </c>
      <c r="M12" s="60">
        <v>34.493228000000002</v>
      </c>
      <c r="N12" s="61">
        <v>34.066580981016159</v>
      </c>
      <c r="O12" s="60"/>
      <c r="P12" s="61"/>
    </row>
    <row r="13" spans="1:16" ht="38.25" x14ac:dyDescent="0.25">
      <c r="A13" s="15"/>
      <c r="B13" s="17">
        <v>3033312</v>
      </c>
      <c r="C13" s="17" t="s">
        <v>283</v>
      </c>
      <c r="D13" s="17">
        <v>16</v>
      </c>
      <c r="E13" s="17" t="s">
        <v>300</v>
      </c>
      <c r="F13" s="17">
        <v>135</v>
      </c>
      <c r="G13" s="17" t="s">
        <v>139</v>
      </c>
      <c r="H13" s="17">
        <v>1</v>
      </c>
      <c r="I13" s="17" t="s">
        <v>323</v>
      </c>
      <c r="J13" s="17">
        <v>1</v>
      </c>
      <c r="K13" s="17" t="s">
        <v>325</v>
      </c>
      <c r="L13" s="59">
        <v>0.98403700000000005</v>
      </c>
      <c r="M13" s="60">
        <v>0.54799500000000001</v>
      </c>
      <c r="N13" s="61">
        <v>0.54799497127532959</v>
      </c>
      <c r="O13" s="60"/>
      <c r="P13" s="61"/>
    </row>
    <row r="14" spans="1:16" ht="38.25" x14ac:dyDescent="0.25">
      <c r="A14" s="15"/>
      <c r="B14" s="17">
        <v>3033312</v>
      </c>
      <c r="C14" s="17" t="s">
        <v>283</v>
      </c>
      <c r="D14" s="17">
        <v>16</v>
      </c>
      <c r="E14" s="17" t="s">
        <v>300</v>
      </c>
      <c r="F14" s="17">
        <v>135</v>
      </c>
      <c r="G14" s="17" t="s">
        <v>139</v>
      </c>
      <c r="H14" s="17">
        <v>1</v>
      </c>
      <c r="I14" s="17" t="s">
        <v>323</v>
      </c>
      <c r="J14" s="17">
        <v>2</v>
      </c>
      <c r="K14" s="17" t="s">
        <v>326</v>
      </c>
      <c r="L14" s="59">
        <v>9.143397000000002</v>
      </c>
      <c r="M14" s="60">
        <v>9.5794390000000025</v>
      </c>
      <c r="N14" s="61">
        <v>9.373361062258482</v>
      </c>
      <c r="O14" s="60"/>
      <c r="P14" s="61"/>
    </row>
    <row r="15" spans="1:16" ht="38.25" x14ac:dyDescent="0.25">
      <c r="A15" s="15"/>
      <c r="B15" s="17">
        <v>3033313</v>
      </c>
      <c r="C15" s="17" t="s">
        <v>284</v>
      </c>
      <c r="D15" s="17">
        <v>16</v>
      </c>
      <c r="E15" s="17" t="s">
        <v>300</v>
      </c>
      <c r="F15" s="17">
        <v>135</v>
      </c>
      <c r="G15" s="17" t="s">
        <v>139</v>
      </c>
      <c r="H15" s="17">
        <v>1</v>
      </c>
      <c r="I15" s="17" t="s">
        <v>323</v>
      </c>
      <c r="J15" s="17">
        <v>1</v>
      </c>
      <c r="K15" s="17" t="s">
        <v>325</v>
      </c>
      <c r="L15" s="59">
        <v>6.6727949999999998</v>
      </c>
      <c r="M15" s="60">
        <v>11.465425</v>
      </c>
      <c r="N15" s="61">
        <v>11.465425491333008</v>
      </c>
      <c r="O15" s="60"/>
      <c r="P15" s="61"/>
    </row>
    <row r="16" spans="1:16" ht="38.25" x14ac:dyDescent="0.25">
      <c r="A16" s="15"/>
      <c r="B16" s="17">
        <v>3033313</v>
      </c>
      <c r="C16" s="17" t="s">
        <v>284</v>
      </c>
      <c r="D16" s="17">
        <v>16</v>
      </c>
      <c r="E16" s="17" t="s">
        <v>300</v>
      </c>
      <c r="F16" s="17">
        <v>135</v>
      </c>
      <c r="G16" s="17" t="s">
        <v>139</v>
      </c>
      <c r="H16" s="17">
        <v>1</v>
      </c>
      <c r="I16" s="17" t="s">
        <v>323</v>
      </c>
      <c r="J16" s="17">
        <v>2</v>
      </c>
      <c r="K16" s="17" t="s">
        <v>326</v>
      </c>
      <c r="L16" s="59">
        <v>9.3887850000000004</v>
      </c>
      <c r="M16" s="60">
        <v>4.6029119999999999</v>
      </c>
      <c r="N16" s="61">
        <v>4.5961550148203969</v>
      </c>
      <c r="O16" s="60"/>
      <c r="P16" s="61"/>
    </row>
    <row r="17" spans="1:16" ht="38.25" x14ac:dyDescent="0.25">
      <c r="A17" s="15"/>
      <c r="B17" s="17">
        <v>3033313</v>
      </c>
      <c r="C17" s="17" t="s">
        <v>284</v>
      </c>
      <c r="D17" s="17">
        <v>16</v>
      </c>
      <c r="E17" s="17" t="s">
        <v>300</v>
      </c>
      <c r="F17" s="17">
        <v>455</v>
      </c>
      <c r="G17" s="17" t="s">
        <v>216</v>
      </c>
      <c r="H17" s="17">
        <v>402</v>
      </c>
      <c r="I17" s="17" t="s">
        <v>324</v>
      </c>
      <c r="J17" s="17">
        <v>1</v>
      </c>
      <c r="K17" s="17" t="s">
        <v>325</v>
      </c>
      <c r="L17" s="59">
        <v>0</v>
      </c>
      <c r="M17" s="60">
        <v>8.4671999999999997E-2</v>
      </c>
      <c r="N17" s="61">
        <v>0</v>
      </c>
      <c r="O17" s="60"/>
      <c r="P17" s="61"/>
    </row>
    <row r="18" spans="1:16" ht="38.25" x14ac:dyDescent="0.25">
      <c r="A18" s="15"/>
      <c r="B18" s="17">
        <v>3033314</v>
      </c>
      <c r="C18" s="17" t="s">
        <v>285</v>
      </c>
      <c r="D18" s="17">
        <v>16</v>
      </c>
      <c r="E18" s="17" t="s">
        <v>300</v>
      </c>
      <c r="F18" s="17">
        <v>135</v>
      </c>
      <c r="G18" s="17" t="s">
        <v>139</v>
      </c>
      <c r="H18" s="17">
        <v>1</v>
      </c>
      <c r="I18" s="17" t="s">
        <v>323</v>
      </c>
      <c r="J18" s="17">
        <v>1</v>
      </c>
      <c r="K18" s="17" t="s">
        <v>325</v>
      </c>
      <c r="L18" s="59">
        <v>1.57406</v>
      </c>
      <c r="M18" s="60">
        <v>1.355456</v>
      </c>
      <c r="N18" s="61">
        <v>1.0716140270233154</v>
      </c>
      <c r="O18" s="60"/>
      <c r="P18" s="61"/>
    </row>
    <row r="19" spans="1:16" ht="38.25" x14ac:dyDescent="0.25">
      <c r="A19" s="15"/>
      <c r="B19" s="17">
        <v>3033314</v>
      </c>
      <c r="C19" s="17" t="s">
        <v>285</v>
      </c>
      <c r="D19" s="17">
        <v>16</v>
      </c>
      <c r="E19" s="17" t="s">
        <v>300</v>
      </c>
      <c r="F19" s="17">
        <v>135</v>
      </c>
      <c r="G19" s="17" t="s">
        <v>139</v>
      </c>
      <c r="H19" s="17">
        <v>1</v>
      </c>
      <c r="I19" s="17" t="s">
        <v>323</v>
      </c>
      <c r="J19" s="17">
        <v>2</v>
      </c>
      <c r="K19" s="17" t="s">
        <v>326</v>
      </c>
      <c r="L19" s="59">
        <v>1.3375530000000002</v>
      </c>
      <c r="M19" s="60">
        <v>1.5561570000000005</v>
      </c>
      <c r="N19" s="61">
        <v>1.5561570119316457</v>
      </c>
      <c r="O19" s="60"/>
      <c r="P19" s="61"/>
    </row>
    <row r="20" spans="1:16" ht="38.25" x14ac:dyDescent="0.25">
      <c r="A20" s="15"/>
      <c r="B20" s="17">
        <v>3033317</v>
      </c>
      <c r="C20" s="17" t="s">
        <v>287</v>
      </c>
      <c r="D20" s="17">
        <v>224</v>
      </c>
      <c r="E20" s="17" t="s">
        <v>301</v>
      </c>
      <c r="F20" s="17">
        <v>135</v>
      </c>
      <c r="G20" s="17" t="s">
        <v>139</v>
      </c>
      <c r="H20" s="17">
        <v>1</v>
      </c>
      <c r="I20" s="17" t="s">
        <v>323</v>
      </c>
      <c r="J20" s="17">
        <v>1</v>
      </c>
      <c r="K20" s="17" t="s">
        <v>325</v>
      </c>
      <c r="L20" s="59">
        <v>6.0968299999999997</v>
      </c>
      <c r="M20" s="60">
        <v>4.7107429999999999</v>
      </c>
      <c r="N20" s="61">
        <v>4.7107429504394531</v>
      </c>
      <c r="O20" s="60"/>
      <c r="P20" s="61"/>
    </row>
    <row r="21" spans="1:16" ht="38.25" x14ac:dyDescent="0.25">
      <c r="A21" s="15"/>
      <c r="B21" s="17">
        <v>3033317</v>
      </c>
      <c r="C21" s="17" t="s">
        <v>287</v>
      </c>
      <c r="D21" s="17">
        <v>224</v>
      </c>
      <c r="E21" s="17" t="s">
        <v>301</v>
      </c>
      <c r="F21" s="17">
        <v>135</v>
      </c>
      <c r="G21" s="17" t="s">
        <v>139</v>
      </c>
      <c r="H21" s="17">
        <v>1</v>
      </c>
      <c r="I21" s="17" t="s">
        <v>323</v>
      </c>
      <c r="J21" s="17">
        <v>2</v>
      </c>
      <c r="K21" s="17" t="s">
        <v>326</v>
      </c>
      <c r="L21" s="59">
        <v>33.007345999999991</v>
      </c>
      <c r="M21" s="60">
        <v>34.393432999999995</v>
      </c>
      <c r="N21" s="61">
        <v>33.820490002632141</v>
      </c>
      <c r="O21" s="60"/>
      <c r="P21" s="61"/>
    </row>
    <row r="22" spans="1:16" ht="38.25" x14ac:dyDescent="0.25">
      <c r="A22" s="15"/>
      <c r="B22" s="17">
        <v>3033414</v>
      </c>
      <c r="C22" s="17" t="s">
        <v>288</v>
      </c>
      <c r="D22" s="17">
        <v>16</v>
      </c>
      <c r="E22" s="17" t="s">
        <v>300</v>
      </c>
      <c r="F22" s="17">
        <v>135</v>
      </c>
      <c r="G22" s="17" t="s">
        <v>139</v>
      </c>
      <c r="H22" s="17">
        <v>1</v>
      </c>
      <c r="I22" s="17" t="s">
        <v>323</v>
      </c>
      <c r="J22" s="17">
        <v>1</v>
      </c>
      <c r="K22" s="17" t="s">
        <v>325</v>
      </c>
      <c r="L22" s="59">
        <v>5.1334999999999999E-2</v>
      </c>
      <c r="M22" s="60">
        <v>4.5700999999999999E-2</v>
      </c>
      <c r="N22" s="61">
        <v>4.5701000839471817E-2</v>
      </c>
      <c r="O22" s="60"/>
      <c r="P22" s="61"/>
    </row>
    <row r="23" spans="1:16" ht="39" thickBot="1" x14ac:dyDescent="0.3">
      <c r="A23" s="21"/>
      <c r="B23" s="23">
        <v>3033414</v>
      </c>
      <c r="C23" s="23" t="s">
        <v>288</v>
      </c>
      <c r="D23" s="23">
        <v>16</v>
      </c>
      <c r="E23" s="23" t="s">
        <v>300</v>
      </c>
      <c r="F23" s="23">
        <v>135</v>
      </c>
      <c r="G23" s="23" t="s">
        <v>139</v>
      </c>
      <c r="H23" s="23">
        <v>1</v>
      </c>
      <c r="I23" s="23" t="s">
        <v>323</v>
      </c>
      <c r="J23" s="23">
        <v>2</v>
      </c>
      <c r="K23" s="23" t="s">
        <v>326</v>
      </c>
      <c r="L23" s="62">
        <v>1.297126</v>
      </c>
      <c r="M23" s="63">
        <v>1.3027599999999997</v>
      </c>
      <c r="N23" s="64">
        <v>1.3027599984779954</v>
      </c>
      <c r="O23" s="63"/>
      <c r="P23" s="64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A1:G31"/>
  <sheetViews>
    <sheetView workbookViewId="0">
      <selection activeCell="A2" sqref="A2:G30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35</v>
      </c>
      <c r="B1" s="46" t="s">
        <v>228</v>
      </c>
      <c r="C1" s="40" t="s">
        <v>18</v>
      </c>
      <c r="D1" s="40"/>
      <c r="E1" s="40"/>
      <c r="F1" s="40"/>
      <c r="G1" s="40"/>
    </row>
    <row r="2" spans="1:7" ht="15.75" thickBot="1" x14ac:dyDescent="0.3">
      <c r="A2" s="2" t="s">
        <v>758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234.73624100000004</v>
      </c>
      <c r="E6" s="13">
        <v>279.81682099999995</v>
      </c>
      <c r="F6" s="13">
        <v>77.957651039377197</v>
      </c>
      <c r="G6" s="14">
        <v>0.27860244698933667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144.947135</v>
      </c>
      <c r="E7" s="31">
        <f ca="1">SUM(E8:OFFSET(E6,MATCH("GOBIERNOS REGIONALES",$A$8:$A$50,0),0))</f>
        <v>173.472815</v>
      </c>
      <c r="F7" s="31">
        <f ca="1">SUM(F8:OFFSET(F6,MATCH("GOBIERNOS REGIONALES",$A$8:$A$50,0),0))</f>
        <v>45.993685838971032</v>
      </c>
      <c r="G7" s="32">
        <f ca="1">IFERROR(F7/E7,0)</f>
        <v>0.26513483302251728</v>
      </c>
    </row>
    <row r="8" spans="1:7" x14ac:dyDescent="0.25">
      <c r="A8" s="15"/>
      <c r="B8" s="16">
        <v>5</v>
      </c>
      <c r="C8" s="17" t="s">
        <v>99</v>
      </c>
      <c r="D8" s="18">
        <v>21.698920999999999</v>
      </c>
      <c r="E8" s="19">
        <v>23.538373</v>
      </c>
      <c r="F8" s="19">
        <v>6.8403535643301439</v>
      </c>
      <c r="G8" s="20">
        <f t="shared" ref="G8:G30" si="0">IFERROR(F8/E8,0)</f>
        <v>0.29060434909116889</v>
      </c>
    </row>
    <row r="9" spans="1:7" ht="25.5" x14ac:dyDescent="0.25">
      <c r="A9" s="15"/>
      <c r="B9" s="16">
        <v>50</v>
      </c>
      <c r="C9" s="17" t="s">
        <v>123</v>
      </c>
      <c r="D9" s="18">
        <v>0.67352000000000001</v>
      </c>
      <c r="E9" s="19">
        <v>0.68332999999999988</v>
      </c>
      <c r="F9" s="19">
        <v>0.30096924039389705</v>
      </c>
      <c r="G9" s="20">
        <f t="shared" si="0"/>
        <v>0.44044493933223638</v>
      </c>
    </row>
    <row r="10" spans="1:7" ht="25.5" x14ac:dyDescent="0.25">
      <c r="A10" s="15"/>
      <c r="B10" s="16">
        <v>51</v>
      </c>
      <c r="C10" s="17" t="s">
        <v>124</v>
      </c>
      <c r="D10" s="18">
        <v>122.26469399999999</v>
      </c>
      <c r="E10" s="19">
        <v>148.981222</v>
      </c>
      <c r="F10" s="19">
        <v>38.80510553613658</v>
      </c>
      <c r="G10" s="20">
        <f t="shared" si="0"/>
        <v>0.26046977609122163</v>
      </c>
    </row>
    <row r="11" spans="1:7" ht="25.5" x14ac:dyDescent="0.25">
      <c r="A11" s="15"/>
      <c r="B11" s="16">
        <v>55</v>
      </c>
      <c r="C11" s="17" t="s">
        <v>126</v>
      </c>
      <c r="D11" s="18">
        <v>0.15000000000000002</v>
      </c>
      <c r="E11" s="19">
        <v>0.10988999999999999</v>
      </c>
      <c r="F11" s="19">
        <v>3.3739199861884117E-3</v>
      </c>
      <c r="G11" s="20">
        <f t="shared" si="0"/>
        <v>3.0702702577017127E-2</v>
      </c>
    </row>
    <row r="12" spans="1:7" x14ac:dyDescent="0.25">
      <c r="A12" s="15"/>
      <c r="B12" s="16">
        <v>112</v>
      </c>
      <c r="C12" s="17" t="s">
        <v>134</v>
      </c>
      <c r="D12" s="18">
        <v>0.16</v>
      </c>
      <c r="E12" s="19">
        <v>0.16</v>
      </c>
      <c r="F12" s="19">
        <v>4.3883578124223277E-2</v>
      </c>
      <c r="G12" s="20">
        <f t="shared" si="0"/>
        <v>0.27427236327639548</v>
      </c>
    </row>
    <row r="13" spans="1:7" x14ac:dyDescent="0.25">
      <c r="A13" s="27" t="s">
        <v>200</v>
      </c>
      <c r="B13" s="28"/>
      <c r="C13" s="29"/>
      <c r="D13" s="30">
        <f ca="1">SUM(D14:OFFSET(D12,(MATCH("GOBIERNOS LOCALES",$A$8:$A$50,0)-MATCH("GOBIERNOS REGIONALES",$A$8:$A$50,0)),0))</f>
        <v>42.564518000000007</v>
      </c>
      <c r="E13" s="31">
        <f ca="1">SUM(E14:OFFSET(E12,(MATCH("GOBIERNOS LOCALES",$A$8:$A$50,0)-MATCH("GOBIERNOS REGIONALES",$A$8:$A$50,0)),0))</f>
        <v>54.24676199999999</v>
      </c>
      <c r="F13" s="31">
        <f ca="1">SUM(F14:OFFSET(F12,(MATCH("GOBIERNOS LOCALES",$A$8:$A$50,0)-MATCH("GOBIERNOS REGIONALES",$A$8:$A$50,0)),0))</f>
        <v>13.666021777973583</v>
      </c>
      <c r="G13" s="32">
        <f t="shared" ca="1" si="0"/>
        <v>0.25192327199130493</v>
      </c>
    </row>
    <row r="14" spans="1:7" x14ac:dyDescent="0.25">
      <c r="A14" s="15"/>
      <c r="B14" s="16">
        <v>440</v>
      </c>
      <c r="C14" s="17" t="s">
        <v>201</v>
      </c>
      <c r="D14" s="18">
        <v>2.5240119999999999</v>
      </c>
      <c r="E14" s="19">
        <v>3.9220970000000004</v>
      </c>
      <c r="F14" s="19">
        <v>0.33651949438717565</v>
      </c>
      <c r="G14" s="20">
        <f t="shared" si="0"/>
        <v>8.5800910683028905E-2</v>
      </c>
    </row>
    <row r="15" spans="1:7" x14ac:dyDescent="0.25">
      <c r="A15" s="15"/>
      <c r="B15" s="16">
        <v>443</v>
      </c>
      <c r="C15" s="17" t="s">
        <v>204</v>
      </c>
      <c r="D15" s="18">
        <v>0</v>
      </c>
      <c r="E15" s="19">
        <v>1.0828720000000001</v>
      </c>
      <c r="F15" s="19">
        <v>0.16387450353067834</v>
      </c>
      <c r="G15" s="20">
        <f t="shared" si="0"/>
        <v>0.15133321715833295</v>
      </c>
    </row>
    <row r="16" spans="1:7" x14ac:dyDescent="0.25">
      <c r="A16" s="15"/>
      <c r="B16" s="16">
        <v>444</v>
      </c>
      <c r="C16" s="17" t="s">
        <v>205</v>
      </c>
      <c r="D16" s="18">
        <v>0</v>
      </c>
      <c r="E16" s="19">
        <v>0.35</v>
      </c>
      <c r="F16" s="19">
        <v>3.8086369168013334E-2</v>
      </c>
      <c r="G16" s="20">
        <f t="shared" si="0"/>
        <v>0.10881819762289524</v>
      </c>
    </row>
    <row r="17" spans="1:7" x14ac:dyDescent="0.25">
      <c r="A17" s="15"/>
      <c r="B17" s="16">
        <v>445</v>
      </c>
      <c r="C17" s="17" t="s">
        <v>206</v>
      </c>
      <c r="D17" s="18">
        <v>0.850912</v>
      </c>
      <c r="E17" s="19">
        <v>1.5132450000000002</v>
      </c>
      <c r="F17" s="19">
        <v>0.56591503512754571</v>
      </c>
      <c r="G17" s="20">
        <f t="shared" si="0"/>
        <v>0.37397449529160554</v>
      </c>
    </row>
    <row r="18" spans="1:7" x14ac:dyDescent="0.25">
      <c r="A18" s="15"/>
      <c r="B18" s="16">
        <v>446</v>
      </c>
      <c r="C18" s="17" t="s">
        <v>207</v>
      </c>
      <c r="D18" s="18">
        <v>15.818574000000002</v>
      </c>
      <c r="E18" s="19">
        <v>14.875393999999998</v>
      </c>
      <c r="F18" s="19">
        <v>5.5360501367249526</v>
      </c>
      <c r="G18" s="20">
        <f t="shared" si="0"/>
        <v>0.37216158017225986</v>
      </c>
    </row>
    <row r="19" spans="1:7" x14ac:dyDescent="0.25">
      <c r="A19" s="15"/>
      <c r="B19" s="16">
        <v>447</v>
      </c>
      <c r="C19" s="17" t="s">
        <v>208</v>
      </c>
      <c r="D19" s="18">
        <v>6.8522040000000004</v>
      </c>
      <c r="E19" s="19">
        <v>4.7579070000000012</v>
      </c>
      <c r="F19" s="19">
        <v>1.3801726559468079</v>
      </c>
      <c r="G19" s="20">
        <f t="shared" si="0"/>
        <v>0.29007978843361326</v>
      </c>
    </row>
    <row r="20" spans="1:7" x14ac:dyDescent="0.25">
      <c r="A20" s="15"/>
      <c r="B20" s="16">
        <v>448</v>
      </c>
      <c r="C20" s="17" t="s">
        <v>209</v>
      </c>
      <c r="D20" s="18">
        <v>3.8047520000000001</v>
      </c>
      <c r="E20" s="19">
        <v>3.6008369999999998</v>
      </c>
      <c r="F20" s="19">
        <v>1.1074777003377676</v>
      </c>
      <c r="G20" s="20">
        <f t="shared" si="0"/>
        <v>0.30756118656239301</v>
      </c>
    </row>
    <row r="21" spans="1:7" x14ac:dyDescent="0.25">
      <c r="A21" s="15"/>
      <c r="B21" s="16">
        <v>450</v>
      </c>
      <c r="C21" s="17" t="s">
        <v>211</v>
      </c>
      <c r="D21" s="18">
        <v>0</v>
      </c>
      <c r="E21" s="19">
        <v>0.11858800000000001</v>
      </c>
      <c r="F21" s="19">
        <v>0</v>
      </c>
      <c r="G21" s="20">
        <f t="shared" si="0"/>
        <v>0</v>
      </c>
    </row>
    <row r="22" spans="1:7" x14ac:dyDescent="0.25">
      <c r="A22" s="15"/>
      <c r="B22" s="16">
        <v>452</v>
      </c>
      <c r="C22" s="17" t="s">
        <v>213</v>
      </c>
      <c r="D22" s="18">
        <v>4.4090559999999996</v>
      </c>
      <c r="E22" s="19">
        <v>9.4396740000000001</v>
      </c>
      <c r="F22" s="19">
        <v>1.1878383029179531</v>
      </c>
      <c r="G22" s="20">
        <f t="shared" si="0"/>
        <v>0.12583467426077988</v>
      </c>
    </row>
    <row r="23" spans="1:7" x14ac:dyDescent="0.25">
      <c r="A23" s="15"/>
      <c r="B23" s="16">
        <v>454</v>
      </c>
      <c r="C23" s="17" t="s">
        <v>215</v>
      </c>
      <c r="D23" s="18">
        <v>0</v>
      </c>
      <c r="E23" s="19">
        <v>0.54759099999999994</v>
      </c>
      <c r="F23" s="19">
        <v>0.39396172226406634</v>
      </c>
      <c r="G23" s="20">
        <f t="shared" si="0"/>
        <v>0.71944521050211996</v>
      </c>
    </row>
    <row r="24" spans="1:7" x14ac:dyDescent="0.25">
      <c r="A24" s="15"/>
      <c r="B24" s="16">
        <v>456</v>
      </c>
      <c r="C24" s="17" t="s">
        <v>217</v>
      </c>
      <c r="D24" s="18">
        <v>2.4416959999999999</v>
      </c>
      <c r="E24" s="19">
        <v>1.6465240000000001</v>
      </c>
      <c r="F24" s="19">
        <v>0.5160057611647062</v>
      </c>
      <c r="G24" s="20">
        <f t="shared" si="0"/>
        <v>0.31339097466220123</v>
      </c>
    </row>
    <row r="25" spans="1:7" x14ac:dyDescent="0.25">
      <c r="A25" s="15"/>
      <c r="B25" s="16">
        <v>457</v>
      </c>
      <c r="C25" s="17" t="s">
        <v>218</v>
      </c>
      <c r="D25" s="18">
        <v>5.7499999999999996E-2</v>
      </c>
      <c r="E25" s="19">
        <v>1.1490589999999996</v>
      </c>
      <c r="F25" s="19">
        <v>0.34237438526179176</v>
      </c>
      <c r="G25" s="20">
        <f t="shared" si="0"/>
        <v>0.29796066630328982</v>
      </c>
    </row>
    <row r="26" spans="1:7" x14ac:dyDescent="0.25">
      <c r="A26" s="15"/>
      <c r="B26" s="16">
        <v>458</v>
      </c>
      <c r="C26" s="17" t="s">
        <v>219</v>
      </c>
      <c r="D26" s="18">
        <v>2.1758120000000001</v>
      </c>
      <c r="E26" s="19">
        <v>3.2990880000000002</v>
      </c>
      <c r="F26" s="19">
        <v>0.65402763746351411</v>
      </c>
      <c r="G26" s="20">
        <f t="shared" si="0"/>
        <v>0.19824498087456718</v>
      </c>
    </row>
    <row r="27" spans="1:7" x14ac:dyDescent="0.25">
      <c r="A27" s="15"/>
      <c r="B27" s="16">
        <v>459</v>
      </c>
      <c r="C27" s="17" t="s">
        <v>220</v>
      </c>
      <c r="D27" s="18">
        <v>3.6</v>
      </c>
      <c r="E27" s="19">
        <v>6.5750840000000004</v>
      </c>
      <c r="F27" s="19">
        <v>1.2240901923505589</v>
      </c>
      <c r="G27" s="20">
        <f t="shared" si="0"/>
        <v>0.18617103482640812</v>
      </c>
    </row>
    <row r="28" spans="1:7" x14ac:dyDescent="0.25">
      <c r="A28" s="15"/>
      <c r="B28" s="16">
        <v>460</v>
      </c>
      <c r="C28" s="17" t="s">
        <v>221</v>
      </c>
      <c r="D28" s="18">
        <v>0</v>
      </c>
      <c r="E28" s="19">
        <v>1.338802</v>
      </c>
      <c r="F28" s="19">
        <v>0.20949638169258833</v>
      </c>
      <c r="G28" s="20">
        <f t="shared" si="0"/>
        <v>0.15648048157426439</v>
      </c>
    </row>
    <row r="29" spans="1:7" x14ac:dyDescent="0.25">
      <c r="A29" s="15"/>
      <c r="B29" s="16">
        <v>461</v>
      </c>
      <c r="C29" s="17" t="s">
        <v>222</v>
      </c>
      <c r="D29" s="18">
        <v>0.03</v>
      </c>
      <c r="E29" s="19">
        <v>0.03</v>
      </c>
      <c r="F29" s="19">
        <v>1.0131499635463115E-2</v>
      </c>
      <c r="G29" s="20">
        <f t="shared" si="0"/>
        <v>0.3377166545154372</v>
      </c>
    </row>
    <row r="30" spans="1:7" ht="15.75" thickBot="1" x14ac:dyDescent="0.3">
      <c r="A30" s="33" t="s">
        <v>227</v>
      </c>
      <c r="B30" s="34"/>
      <c r="C30" s="35"/>
      <c r="D30" s="36">
        <v>47.224588000000018</v>
      </c>
      <c r="E30" s="37">
        <v>52.097244000000018</v>
      </c>
      <c r="F30" s="37">
        <v>18.297943422432581</v>
      </c>
      <c r="G30" s="38">
        <f t="shared" si="0"/>
        <v>0.35122670639607301</v>
      </c>
    </row>
    <row r="31" spans="1:7" x14ac:dyDescent="0.25">
      <c r="D31" s="6"/>
      <c r="E31" s="6"/>
      <c r="F31" s="6"/>
      <c r="G3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A1:L28"/>
  <sheetViews>
    <sheetView topLeftCell="A19" workbookViewId="0">
      <selection activeCell="A21" sqref="A21:F2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35</v>
      </c>
      <c r="B1" s="40" t="s">
        <v>228</v>
      </c>
      <c r="C1" s="40" t="s">
        <v>18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759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234.73624100000004</v>
      </c>
      <c r="G6" s="13">
        <v>279.81682099999995</v>
      </c>
      <c r="H6" s="13">
        <v>77.957651039377197</v>
      </c>
      <c r="I6" s="14">
        <v>0.27860244698933667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149.77337799999998</v>
      </c>
      <c r="G7" s="31">
        <f ca="1">SUM(G8:OFFSET(G6,MATCH("PROYECTOS",$A$8:$A$50,0),0))</f>
        <v>183.008804</v>
      </c>
      <c r="H7" s="31">
        <f ca="1">SUM(H8:OFFSET(H6,MATCH("PROYECTOS",$A$8:$A$50,0),0))</f>
        <v>49.783572189516235</v>
      </c>
      <c r="I7" s="32">
        <f ca="1">IFERROR(H7/G7,0)</f>
        <v>0.27202829099695247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7.1540140000000001</v>
      </c>
      <c r="G8" s="19">
        <v>12.361150000000002</v>
      </c>
      <c r="H8" s="19">
        <v>5.5680573620320502</v>
      </c>
      <c r="I8" s="20">
        <f t="shared" ref="I8:I17" si="0">IFERROR(H8/G8,0)</f>
        <v>0.45044816720386449</v>
      </c>
      <c r="J8" s="54"/>
      <c r="K8" s="19"/>
      <c r="L8" s="20" t="str">
        <f>IFERROR(K8/J8,".")</f>
        <v>.</v>
      </c>
    </row>
    <row r="9" spans="1:12" ht="63.75" x14ac:dyDescent="0.25">
      <c r="A9" s="15"/>
      <c r="B9" s="17">
        <v>3000342</v>
      </c>
      <c r="C9" s="17" t="s">
        <v>760</v>
      </c>
      <c r="D9" s="53">
        <v>429</v>
      </c>
      <c r="E9" s="17" t="s">
        <v>746</v>
      </c>
      <c r="F9" s="18">
        <v>1.927975</v>
      </c>
      <c r="G9" s="19">
        <v>2.7331979999999994</v>
      </c>
      <c r="H9" s="19">
        <v>1.0309172092747758</v>
      </c>
      <c r="I9" s="20">
        <f t="shared" si="0"/>
        <v>0.37718350784494065</v>
      </c>
      <c r="J9" s="54"/>
      <c r="K9" s="19"/>
      <c r="L9" s="20" t="str">
        <f t="shared" ref="L9:L16" si="1">IFERROR(K9/J9,".")</f>
        <v>.</v>
      </c>
    </row>
    <row r="10" spans="1:12" ht="38.25" x14ac:dyDescent="0.25">
      <c r="A10" s="15"/>
      <c r="B10" s="17">
        <v>3000469</v>
      </c>
      <c r="C10" s="17" t="s">
        <v>761</v>
      </c>
      <c r="D10" s="53">
        <v>194</v>
      </c>
      <c r="E10" s="17" t="s">
        <v>768</v>
      </c>
      <c r="F10" s="18">
        <v>1.3886489999999998</v>
      </c>
      <c r="G10" s="19">
        <v>1.551658</v>
      </c>
      <c r="H10" s="19">
        <v>0.29452335770474747</v>
      </c>
      <c r="I10" s="20">
        <f t="shared" si="0"/>
        <v>0.18981203184255002</v>
      </c>
      <c r="J10" s="54"/>
      <c r="K10" s="19"/>
      <c r="L10" s="20" t="str">
        <f t="shared" si="1"/>
        <v>.</v>
      </c>
    </row>
    <row r="11" spans="1:12" ht="51" x14ac:dyDescent="0.25">
      <c r="A11" s="15"/>
      <c r="B11" s="17">
        <v>3000470</v>
      </c>
      <c r="C11" s="17" t="s">
        <v>762</v>
      </c>
      <c r="D11" s="53">
        <v>429</v>
      </c>
      <c r="E11" s="17" t="s">
        <v>746</v>
      </c>
      <c r="F11" s="18">
        <v>0.98572299999999979</v>
      </c>
      <c r="G11" s="19">
        <v>1.745555</v>
      </c>
      <c r="H11" s="19">
        <v>0.64936618870706297</v>
      </c>
      <c r="I11" s="20">
        <f t="shared" si="0"/>
        <v>0.37201130225461987</v>
      </c>
      <c r="J11" s="54"/>
      <c r="K11" s="19"/>
      <c r="L11" s="20" t="str">
        <f t="shared" si="1"/>
        <v>.</v>
      </c>
    </row>
    <row r="12" spans="1:12" ht="51" x14ac:dyDescent="0.25">
      <c r="A12" s="15"/>
      <c r="B12" s="17">
        <v>3000471</v>
      </c>
      <c r="C12" s="17" t="s">
        <v>763</v>
      </c>
      <c r="D12" s="53">
        <v>194</v>
      </c>
      <c r="E12" s="17" t="s">
        <v>768</v>
      </c>
      <c r="F12" s="18">
        <v>1.118201</v>
      </c>
      <c r="G12" s="19">
        <v>1.1182010000000002</v>
      </c>
      <c r="H12" s="19">
        <v>0.25614266545744613</v>
      </c>
      <c r="I12" s="20">
        <f t="shared" si="0"/>
        <v>0.22906674690636664</v>
      </c>
      <c r="J12" s="54"/>
      <c r="K12" s="19"/>
      <c r="L12" s="20" t="str">
        <f t="shared" si="1"/>
        <v>.</v>
      </c>
    </row>
    <row r="13" spans="1:12" ht="38.25" x14ac:dyDescent="0.25">
      <c r="A13" s="15"/>
      <c r="B13" s="17">
        <v>3000473</v>
      </c>
      <c r="C13" s="17" t="s">
        <v>764</v>
      </c>
      <c r="D13" s="53">
        <v>429</v>
      </c>
      <c r="E13" s="17" t="s">
        <v>746</v>
      </c>
      <c r="F13" s="18">
        <v>3.6137529999999995</v>
      </c>
      <c r="G13" s="19">
        <v>8.4141530000000007</v>
      </c>
      <c r="H13" s="19">
        <v>2.4322311484047532</v>
      </c>
      <c r="I13" s="20">
        <f t="shared" si="0"/>
        <v>0.28906428827770936</v>
      </c>
      <c r="J13" s="54"/>
      <c r="K13" s="19"/>
      <c r="L13" s="20" t="str">
        <f t="shared" si="1"/>
        <v>.</v>
      </c>
    </row>
    <row r="14" spans="1:12" ht="51" x14ac:dyDescent="0.25">
      <c r="A14" s="15"/>
      <c r="B14" s="17">
        <v>3000603</v>
      </c>
      <c r="C14" s="17" t="s">
        <v>765</v>
      </c>
      <c r="D14" s="53">
        <v>194</v>
      </c>
      <c r="E14" s="17" t="s">
        <v>768</v>
      </c>
      <c r="F14" s="18">
        <v>0.97072199999999975</v>
      </c>
      <c r="G14" s="19">
        <v>0.98053199999999985</v>
      </c>
      <c r="H14" s="19">
        <v>0.40552915017906344</v>
      </c>
      <c r="I14" s="20">
        <f t="shared" si="0"/>
        <v>0.41358074002588746</v>
      </c>
      <c r="J14" s="54"/>
      <c r="K14" s="19"/>
      <c r="L14" s="20" t="str">
        <f t="shared" si="1"/>
        <v>.</v>
      </c>
    </row>
    <row r="15" spans="1:12" ht="25.5" x14ac:dyDescent="0.25">
      <c r="A15" s="15"/>
      <c r="B15" s="17">
        <v>3000622</v>
      </c>
      <c r="C15" s="17" t="s">
        <v>766</v>
      </c>
      <c r="D15" s="53">
        <v>59</v>
      </c>
      <c r="E15" s="17" t="s">
        <v>665</v>
      </c>
      <c r="F15" s="18">
        <v>11.68266</v>
      </c>
      <c r="G15" s="19">
        <v>11.682660000000002</v>
      </c>
      <c r="H15" s="19">
        <v>2.8307385389925912</v>
      </c>
      <c r="I15" s="20">
        <f t="shared" si="0"/>
        <v>0.24230256970523756</v>
      </c>
      <c r="J15" s="54"/>
      <c r="K15" s="19"/>
      <c r="L15" s="20" t="str">
        <f t="shared" si="1"/>
        <v>.</v>
      </c>
    </row>
    <row r="16" spans="1:12" ht="51" x14ac:dyDescent="0.25">
      <c r="A16" s="15"/>
      <c r="B16" s="17">
        <v>3000623</v>
      </c>
      <c r="C16" s="17" t="s">
        <v>767</v>
      </c>
      <c r="D16" s="53">
        <v>252</v>
      </c>
      <c r="E16" s="17" t="s">
        <v>769</v>
      </c>
      <c r="F16" s="18">
        <v>120.931681</v>
      </c>
      <c r="G16" s="19">
        <v>142.42169699999999</v>
      </c>
      <c r="H16" s="19">
        <v>36.316066568763745</v>
      </c>
      <c r="I16" s="20">
        <f t="shared" si="0"/>
        <v>0.25498970545733451</v>
      </c>
      <c r="J16" s="54"/>
      <c r="K16" s="19"/>
      <c r="L16" s="20" t="str">
        <f t="shared" si="1"/>
        <v>.</v>
      </c>
    </row>
    <row r="17" spans="1:12" ht="15.75" thickBot="1" x14ac:dyDescent="0.3">
      <c r="A17" s="33" t="s">
        <v>302</v>
      </c>
      <c r="B17" s="35"/>
      <c r="C17" s="35"/>
      <c r="D17" s="51"/>
      <c r="E17" s="35"/>
      <c r="F17" s="36">
        <f ca="1">OFFSET(F17,-MATCH("PROYECTOS",$A$8:$A$50,0)-1,0)-(OFFSET(F17,-MATCH("PROYECTOS",$A$8:$A$50,0),0))</f>
        <v>84.962863000000056</v>
      </c>
      <c r="G17" s="37">
        <f ca="1">OFFSET(G17,-MATCH("PROYECTOS",$A$8:$A$50,0)-1,0)-(OFFSET(G17,-MATCH("PROYECTOS",$A$8:$A$50,0),0))</f>
        <v>96.80801699999995</v>
      </c>
      <c r="H17" s="37">
        <f ca="1">OFFSET(H17,-MATCH("PROYECTOS",$A$8:$A$50,0)-1,0)-(OFFSET(H17,-MATCH("PROYECTOS",$A$8:$A$50,0),0))</f>
        <v>28.174078849860962</v>
      </c>
      <c r="I17" s="38">
        <f t="shared" ca="1" si="0"/>
        <v>0.29103043036054521</v>
      </c>
      <c r="J17" s="52"/>
      <c r="K17" s="37"/>
      <c r="L17" s="38"/>
    </row>
    <row r="18" spans="1:12" ht="15.75" thickBot="1" x14ac:dyDescent="0.3"/>
    <row r="19" spans="1:12" ht="15.75" thickBot="1" x14ac:dyDescent="0.3">
      <c r="A19" s="108" t="s">
        <v>372</v>
      </c>
      <c r="B19" s="109"/>
      <c r="C19" s="109"/>
      <c r="D19" s="109"/>
      <c r="E19" s="109"/>
      <c r="F19" s="110"/>
    </row>
    <row r="20" spans="1:12" ht="15.75" thickBot="1" x14ac:dyDescent="0.3">
      <c r="A20" s="2" t="s">
        <v>785</v>
      </c>
    </row>
    <row r="21" spans="1:12" ht="45" customHeight="1" x14ac:dyDescent="0.25">
      <c r="A21" s="100" t="s">
        <v>374</v>
      </c>
      <c r="B21" s="101"/>
      <c r="C21" s="101"/>
      <c r="D21" s="101"/>
      <c r="E21" s="101"/>
      <c r="F21" s="111" t="s">
        <v>375</v>
      </c>
    </row>
    <row r="22" spans="1:12" ht="15.75" thickBot="1" x14ac:dyDescent="0.3">
      <c r="A22" s="125"/>
      <c r="B22" s="126"/>
      <c r="C22" s="126"/>
      <c r="D22" s="126"/>
      <c r="E22" s="126"/>
      <c r="F22" s="112"/>
    </row>
    <row r="23" spans="1:12" ht="27" customHeight="1" x14ac:dyDescent="0.25">
      <c r="A23" s="15"/>
      <c r="B23" s="17">
        <v>3000469</v>
      </c>
      <c r="C23" s="142" t="s">
        <v>761</v>
      </c>
      <c r="D23" s="142">
        <v>194</v>
      </c>
      <c r="E23" s="143" t="s">
        <v>768</v>
      </c>
      <c r="F23" s="20">
        <v>0.18981203184255002</v>
      </c>
    </row>
    <row r="24" spans="1:12" ht="33" customHeight="1" x14ac:dyDescent="0.25">
      <c r="A24" s="15"/>
      <c r="B24" s="17">
        <v>3000470</v>
      </c>
      <c r="C24" s="119" t="s">
        <v>762</v>
      </c>
      <c r="D24" s="119"/>
      <c r="E24" s="120"/>
      <c r="F24" s="20">
        <v>0.37201130225461987</v>
      </c>
    </row>
    <row r="25" spans="1:12" ht="41.25" customHeight="1" x14ac:dyDescent="0.25">
      <c r="A25" s="15"/>
      <c r="B25" s="17">
        <v>3000471</v>
      </c>
      <c r="C25" s="119" t="s">
        <v>763</v>
      </c>
      <c r="D25" s="119">
        <v>194</v>
      </c>
      <c r="E25" s="120" t="s">
        <v>768</v>
      </c>
      <c r="F25" s="20">
        <v>0.22906674690636664</v>
      </c>
    </row>
    <row r="26" spans="1:12" ht="29.25" customHeight="1" x14ac:dyDescent="0.25">
      <c r="A26" s="15"/>
      <c r="B26" s="17">
        <v>3000473</v>
      </c>
      <c r="C26" s="119" t="s">
        <v>764</v>
      </c>
      <c r="D26" s="119">
        <v>429</v>
      </c>
      <c r="E26" s="120" t="s">
        <v>746</v>
      </c>
      <c r="F26" s="20">
        <v>0.28906428827770936</v>
      </c>
    </row>
    <row r="27" spans="1:12" ht="16.5" customHeight="1" x14ac:dyDescent="0.25">
      <c r="A27" s="15"/>
      <c r="B27" s="17">
        <v>3000622</v>
      </c>
      <c r="C27" s="119" t="s">
        <v>766</v>
      </c>
      <c r="D27" s="119">
        <v>59</v>
      </c>
      <c r="E27" s="120" t="s">
        <v>665</v>
      </c>
      <c r="F27" s="20">
        <v>0.24230256970523756</v>
      </c>
    </row>
    <row r="28" spans="1:12" ht="29.25" customHeight="1" thickBot="1" x14ac:dyDescent="0.3">
      <c r="A28" s="21"/>
      <c r="B28" s="23">
        <v>3000623</v>
      </c>
      <c r="C28" s="121" t="s">
        <v>767</v>
      </c>
      <c r="D28" s="121">
        <v>252</v>
      </c>
      <c r="E28" s="122" t="s">
        <v>769</v>
      </c>
      <c r="F28" s="26">
        <v>0.25498970545733451</v>
      </c>
    </row>
  </sheetData>
  <mergeCells count="21">
    <mergeCell ref="C28:E28"/>
    <mergeCell ref="A3:E3"/>
    <mergeCell ref="F3:I3"/>
    <mergeCell ref="J3:L3"/>
    <mergeCell ref="I4:I5"/>
    <mergeCell ref="A19:F19"/>
    <mergeCell ref="A21:E22"/>
    <mergeCell ref="F21:F22"/>
    <mergeCell ref="L4:L5"/>
    <mergeCell ref="H4:H5"/>
    <mergeCell ref="A4:C5"/>
    <mergeCell ref="J4:J5"/>
    <mergeCell ref="F4:F5"/>
    <mergeCell ref="K4:K5"/>
    <mergeCell ref="G4:G5"/>
    <mergeCell ref="D4:E5"/>
    <mergeCell ref="C23:E23"/>
    <mergeCell ref="C24:E24"/>
    <mergeCell ref="C25:E25"/>
    <mergeCell ref="C26:E26"/>
    <mergeCell ref="C27:E27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/>
  <dimension ref="A1:N21"/>
  <sheetViews>
    <sheetView workbookViewId="0">
      <selection activeCell="A2" sqref="A2:N2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35</v>
      </c>
      <c r="B1" s="40" t="s">
        <v>228</v>
      </c>
      <c r="C1" s="40" t="s">
        <v>18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770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234.73624100000004</v>
      </c>
      <c r="I6" s="13">
        <v>279.81682099999995</v>
      </c>
      <c r="J6" s="13">
        <v>77.957651039377197</v>
      </c>
      <c r="K6" s="14">
        <v>0.27860244698933667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 ca="1">SUM(H8:OFFSET(H6,MATCH("PROYECTOS",$A$8:$A$27,0),0))</f>
        <v>149.77337800000001</v>
      </c>
      <c r="I7" s="31">
        <f ca="1">SUM(I8:OFFSET(I6,MATCH("PROYECTOS",$A$8:$A$27,0),0))</f>
        <v>183.00880399999997</v>
      </c>
      <c r="J7" s="31">
        <f ca="1">SUM(J8:OFFSET(J6,MATCH("PROYECTOS",$A$8:$A$27,0),0))</f>
        <v>49.783572189516235</v>
      </c>
      <c r="K7" s="32">
        <f ca="1">IFERROR(J7/I7,0)</f>
        <v>0.27202829099695247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7.154014000000001</v>
      </c>
      <c r="I8" s="19">
        <v>12.36115</v>
      </c>
      <c r="J8" s="19">
        <v>5.5680573620320502</v>
      </c>
      <c r="K8" s="20">
        <f t="shared" ref="K8:K21" si="0">IFERROR(J8/I8,0)</f>
        <v>0.45044816720386455</v>
      </c>
      <c r="L8" s="54">
        <v>149</v>
      </c>
      <c r="M8" s="19">
        <v>0</v>
      </c>
      <c r="N8" s="20">
        <f>IFERROR(M8/L8,".")</f>
        <v>0</v>
      </c>
    </row>
    <row r="9" spans="1:14" ht="63.75" x14ac:dyDescent="0.25">
      <c r="A9" s="15"/>
      <c r="B9" s="17">
        <v>5004398</v>
      </c>
      <c r="C9" s="79" t="s">
        <v>771</v>
      </c>
      <c r="D9" s="17">
        <v>3000342</v>
      </c>
      <c r="E9" s="17" t="s">
        <v>760</v>
      </c>
      <c r="F9" s="53">
        <v>429</v>
      </c>
      <c r="G9" s="17" t="s">
        <v>746</v>
      </c>
      <c r="H9" s="18">
        <v>1.9279750000000002</v>
      </c>
      <c r="I9" s="19">
        <v>2.7331980000000002</v>
      </c>
      <c r="J9" s="19">
        <v>1.0309172092747758</v>
      </c>
      <c r="K9" s="20">
        <f t="shared" si="0"/>
        <v>0.37718350784494054</v>
      </c>
      <c r="L9" s="54">
        <v>8.5</v>
      </c>
      <c r="M9" s="19">
        <v>0</v>
      </c>
      <c r="N9" s="20">
        <f t="shared" ref="N9:N20" si="1">IFERROR(M9/L9,".")</f>
        <v>0</v>
      </c>
    </row>
    <row r="10" spans="1:14" ht="38.25" x14ac:dyDescent="0.25">
      <c r="A10" s="15"/>
      <c r="B10" s="17">
        <v>5004400</v>
      </c>
      <c r="C10" s="79" t="s">
        <v>772</v>
      </c>
      <c r="D10" s="17">
        <v>3000469</v>
      </c>
      <c r="E10" s="17" t="s">
        <v>761</v>
      </c>
      <c r="F10" s="53">
        <v>201</v>
      </c>
      <c r="G10" s="17" t="s">
        <v>745</v>
      </c>
      <c r="H10" s="18">
        <v>0.27282700000000004</v>
      </c>
      <c r="I10" s="19">
        <v>0.23539099999999999</v>
      </c>
      <c r="J10" s="19">
        <v>3.3739199861884117E-3</v>
      </c>
      <c r="K10" s="20">
        <f t="shared" si="0"/>
        <v>1.4333258222227748E-2</v>
      </c>
      <c r="L10" s="54">
        <v>0</v>
      </c>
      <c r="M10" s="19">
        <v>0</v>
      </c>
      <c r="N10" s="20" t="str">
        <f t="shared" si="1"/>
        <v>.</v>
      </c>
    </row>
    <row r="11" spans="1:14" ht="51" x14ac:dyDescent="0.25">
      <c r="A11" s="15"/>
      <c r="B11" s="17">
        <v>5004401</v>
      </c>
      <c r="C11" s="79" t="s">
        <v>773</v>
      </c>
      <c r="D11" s="17">
        <v>3000469</v>
      </c>
      <c r="E11" s="17" t="s">
        <v>761</v>
      </c>
      <c r="F11" s="53">
        <v>201</v>
      </c>
      <c r="G11" s="17" t="s">
        <v>745</v>
      </c>
      <c r="H11" s="18">
        <v>1.1158219999999999</v>
      </c>
      <c r="I11" s="19">
        <v>1.3162670000000001</v>
      </c>
      <c r="J11" s="19">
        <v>0.29114943771855906</v>
      </c>
      <c r="K11" s="20">
        <f t="shared" si="0"/>
        <v>0.22119329719468697</v>
      </c>
      <c r="L11" s="54">
        <v>0</v>
      </c>
      <c r="M11" s="19">
        <v>0</v>
      </c>
      <c r="N11" s="20" t="str">
        <f t="shared" si="1"/>
        <v>.</v>
      </c>
    </row>
    <row r="12" spans="1:14" ht="38.25" x14ac:dyDescent="0.25">
      <c r="A12" s="15"/>
      <c r="B12" s="17">
        <v>5004460</v>
      </c>
      <c r="C12" s="79" t="s">
        <v>774</v>
      </c>
      <c r="D12" s="17">
        <v>3000473</v>
      </c>
      <c r="E12" s="17" t="s">
        <v>764</v>
      </c>
      <c r="F12" s="53">
        <v>429</v>
      </c>
      <c r="G12" s="17" t="s">
        <v>746</v>
      </c>
      <c r="H12" s="18">
        <v>3.6137529999999995</v>
      </c>
      <c r="I12" s="19">
        <v>8.4141530000000007</v>
      </c>
      <c r="J12" s="19">
        <v>2.4322311484047532</v>
      </c>
      <c r="K12" s="20">
        <f t="shared" si="0"/>
        <v>0.28906428827770936</v>
      </c>
      <c r="L12" s="54">
        <v>6.5</v>
      </c>
      <c r="M12" s="19">
        <v>0</v>
      </c>
      <c r="N12" s="20">
        <f t="shared" si="1"/>
        <v>0</v>
      </c>
    </row>
    <row r="13" spans="1:14" ht="63.75" x14ac:dyDescent="0.25">
      <c r="A13" s="15"/>
      <c r="B13" s="17">
        <v>5004457</v>
      </c>
      <c r="C13" s="79" t="s">
        <v>775</v>
      </c>
      <c r="D13" s="17">
        <v>3000622</v>
      </c>
      <c r="E13" s="17" t="s">
        <v>766</v>
      </c>
      <c r="F13" s="53">
        <v>86</v>
      </c>
      <c r="G13" s="17" t="s">
        <v>464</v>
      </c>
      <c r="H13" s="18">
        <v>8.442260000000001</v>
      </c>
      <c r="I13" s="19">
        <v>8.442260000000001</v>
      </c>
      <c r="J13" s="19">
        <v>1.5124298501759768</v>
      </c>
      <c r="K13" s="20">
        <f t="shared" si="0"/>
        <v>0.17914987813405137</v>
      </c>
      <c r="L13" s="54">
        <v>0</v>
      </c>
      <c r="M13" s="19">
        <v>0</v>
      </c>
      <c r="N13" s="20" t="str">
        <f t="shared" si="1"/>
        <v>.</v>
      </c>
    </row>
    <row r="14" spans="1:14" ht="38.25" x14ac:dyDescent="0.25">
      <c r="A14" s="15"/>
      <c r="B14" s="17">
        <v>5004458</v>
      </c>
      <c r="C14" s="79" t="s">
        <v>776</v>
      </c>
      <c r="D14" s="17">
        <v>3000622</v>
      </c>
      <c r="E14" s="17" t="s">
        <v>766</v>
      </c>
      <c r="F14" s="53">
        <v>86</v>
      </c>
      <c r="G14" s="17" t="s">
        <v>464</v>
      </c>
      <c r="H14" s="18">
        <v>1.8699999999999999</v>
      </c>
      <c r="I14" s="19">
        <v>1.87</v>
      </c>
      <c r="J14" s="19">
        <v>0.8267936643678695</v>
      </c>
      <c r="K14" s="20">
        <f t="shared" si="0"/>
        <v>0.44213564939458261</v>
      </c>
      <c r="L14" s="54">
        <v>0</v>
      </c>
      <c r="M14" s="19">
        <v>0</v>
      </c>
      <c r="N14" s="20" t="str">
        <f t="shared" si="1"/>
        <v>.</v>
      </c>
    </row>
    <row r="15" spans="1:14" ht="25.5" x14ac:dyDescent="0.25">
      <c r="A15" s="15"/>
      <c r="B15" s="17">
        <v>5004459</v>
      </c>
      <c r="C15" s="79" t="s">
        <v>777</v>
      </c>
      <c r="D15" s="17">
        <v>3000622</v>
      </c>
      <c r="E15" s="17" t="s">
        <v>766</v>
      </c>
      <c r="F15" s="53">
        <v>59</v>
      </c>
      <c r="G15" s="17" t="s">
        <v>665</v>
      </c>
      <c r="H15" s="18">
        <v>1.3704000000000001</v>
      </c>
      <c r="I15" s="19">
        <v>1.3704000000000001</v>
      </c>
      <c r="J15" s="19">
        <v>0.49151502444874495</v>
      </c>
      <c r="K15" s="20">
        <f t="shared" si="0"/>
        <v>0.35866537102214313</v>
      </c>
      <c r="L15" s="54">
        <v>0</v>
      </c>
      <c r="M15" s="19">
        <v>0</v>
      </c>
      <c r="N15" s="20" t="str">
        <f t="shared" si="1"/>
        <v>.</v>
      </c>
    </row>
    <row r="16" spans="1:14" ht="51" x14ac:dyDescent="0.25">
      <c r="A16" s="15"/>
      <c r="B16" s="17">
        <v>5003397</v>
      </c>
      <c r="C16" s="79" t="s">
        <v>778</v>
      </c>
      <c r="D16" s="17">
        <v>3000623</v>
      </c>
      <c r="E16" s="17" t="s">
        <v>767</v>
      </c>
      <c r="F16" s="53">
        <v>109</v>
      </c>
      <c r="G16" s="17" t="s">
        <v>782</v>
      </c>
      <c r="H16" s="18">
        <v>88.621454999999997</v>
      </c>
      <c r="I16" s="19">
        <v>91.493751999999972</v>
      </c>
      <c r="J16" s="19">
        <v>23.830029532612571</v>
      </c>
      <c r="K16" s="20">
        <f t="shared" si="0"/>
        <v>0.2604552661979867</v>
      </c>
      <c r="L16" s="54">
        <v>514</v>
      </c>
      <c r="M16" s="19">
        <v>0</v>
      </c>
      <c r="N16" s="20">
        <f t="shared" si="1"/>
        <v>0</v>
      </c>
    </row>
    <row r="17" spans="1:14" ht="51" x14ac:dyDescent="0.25">
      <c r="A17" s="15"/>
      <c r="B17" s="17">
        <v>5003398</v>
      </c>
      <c r="C17" s="79" t="s">
        <v>779</v>
      </c>
      <c r="D17" s="17">
        <v>3000623</v>
      </c>
      <c r="E17" s="17" t="s">
        <v>767</v>
      </c>
      <c r="F17" s="53">
        <v>105</v>
      </c>
      <c r="G17" s="17" t="s">
        <v>783</v>
      </c>
      <c r="H17" s="18">
        <v>16.750807999999999</v>
      </c>
      <c r="I17" s="19">
        <v>21.290408000000003</v>
      </c>
      <c r="J17" s="19">
        <v>5.2500554023590666</v>
      </c>
      <c r="K17" s="20">
        <f t="shared" si="0"/>
        <v>0.24659252196383771</v>
      </c>
      <c r="L17" s="54">
        <v>124</v>
      </c>
      <c r="M17" s="19">
        <v>0</v>
      </c>
      <c r="N17" s="20">
        <f t="shared" si="1"/>
        <v>0</v>
      </c>
    </row>
    <row r="18" spans="1:14" ht="51" x14ac:dyDescent="0.25">
      <c r="A18" s="15"/>
      <c r="B18" s="17">
        <v>5004461</v>
      </c>
      <c r="C18" s="79" t="s">
        <v>780</v>
      </c>
      <c r="D18" s="17">
        <v>3000623</v>
      </c>
      <c r="E18" s="17" t="s">
        <v>767</v>
      </c>
      <c r="F18" s="53">
        <v>416</v>
      </c>
      <c r="G18" s="17" t="s">
        <v>722</v>
      </c>
      <c r="H18" s="18">
        <v>0.640988</v>
      </c>
      <c r="I18" s="19">
        <v>0.89153000000000016</v>
      </c>
      <c r="J18" s="19">
        <v>0.28183669382269727</v>
      </c>
      <c r="K18" s="20">
        <f t="shared" si="0"/>
        <v>0.31612698823673596</v>
      </c>
      <c r="L18" s="54">
        <v>0</v>
      </c>
      <c r="M18" s="19">
        <v>0</v>
      </c>
      <c r="N18" s="20" t="str">
        <f t="shared" si="1"/>
        <v>.</v>
      </c>
    </row>
    <row r="19" spans="1:14" ht="51" x14ac:dyDescent="0.25">
      <c r="A19" s="15"/>
      <c r="B19" s="17">
        <v>5004462</v>
      </c>
      <c r="C19" s="79" t="s">
        <v>781</v>
      </c>
      <c r="D19" s="17">
        <v>3000623</v>
      </c>
      <c r="E19" s="17" t="s">
        <v>767</v>
      </c>
      <c r="F19" s="53">
        <v>201</v>
      </c>
      <c r="G19" s="17" t="s">
        <v>745</v>
      </c>
      <c r="H19" s="18">
        <v>14.918429999999999</v>
      </c>
      <c r="I19" s="19">
        <v>28.746006999999999</v>
      </c>
      <c r="J19" s="19">
        <v>6.9541449399694102</v>
      </c>
      <c r="K19" s="20">
        <f t="shared" si="0"/>
        <v>0.24191690136196692</v>
      </c>
      <c r="L19" s="54">
        <v>21</v>
      </c>
      <c r="M19" s="19">
        <v>0</v>
      </c>
      <c r="N19" s="20">
        <f t="shared" si="1"/>
        <v>0</v>
      </c>
    </row>
    <row r="20" spans="1:14" x14ac:dyDescent="0.25">
      <c r="A20" s="15"/>
      <c r="B20" s="17">
        <v>9000000</v>
      </c>
      <c r="C20" s="79" t="s">
        <v>317</v>
      </c>
      <c r="D20" s="17">
        <v>9000000</v>
      </c>
      <c r="E20" s="17" t="s">
        <v>308</v>
      </c>
      <c r="F20" s="53"/>
      <c r="G20" s="17" t="s">
        <v>289</v>
      </c>
      <c r="H20" s="18">
        <v>3.0746460000000004</v>
      </c>
      <c r="I20" s="19">
        <v>3.8442880000000006</v>
      </c>
      <c r="J20" s="19">
        <v>1.3110380043435725</v>
      </c>
      <c r="K20" s="20">
        <f t="shared" si="0"/>
        <v>0.34103532418579779</v>
      </c>
      <c r="L20" s="54"/>
      <c r="M20" s="19"/>
      <c r="N20" s="20" t="str">
        <f t="shared" si="1"/>
        <v>.</v>
      </c>
    </row>
    <row r="21" spans="1:14" ht="15.75" thickBot="1" x14ac:dyDescent="0.3">
      <c r="A21" s="33" t="s">
        <v>302</v>
      </c>
      <c r="B21" s="35"/>
      <c r="C21" s="35"/>
      <c r="D21" s="57"/>
      <c r="E21" s="35"/>
      <c r="F21" s="51"/>
      <c r="G21" s="35"/>
      <c r="H21" s="36">
        <f ca="1">OFFSET(H21,-MATCH("PROYECTOS",$A$8:$A$27,0)-1,0)-(OFFSET(H21,-MATCH("PROYECTOS",$A$8:$A$27,0),0))</f>
        <v>84.962863000000027</v>
      </c>
      <c r="I21" s="37">
        <f ca="1">OFFSET(I21,-MATCH("PROYECTOS",$A$8:$A$27,0)-1,0)-(OFFSET(I21,-MATCH("PROYECTOS",$A$8:$A$27,0),0))</f>
        <v>96.808016999999978</v>
      </c>
      <c r="J21" s="37">
        <f ca="1">OFFSET(J21,-MATCH("PROYECTOS",$A$8:$A$27,0)-1,0)-(OFFSET(J21,-MATCH("PROYECTOS",$A$8:$A$27,0),0))</f>
        <v>28.174078849860962</v>
      </c>
      <c r="K21" s="38">
        <f t="shared" ca="1" si="0"/>
        <v>0.2910304303605451</v>
      </c>
      <c r="L21" s="52"/>
      <c r="M21" s="37"/>
      <c r="N21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/>
  <dimension ref="A1:K100"/>
  <sheetViews>
    <sheetView workbookViewId="0">
      <selection activeCell="A2" sqref="A2:K31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36</v>
      </c>
      <c r="B1" s="41" t="s">
        <v>228</v>
      </c>
      <c r="C1" s="40" t="s">
        <v>19</v>
      </c>
      <c r="D1" s="40"/>
      <c r="E1" s="40"/>
      <c r="F1" s="40"/>
      <c r="G1" s="40"/>
    </row>
    <row r="2" spans="1:11" ht="15.75" thickBot="1" x14ac:dyDescent="0.3">
      <c r="A2" s="2" t="s">
        <v>786</v>
      </c>
      <c r="I2" s="1" t="s">
        <v>810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905.84426599999983</v>
      </c>
      <c r="E6" s="13">
        <f ca="1">SUM(E7:OFFSET(E7,50,0))</f>
        <v>1112.7693360000003</v>
      </c>
      <c r="F6" s="13">
        <f ca="1">SUM(F7:OFFSET(F7,50,0))</f>
        <v>472.72800285543929</v>
      </c>
      <c r="G6" s="14">
        <f ca="1">IFERROR(F6/E6,0)</f>
        <v>0.42482119839384141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4.8076449999999999</v>
      </c>
      <c r="E7" s="19">
        <v>7.0102780000000005</v>
      </c>
      <c r="F7" s="19">
        <v>1.3820465002772835</v>
      </c>
      <c r="G7" s="20">
        <f t="shared" ref="G7:G31" si="0">IFERROR(F7/E7,0)</f>
        <v>0.19714574803984711</v>
      </c>
      <c r="I7" t="s">
        <v>246</v>
      </c>
      <c r="J7" s="6">
        <v>53.430917023399161</v>
      </c>
      <c r="K7" s="65">
        <v>0.65180891954027464</v>
      </c>
    </row>
    <row r="8" spans="1:11" x14ac:dyDescent="0.25">
      <c r="A8" s="15"/>
      <c r="B8" s="44">
        <v>2</v>
      </c>
      <c r="C8" s="17" t="s">
        <v>241</v>
      </c>
      <c r="D8" s="18">
        <v>15.830740999999996</v>
      </c>
      <c r="E8" s="19">
        <v>20.359529999999999</v>
      </c>
      <c r="F8" s="19">
        <v>5.0588999504725507</v>
      </c>
      <c r="G8" s="20">
        <f t="shared" si="0"/>
        <v>0.24847822864636615</v>
      </c>
      <c r="I8" t="s">
        <v>254</v>
      </c>
      <c r="J8" s="6">
        <v>243.33718963906449</v>
      </c>
      <c r="K8" s="65">
        <v>0.48086544107930418</v>
      </c>
    </row>
    <row r="9" spans="1:11" x14ac:dyDescent="0.25">
      <c r="A9" s="15"/>
      <c r="B9" s="44">
        <v>3</v>
      </c>
      <c r="C9" s="17" t="s">
        <v>242</v>
      </c>
      <c r="D9" s="18">
        <v>8.6330790000000004</v>
      </c>
      <c r="E9" s="19">
        <v>9.9421419999999969</v>
      </c>
      <c r="F9" s="19">
        <v>1.1446385084636859</v>
      </c>
      <c r="G9" s="20">
        <f t="shared" si="0"/>
        <v>0.11512996982578666</v>
      </c>
      <c r="I9" t="s">
        <v>263</v>
      </c>
      <c r="J9" s="6">
        <v>4.5207484606562502</v>
      </c>
      <c r="K9" s="65">
        <v>0.43266982093174677</v>
      </c>
    </row>
    <row r="10" spans="1:11" x14ac:dyDescent="0.25">
      <c r="A10" s="15"/>
      <c r="B10" s="44">
        <v>4</v>
      </c>
      <c r="C10" s="17" t="s">
        <v>243</v>
      </c>
      <c r="D10" s="18">
        <v>20.975883</v>
      </c>
      <c r="E10" s="19">
        <v>38.776137999999996</v>
      </c>
      <c r="F10" s="19">
        <v>15.242023641929677</v>
      </c>
      <c r="G10" s="20">
        <f t="shared" si="0"/>
        <v>0.39307740347761499</v>
      </c>
      <c r="I10" t="s">
        <v>255</v>
      </c>
      <c r="J10" s="6">
        <v>7.2365354926751024</v>
      </c>
      <c r="K10" s="65">
        <v>0.41912329744050225</v>
      </c>
    </row>
    <row r="11" spans="1:11" x14ac:dyDescent="0.25">
      <c r="A11" s="15"/>
      <c r="B11" s="44">
        <v>5</v>
      </c>
      <c r="C11" s="17" t="s">
        <v>244</v>
      </c>
      <c r="D11" s="18">
        <v>15.452875999999998</v>
      </c>
      <c r="E11" s="19">
        <v>23.361620999999992</v>
      </c>
      <c r="F11" s="19">
        <v>5.6392218458795469</v>
      </c>
      <c r="G11" s="20">
        <f t="shared" si="0"/>
        <v>0.2413882943259609</v>
      </c>
      <c r="I11" t="s">
        <v>245</v>
      </c>
      <c r="J11" s="6">
        <v>4.5040474635379724</v>
      </c>
      <c r="K11" s="65">
        <v>0.4087097325373234</v>
      </c>
    </row>
    <row r="12" spans="1:11" x14ac:dyDescent="0.25">
      <c r="A12" s="15"/>
      <c r="B12" s="44">
        <v>6</v>
      </c>
      <c r="C12" s="17" t="s">
        <v>245</v>
      </c>
      <c r="D12" s="18">
        <v>11.958306999999998</v>
      </c>
      <c r="E12" s="19">
        <v>11.020161999999994</v>
      </c>
      <c r="F12" s="19">
        <v>4.5040474635379724</v>
      </c>
      <c r="G12" s="20">
        <f t="shared" si="0"/>
        <v>0.4087097325373234</v>
      </c>
      <c r="I12" t="s">
        <v>252</v>
      </c>
      <c r="J12" s="6">
        <v>11.620736412002771</v>
      </c>
      <c r="K12" s="65">
        <v>0.39845241603568432</v>
      </c>
    </row>
    <row r="13" spans="1:11" x14ac:dyDescent="0.25">
      <c r="A13" s="15"/>
      <c r="B13" s="44">
        <v>7</v>
      </c>
      <c r="C13" s="17" t="s">
        <v>246</v>
      </c>
      <c r="D13" s="18">
        <v>73.494990000000016</v>
      </c>
      <c r="E13" s="19">
        <v>81.973282999999995</v>
      </c>
      <c r="F13" s="19">
        <v>53.430917023399161</v>
      </c>
      <c r="G13" s="20">
        <f t="shared" si="0"/>
        <v>0.65180891954027464</v>
      </c>
      <c r="I13" t="s">
        <v>243</v>
      </c>
      <c r="J13" s="6">
        <v>15.242023641929677</v>
      </c>
      <c r="K13" s="65">
        <v>0.39307740347761499</v>
      </c>
    </row>
    <row r="14" spans="1:11" x14ac:dyDescent="0.25">
      <c r="A14" s="15"/>
      <c r="B14" s="44">
        <v>8</v>
      </c>
      <c r="C14" s="17" t="s">
        <v>247</v>
      </c>
      <c r="D14" s="18">
        <v>32.953310999999999</v>
      </c>
      <c r="E14" s="19">
        <v>40.053677000000008</v>
      </c>
      <c r="F14" s="19">
        <v>14.931150018377593</v>
      </c>
      <c r="G14" s="20">
        <f t="shared" si="0"/>
        <v>0.37277850965786713</v>
      </c>
      <c r="I14" t="s">
        <v>264</v>
      </c>
      <c r="J14" s="6">
        <v>7.1022493998716527</v>
      </c>
      <c r="K14" s="65">
        <v>0.39063199253170272</v>
      </c>
    </row>
    <row r="15" spans="1:11" x14ac:dyDescent="0.25">
      <c r="A15" s="15"/>
      <c r="B15" s="44">
        <v>9</v>
      </c>
      <c r="C15" s="17" t="s">
        <v>248</v>
      </c>
      <c r="D15" s="18">
        <v>3.9538089999999997</v>
      </c>
      <c r="E15" s="19">
        <v>8.484884000000001</v>
      </c>
      <c r="F15" s="19">
        <v>3.2477529152565694</v>
      </c>
      <c r="G15" s="20">
        <f t="shared" si="0"/>
        <v>0.38276927713526421</v>
      </c>
      <c r="I15" t="s">
        <v>248</v>
      </c>
      <c r="J15" s="6">
        <v>3.2477529152565694</v>
      </c>
      <c r="K15" s="65">
        <v>0.38276927713526421</v>
      </c>
    </row>
    <row r="16" spans="1:11" x14ac:dyDescent="0.25">
      <c r="A16" s="15"/>
      <c r="B16" s="44">
        <v>10</v>
      </c>
      <c r="C16" s="17" t="s">
        <v>249</v>
      </c>
      <c r="D16" s="18">
        <v>11.696899999999994</v>
      </c>
      <c r="E16" s="19">
        <v>16.313428999999999</v>
      </c>
      <c r="F16" s="19">
        <v>6.1916165565162373</v>
      </c>
      <c r="G16" s="20">
        <f t="shared" si="0"/>
        <v>0.37954108584505669</v>
      </c>
      <c r="I16" t="s">
        <v>249</v>
      </c>
      <c r="J16" s="6">
        <v>6.1916165565162373</v>
      </c>
      <c r="K16" s="65">
        <v>0.37954108584505669</v>
      </c>
    </row>
    <row r="17" spans="1:11" x14ac:dyDescent="0.25">
      <c r="A17" s="15"/>
      <c r="B17" s="44">
        <v>11</v>
      </c>
      <c r="C17" s="17" t="s">
        <v>250</v>
      </c>
      <c r="D17" s="18">
        <v>27.531283000000002</v>
      </c>
      <c r="E17" s="19">
        <v>33.441846999999996</v>
      </c>
      <c r="F17" s="19">
        <v>12.266561787991577</v>
      </c>
      <c r="G17" s="20">
        <f t="shared" si="0"/>
        <v>0.36680276026594999</v>
      </c>
      <c r="I17" t="s">
        <v>247</v>
      </c>
      <c r="J17" s="6">
        <v>14.931150018377593</v>
      </c>
      <c r="K17" s="65">
        <v>0.37277850965786713</v>
      </c>
    </row>
    <row r="18" spans="1:11" x14ac:dyDescent="0.25">
      <c r="A18" s="15"/>
      <c r="B18" s="44">
        <v>12</v>
      </c>
      <c r="C18" s="17" t="s">
        <v>251</v>
      </c>
      <c r="D18" s="18">
        <v>25.271196</v>
      </c>
      <c r="E18" s="19">
        <v>42.953945000000012</v>
      </c>
      <c r="F18" s="19">
        <v>12.136832586620585</v>
      </c>
      <c r="G18" s="20">
        <f t="shared" si="0"/>
        <v>0.28255454968386678</v>
      </c>
      <c r="I18" t="s">
        <v>250</v>
      </c>
      <c r="J18" s="6">
        <v>12.266561787991577</v>
      </c>
      <c r="K18" s="65">
        <v>0.36680276026594999</v>
      </c>
    </row>
    <row r="19" spans="1:11" x14ac:dyDescent="0.25">
      <c r="A19" s="15"/>
      <c r="B19" s="44">
        <v>13</v>
      </c>
      <c r="C19" s="17" t="s">
        <v>252</v>
      </c>
      <c r="D19" s="18">
        <v>21.319012999999998</v>
      </c>
      <c r="E19" s="19">
        <v>29.164678000000002</v>
      </c>
      <c r="F19" s="19">
        <v>11.620736412002771</v>
      </c>
      <c r="G19" s="20">
        <f t="shared" si="0"/>
        <v>0.39845241603568432</v>
      </c>
      <c r="I19" t="s">
        <v>259</v>
      </c>
      <c r="J19" s="6">
        <v>21.343768337105757</v>
      </c>
      <c r="K19" s="65">
        <v>0.35959849437228741</v>
      </c>
    </row>
    <row r="20" spans="1:11" x14ac:dyDescent="0.25">
      <c r="A20" s="15"/>
      <c r="B20" s="44">
        <v>14</v>
      </c>
      <c r="C20" s="17" t="s">
        <v>253</v>
      </c>
      <c r="D20" s="18">
        <v>48.500579000000002</v>
      </c>
      <c r="E20" s="19">
        <v>62.09543</v>
      </c>
      <c r="F20" s="19">
        <v>19.648085469259968</v>
      </c>
      <c r="G20" s="20">
        <f t="shared" si="0"/>
        <v>0.31641757645063362</v>
      </c>
      <c r="I20" t="s">
        <v>256</v>
      </c>
      <c r="J20" s="6">
        <v>2.0995264852317632</v>
      </c>
      <c r="K20" s="65">
        <v>0.3498794452179797</v>
      </c>
    </row>
    <row r="21" spans="1:11" x14ac:dyDescent="0.25">
      <c r="A21" s="15"/>
      <c r="B21" s="44">
        <v>15</v>
      </c>
      <c r="C21" s="17" t="s">
        <v>254</v>
      </c>
      <c r="D21" s="18">
        <v>427.23415899999986</v>
      </c>
      <c r="E21" s="19">
        <v>506.04008700000009</v>
      </c>
      <c r="F21" s="19">
        <v>243.33718963906449</v>
      </c>
      <c r="G21" s="20">
        <f t="shared" si="0"/>
        <v>0.48086544107930418</v>
      </c>
      <c r="I21" t="s">
        <v>257</v>
      </c>
      <c r="J21" s="6">
        <v>0.95553834102156543</v>
      </c>
      <c r="K21" s="65">
        <v>0.34964518786831666</v>
      </c>
    </row>
    <row r="22" spans="1:11" x14ac:dyDescent="0.25">
      <c r="A22" s="15"/>
      <c r="B22" s="44">
        <v>16</v>
      </c>
      <c r="C22" s="17" t="s">
        <v>255</v>
      </c>
      <c r="D22" s="18">
        <v>20.779008999999995</v>
      </c>
      <c r="E22" s="19">
        <v>17.265887000000003</v>
      </c>
      <c r="F22" s="19">
        <v>7.2365354926751024</v>
      </c>
      <c r="G22" s="20">
        <f t="shared" si="0"/>
        <v>0.41912329744050225</v>
      </c>
      <c r="I22" t="s">
        <v>262</v>
      </c>
      <c r="J22" s="6">
        <v>3.7326698459755789</v>
      </c>
      <c r="K22" s="65">
        <v>0.34951191778838553</v>
      </c>
    </row>
    <row r="23" spans="1:11" x14ac:dyDescent="0.25">
      <c r="A23" s="15"/>
      <c r="B23" s="44">
        <v>17</v>
      </c>
      <c r="C23" s="17" t="s">
        <v>256</v>
      </c>
      <c r="D23" s="18">
        <v>5.5656150000000011</v>
      </c>
      <c r="E23" s="19">
        <v>6.0007139999999985</v>
      </c>
      <c r="F23" s="19">
        <v>2.0995264852317632</v>
      </c>
      <c r="G23" s="20">
        <f t="shared" si="0"/>
        <v>0.3498794452179797</v>
      </c>
      <c r="I23" t="s">
        <v>253</v>
      </c>
      <c r="J23" s="6">
        <v>19.648085469259968</v>
      </c>
      <c r="K23" s="65">
        <v>0.31641757645063362</v>
      </c>
    </row>
    <row r="24" spans="1:11" x14ac:dyDescent="0.25">
      <c r="A24" s="15"/>
      <c r="B24" s="44">
        <v>18</v>
      </c>
      <c r="C24" s="17" t="s">
        <v>257</v>
      </c>
      <c r="D24" s="18">
        <v>2.2219390000000003</v>
      </c>
      <c r="E24" s="19">
        <v>2.7328800000000006</v>
      </c>
      <c r="F24" s="19">
        <v>0.95553834102156543</v>
      </c>
      <c r="G24" s="20">
        <f t="shared" si="0"/>
        <v>0.34964518786831666</v>
      </c>
      <c r="I24" t="s">
        <v>260</v>
      </c>
      <c r="J24" s="6">
        <v>6.6204159847209212</v>
      </c>
      <c r="K24" s="65">
        <v>0.29578470660049561</v>
      </c>
    </row>
    <row r="25" spans="1:11" x14ac:dyDescent="0.25">
      <c r="A25" s="15"/>
      <c r="B25" s="44">
        <v>19</v>
      </c>
      <c r="C25" s="17" t="s">
        <v>258</v>
      </c>
      <c r="D25" s="18">
        <v>8.3491050000000016</v>
      </c>
      <c r="E25" s="19">
        <v>13.394552000000003</v>
      </c>
      <c r="F25" s="19">
        <v>3.648477831909986</v>
      </c>
      <c r="G25" s="20">
        <f t="shared" si="0"/>
        <v>0.27238520794946969</v>
      </c>
      <c r="I25" t="s">
        <v>251</v>
      </c>
      <c r="J25" s="6">
        <v>12.136832586620585</v>
      </c>
      <c r="K25" s="65">
        <v>0.28255454968386678</v>
      </c>
    </row>
    <row r="26" spans="1:11" x14ac:dyDescent="0.25">
      <c r="A26" s="15"/>
      <c r="B26" s="44">
        <v>20</v>
      </c>
      <c r="C26" s="17" t="s">
        <v>259</v>
      </c>
      <c r="D26" s="18">
        <v>50.429534000000011</v>
      </c>
      <c r="E26" s="19">
        <v>59.35444300000001</v>
      </c>
      <c r="F26" s="19">
        <v>21.343768337105757</v>
      </c>
      <c r="G26" s="20">
        <f t="shared" si="0"/>
        <v>0.35959849437228741</v>
      </c>
      <c r="I26" t="s">
        <v>258</v>
      </c>
      <c r="J26" s="6">
        <v>3.648477831909986</v>
      </c>
      <c r="K26" s="65">
        <v>0.27238520794946969</v>
      </c>
    </row>
    <row r="27" spans="1:11" x14ac:dyDescent="0.25">
      <c r="A27" s="15"/>
      <c r="B27" s="44">
        <v>21</v>
      </c>
      <c r="C27" s="17" t="s">
        <v>260</v>
      </c>
      <c r="D27" s="18">
        <v>23.288945999999999</v>
      </c>
      <c r="E27" s="19">
        <v>22.382549999999995</v>
      </c>
      <c r="F27" s="19">
        <v>6.6204159847209212</v>
      </c>
      <c r="G27" s="20">
        <f t="shared" si="0"/>
        <v>0.29578470660049561</v>
      </c>
      <c r="I27" t="s">
        <v>261</v>
      </c>
      <c r="J27" s="6">
        <v>5.6863523572210397</v>
      </c>
      <c r="K27" s="65">
        <v>0.26649463021385872</v>
      </c>
    </row>
    <row r="28" spans="1:11" x14ac:dyDescent="0.25">
      <c r="A28" s="15"/>
      <c r="B28" s="44">
        <v>22</v>
      </c>
      <c r="C28" s="17" t="s">
        <v>261</v>
      </c>
      <c r="D28" s="18">
        <v>14.566846999999999</v>
      </c>
      <c r="E28" s="19">
        <v>21.337587000000003</v>
      </c>
      <c r="F28" s="19">
        <v>5.6863523572210397</v>
      </c>
      <c r="G28" s="20">
        <f t="shared" si="0"/>
        <v>0.26649463021385872</v>
      </c>
      <c r="I28" t="s">
        <v>241</v>
      </c>
      <c r="J28" s="6">
        <v>5.0588999504725507</v>
      </c>
      <c r="K28" s="65">
        <v>0.24847822864636615</v>
      </c>
    </row>
    <row r="29" spans="1:11" x14ac:dyDescent="0.25">
      <c r="A29" s="15"/>
      <c r="B29" s="44">
        <v>23</v>
      </c>
      <c r="C29" s="17" t="s">
        <v>262</v>
      </c>
      <c r="D29" s="18">
        <v>9.8377089999999985</v>
      </c>
      <c r="E29" s="19">
        <v>10.679663999999995</v>
      </c>
      <c r="F29" s="19">
        <v>3.7326698459755789</v>
      </c>
      <c r="G29" s="20">
        <f t="shared" si="0"/>
        <v>0.34951191778838553</v>
      </c>
      <c r="I29" t="s">
        <v>244</v>
      </c>
      <c r="J29" s="6">
        <v>5.6392218458795469</v>
      </c>
      <c r="K29" s="65">
        <v>0.2413882943259609</v>
      </c>
    </row>
    <row r="30" spans="1:11" x14ac:dyDescent="0.25">
      <c r="A30" s="15"/>
      <c r="B30" s="44">
        <v>24</v>
      </c>
      <c r="C30" s="17" t="s">
        <v>263</v>
      </c>
      <c r="D30" s="18">
        <v>10.998687</v>
      </c>
      <c r="E30" s="19">
        <v>10.448494999999998</v>
      </c>
      <c r="F30" s="19">
        <v>4.5207484606562502</v>
      </c>
      <c r="G30" s="20">
        <f t="shared" si="0"/>
        <v>0.43266982093174677</v>
      </c>
      <c r="I30" t="s">
        <v>240</v>
      </c>
      <c r="J30" s="6">
        <v>1.3820465002772835</v>
      </c>
      <c r="K30" s="65">
        <v>0.19714574803984711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10.193104</v>
      </c>
      <c r="E31" s="25">
        <v>18.181432999999998</v>
      </c>
      <c r="F31" s="25">
        <v>7.1022493998716527</v>
      </c>
      <c r="G31" s="26">
        <f t="shared" si="0"/>
        <v>0.39063199253170272</v>
      </c>
      <c r="I31" t="s">
        <v>242</v>
      </c>
      <c r="J31" s="6">
        <v>1.1446385084636859</v>
      </c>
      <c r="K31" s="65">
        <v>0.11512996982578666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A1:G13"/>
  <sheetViews>
    <sheetView workbookViewId="0">
      <selection activeCell="A2" sqref="A2:G12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36</v>
      </c>
      <c r="B1" s="46" t="s">
        <v>228</v>
      </c>
      <c r="C1" s="40" t="s">
        <v>19</v>
      </c>
      <c r="D1" s="40"/>
      <c r="E1" s="40"/>
      <c r="F1" s="40"/>
      <c r="G1" s="40"/>
    </row>
    <row r="2" spans="1:7" ht="15.75" thickBot="1" x14ac:dyDescent="0.3">
      <c r="A2" s="2" t="s">
        <v>787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905.84426599999983</v>
      </c>
      <c r="E6" s="13">
        <v>1112.7693360000003</v>
      </c>
      <c r="F6" s="13">
        <v>472.72800285543929</v>
      </c>
      <c r="G6" s="14">
        <v>0.42482119839384141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77.681026000000017</v>
      </c>
      <c r="E7" s="31">
        <f ca="1">SUM(E8:OFFSET(E6,MATCH("GOBIERNOS REGIONALES",$A$8:$A$50,0),0))</f>
        <v>77.681026000000017</v>
      </c>
      <c r="F7" s="31">
        <f ca="1">SUM(F8:OFFSET(F6,MATCH("GOBIERNOS REGIONALES",$A$8:$A$50,0),0))</f>
        <v>5.2990945701021701</v>
      </c>
      <c r="G7" s="32">
        <f t="shared" ref="G7:G12" ca="1" si="0">IFERROR(F7/E7,0)</f>
        <v>6.8216073383250225E-2</v>
      </c>
    </row>
    <row r="8" spans="1:7" x14ac:dyDescent="0.25">
      <c r="A8" s="15"/>
      <c r="B8" s="16">
        <v>5</v>
      </c>
      <c r="C8" s="17" t="s">
        <v>99</v>
      </c>
      <c r="D8" s="18">
        <v>77.681026000000017</v>
      </c>
      <c r="E8" s="19">
        <v>77.681026000000017</v>
      </c>
      <c r="F8" s="19">
        <v>5.2990945701021701</v>
      </c>
      <c r="G8" s="20">
        <f t="shared" si="0"/>
        <v>6.8216073383250225E-2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2.413357</v>
      </c>
      <c r="E9" s="31">
        <f ca="1">SUM(E10:OFFSET(E8,(MATCH("GOBIERNOS LOCALES",$A$8:$A$50,0)-MATCH("GOBIERNOS REGIONALES",$A$8:$A$50,0)),0))</f>
        <v>5.7346999999999992</v>
      </c>
      <c r="F9" s="31">
        <f ca="1">SUM(F10:OFFSET(F8,(MATCH("GOBIERNOS LOCALES",$A$8:$A$50,0)-MATCH("GOBIERNOS REGIONALES",$A$8:$A$50,0)),0))</f>
        <v>0</v>
      </c>
      <c r="G9" s="32">
        <f t="shared" ca="1" si="0"/>
        <v>0</v>
      </c>
    </row>
    <row r="10" spans="1:7" x14ac:dyDescent="0.25">
      <c r="A10" s="15"/>
      <c r="B10" s="16">
        <v>446</v>
      </c>
      <c r="C10" s="17" t="s">
        <v>207</v>
      </c>
      <c r="D10" s="18">
        <v>0</v>
      </c>
      <c r="E10" s="19">
        <v>5.7346999999999992</v>
      </c>
      <c r="F10" s="19">
        <v>0</v>
      </c>
      <c r="G10" s="20">
        <f t="shared" si="0"/>
        <v>0</v>
      </c>
    </row>
    <row r="11" spans="1:7" x14ac:dyDescent="0.25">
      <c r="A11" s="15"/>
      <c r="B11" s="16">
        <v>449</v>
      </c>
      <c r="C11" s="17" t="s">
        <v>210</v>
      </c>
      <c r="D11" s="18">
        <v>2.413357</v>
      </c>
      <c r="E11" s="19">
        <v>0</v>
      </c>
      <c r="F11" s="19">
        <v>0</v>
      </c>
      <c r="G11" s="20">
        <f t="shared" si="0"/>
        <v>0</v>
      </c>
    </row>
    <row r="12" spans="1:7" ht="15.75" thickBot="1" x14ac:dyDescent="0.3">
      <c r="A12" s="33" t="s">
        <v>227</v>
      </c>
      <c r="B12" s="34"/>
      <c r="C12" s="35"/>
      <c r="D12" s="36">
        <v>825.74988299999848</v>
      </c>
      <c r="E12" s="37">
        <v>1029.3536099999981</v>
      </c>
      <c r="F12" s="37">
        <v>467.42890828533712</v>
      </c>
      <c r="G12" s="38">
        <f t="shared" si="0"/>
        <v>0.45409945012514991</v>
      </c>
    </row>
    <row r="13" spans="1:7" x14ac:dyDescent="0.25">
      <c r="D13" s="6"/>
      <c r="E13" s="6"/>
      <c r="F13" s="6"/>
      <c r="G13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A1:L22"/>
  <sheetViews>
    <sheetView topLeftCell="A10" workbookViewId="0">
      <selection activeCell="A18" sqref="A18:F2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36</v>
      </c>
      <c r="B1" s="40" t="s">
        <v>228</v>
      </c>
      <c r="C1" s="40" t="s">
        <v>19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788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905.84426599999983</v>
      </c>
      <c r="G6" s="13">
        <v>1112.7693360000003</v>
      </c>
      <c r="H6" s="13">
        <v>472.72800285543929</v>
      </c>
      <c r="I6" s="14">
        <v>0.42482119839384141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784.83349999999939</v>
      </c>
      <c r="G7" s="31">
        <f ca="1">SUM(G8:OFFSET(G6,MATCH("PROYECTOS",$A$8:$A$50,0),0))</f>
        <v>960.00228299999924</v>
      </c>
      <c r="H7" s="31">
        <f ca="1">SUM(H8:OFFSET(H6,MATCH("PROYECTOS",$A$8:$A$50,0),0))</f>
        <v>452.24765933582023</v>
      </c>
      <c r="I7" s="32">
        <f ca="1">IFERROR(H7/G7,0)</f>
        <v>0.47109019149678477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7.2411159999999999</v>
      </c>
      <c r="G8" s="19">
        <v>7.2992380000000017</v>
      </c>
      <c r="H8" s="19">
        <v>2.2988461645836651</v>
      </c>
      <c r="I8" s="20">
        <f t="shared" ref="I8:I14" si="0">IFERROR(H8/G8,0)</f>
        <v>0.3149433084088592</v>
      </c>
      <c r="J8" s="54"/>
      <c r="K8" s="19"/>
      <c r="L8" s="20" t="str">
        <f t="shared" ref="L8:L13" si="1">IFERROR(K8/J8,".")</f>
        <v>.</v>
      </c>
    </row>
    <row r="9" spans="1:12" ht="38.25" x14ac:dyDescent="0.25">
      <c r="A9" s="15"/>
      <c r="B9" s="17">
        <v>3000579</v>
      </c>
      <c r="C9" s="17" t="s">
        <v>789</v>
      </c>
      <c r="D9" s="53">
        <v>41</v>
      </c>
      <c r="E9" s="17" t="s">
        <v>794</v>
      </c>
      <c r="F9" s="18">
        <v>0.182</v>
      </c>
      <c r="G9" s="19">
        <v>0.10241</v>
      </c>
      <c r="H9" s="19">
        <v>9.1550001816358417E-3</v>
      </c>
      <c r="I9" s="20">
        <f t="shared" si="0"/>
        <v>8.9395568612790174E-2</v>
      </c>
      <c r="J9" s="54"/>
      <c r="K9" s="19"/>
      <c r="L9" s="20" t="str">
        <f t="shared" si="1"/>
        <v>.</v>
      </c>
    </row>
    <row r="10" spans="1:12" ht="25.5" x14ac:dyDescent="0.25">
      <c r="A10" s="15"/>
      <c r="B10" s="17">
        <v>3000580</v>
      </c>
      <c r="C10" s="17" t="s">
        <v>790</v>
      </c>
      <c r="D10" s="53">
        <v>120</v>
      </c>
      <c r="E10" s="17" t="s">
        <v>795</v>
      </c>
      <c r="F10" s="18">
        <v>694.09721499999932</v>
      </c>
      <c r="G10" s="19">
        <v>849.88143299999922</v>
      </c>
      <c r="H10" s="19">
        <v>411.00654081122775</v>
      </c>
      <c r="I10" s="20">
        <f t="shared" si="0"/>
        <v>0.48360456512200112</v>
      </c>
      <c r="J10" s="54"/>
      <c r="K10" s="19"/>
      <c r="L10" s="20" t="str">
        <f t="shared" si="1"/>
        <v>.</v>
      </c>
    </row>
    <row r="11" spans="1:12" ht="51" x14ac:dyDescent="0.25">
      <c r="A11" s="15"/>
      <c r="B11" s="17">
        <v>3000581</v>
      </c>
      <c r="C11" s="17" t="s">
        <v>791</v>
      </c>
      <c r="D11" s="53">
        <v>86</v>
      </c>
      <c r="E11" s="17" t="s">
        <v>464</v>
      </c>
      <c r="F11" s="18">
        <v>4.9942630000000001</v>
      </c>
      <c r="G11" s="19">
        <v>4.7760319999999998</v>
      </c>
      <c r="H11" s="19">
        <v>2.3971648521091993</v>
      </c>
      <c r="I11" s="20">
        <f t="shared" si="0"/>
        <v>0.50191557596540382</v>
      </c>
      <c r="J11" s="54"/>
      <c r="K11" s="19"/>
      <c r="L11" s="20" t="str">
        <f t="shared" si="1"/>
        <v>.</v>
      </c>
    </row>
    <row r="12" spans="1:12" ht="51" x14ac:dyDescent="0.25">
      <c r="A12" s="15"/>
      <c r="B12" s="17">
        <v>3000582</v>
      </c>
      <c r="C12" s="17" t="s">
        <v>792</v>
      </c>
      <c r="D12" s="53">
        <v>120</v>
      </c>
      <c r="E12" s="17" t="s">
        <v>795</v>
      </c>
      <c r="F12" s="18">
        <v>8.4803300000000004</v>
      </c>
      <c r="G12" s="19">
        <v>8.2544950000000004</v>
      </c>
      <c r="H12" s="19">
        <v>2.5235991182344151</v>
      </c>
      <c r="I12" s="20">
        <f t="shared" si="0"/>
        <v>0.30572422882737404</v>
      </c>
      <c r="J12" s="54"/>
      <c r="K12" s="19"/>
      <c r="L12" s="20" t="str">
        <f t="shared" si="1"/>
        <v>.</v>
      </c>
    </row>
    <row r="13" spans="1:12" ht="51" x14ac:dyDescent="0.25">
      <c r="A13" s="15"/>
      <c r="B13" s="17">
        <v>3000583</v>
      </c>
      <c r="C13" s="17" t="s">
        <v>793</v>
      </c>
      <c r="D13" s="53">
        <v>215</v>
      </c>
      <c r="E13" s="17" t="s">
        <v>293</v>
      </c>
      <c r="F13" s="18">
        <v>69.838575999999975</v>
      </c>
      <c r="G13" s="19">
        <v>89.688674999999947</v>
      </c>
      <c r="H13" s="19">
        <v>34.012353389483565</v>
      </c>
      <c r="I13" s="20">
        <f t="shared" si="0"/>
        <v>0.37922684652754191</v>
      </c>
      <c r="J13" s="54"/>
      <c r="K13" s="19"/>
      <c r="L13" s="20" t="str">
        <f t="shared" si="1"/>
        <v>.</v>
      </c>
    </row>
    <row r="14" spans="1:12" ht="15.75" thickBot="1" x14ac:dyDescent="0.3">
      <c r="A14" s="33" t="s">
        <v>302</v>
      </c>
      <c r="B14" s="35"/>
      <c r="C14" s="35"/>
      <c r="D14" s="51"/>
      <c r="E14" s="35"/>
      <c r="F14" s="36">
        <f ca="1">OFFSET(F14,-MATCH("PROYECTOS",$A$8:$A$50,0)-1,0)-(OFFSET(F14,-MATCH("PROYECTOS",$A$8:$A$50,0),0))</f>
        <v>121.01076600000044</v>
      </c>
      <c r="G14" s="37">
        <f ca="1">OFFSET(G14,-MATCH("PROYECTOS",$A$8:$A$50,0)-1,0)-(OFFSET(G14,-MATCH("PROYECTOS",$A$8:$A$50,0),0))</f>
        <v>152.76705300000106</v>
      </c>
      <c r="H14" s="37">
        <f ca="1">OFFSET(H14,-MATCH("PROYECTOS",$A$8:$A$50,0)-1,0)-(OFFSET(H14,-MATCH("PROYECTOS",$A$8:$A$50,0),0))</f>
        <v>20.480343519619055</v>
      </c>
      <c r="I14" s="38">
        <f t="shared" ca="1" si="0"/>
        <v>0.1340625685802744</v>
      </c>
      <c r="J14" s="52"/>
      <c r="K14" s="37"/>
      <c r="L14" s="38"/>
    </row>
    <row r="15" spans="1:12" ht="15.75" thickBot="1" x14ac:dyDescent="0.3"/>
    <row r="16" spans="1:12" ht="15.75" thickBot="1" x14ac:dyDescent="0.3">
      <c r="A16" s="108" t="s">
        <v>372</v>
      </c>
      <c r="B16" s="109"/>
      <c r="C16" s="109"/>
      <c r="D16" s="109"/>
      <c r="E16" s="109"/>
      <c r="F16" s="110"/>
    </row>
    <row r="17" spans="1:6" ht="15.75" thickBot="1" x14ac:dyDescent="0.3">
      <c r="A17" s="2" t="s">
        <v>811</v>
      </c>
    </row>
    <row r="18" spans="1:6" ht="45" customHeight="1" x14ac:dyDescent="0.25">
      <c r="A18" s="100" t="s">
        <v>374</v>
      </c>
      <c r="B18" s="101"/>
      <c r="C18" s="101"/>
      <c r="D18" s="101"/>
      <c r="E18" s="101"/>
      <c r="F18" s="111" t="s">
        <v>375</v>
      </c>
    </row>
    <row r="19" spans="1:6" ht="15.75" thickBot="1" x14ac:dyDescent="0.3">
      <c r="A19" s="125"/>
      <c r="B19" s="126"/>
      <c r="C19" s="126"/>
      <c r="D19" s="126"/>
      <c r="E19" s="126"/>
      <c r="F19" s="112"/>
    </row>
    <row r="20" spans="1:6" x14ac:dyDescent="0.25">
      <c r="A20" s="15"/>
      <c r="B20" s="17">
        <v>3000001</v>
      </c>
      <c r="C20" s="142" t="s">
        <v>271</v>
      </c>
      <c r="D20" s="142"/>
      <c r="E20" s="143"/>
      <c r="F20" s="20">
        <v>0.3149433084088592</v>
      </c>
    </row>
    <row r="21" spans="1:6" ht="30.75" customHeight="1" x14ac:dyDescent="0.25">
      <c r="A21" s="15"/>
      <c r="B21" s="17">
        <v>3000579</v>
      </c>
      <c r="C21" s="119" t="s">
        <v>789</v>
      </c>
      <c r="D21" s="119"/>
      <c r="E21" s="120"/>
      <c r="F21" s="20">
        <v>8.9395568612790174E-2</v>
      </c>
    </row>
    <row r="22" spans="1:6" ht="30.75" customHeight="1" thickBot="1" x14ac:dyDescent="0.3">
      <c r="A22" s="21"/>
      <c r="B22" s="23">
        <v>3000582</v>
      </c>
      <c r="C22" s="121" t="s">
        <v>792</v>
      </c>
      <c r="D22" s="121">
        <v>120</v>
      </c>
      <c r="E22" s="122" t="s">
        <v>795</v>
      </c>
      <c r="F22" s="26">
        <v>0.30572422882737404</v>
      </c>
    </row>
  </sheetData>
  <mergeCells count="18">
    <mergeCell ref="J3:L3"/>
    <mergeCell ref="I4:I5"/>
    <mergeCell ref="A16:F16"/>
    <mergeCell ref="A18:E19"/>
    <mergeCell ref="F18:F19"/>
    <mergeCell ref="L4:L5"/>
    <mergeCell ref="H4:H5"/>
    <mergeCell ref="A4:C5"/>
    <mergeCell ref="J4:J5"/>
    <mergeCell ref="F4:F5"/>
    <mergeCell ref="K4:K5"/>
    <mergeCell ref="G4:G5"/>
    <mergeCell ref="D4:E5"/>
    <mergeCell ref="C21:E21"/>
    <mergeCell ref="C22:E22"/>
    <mergeCell ref="C20:E20"/>
    <mergeCell ref="A3:E3"/>
    <mergeCell ref="F3:I3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/>
  <dimension ref="A1:N20"/>
  <sheetViews>
    <sheetView workbookViewId="0">
      <selection activeCell="A2" sqref="A2:N2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36</v>
      </c>
      <c r="B1" s="40" t="s">
        <v>228</v>
      </c>
      <c r="C1" s="40" t="s">
        <v>19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796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905.84426599999983</v>
      </c>
      <c r="I6" s="13">
        <v>1112.7693360000003</v>
      </c>
      <c r="J6" s="13">
        <v>472.72800285543929</v>
      </c>
      <c r="K6" s="14">
        <v>0.42482119839384141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 ca="1">SUM(H8:OFFSET(H6,MATCH("PROYECTOS",$A$8:$A$27,0),0))</f>
        <v>784.83349999999893</v>
      </c>
      <c r="I7" s="31">
        <f ca="1">SUM(I8:OFFSET(I6,MATCH("PROYECTOS",$A$8:$A$27,0),0))</f>
        <v>960.00228299999924</v>
      </c>
      <c r="J7" s="31">
        <f ca="1">SUM(J8:OFFSET(J6,MATCH("PROYECTOS",$A$8:$A$27,0),0))</f>
        <v>452.24765933582023</v>
      </c>
      <c r="K7" s="32">
        <f ca="1">IFERROR(J7/I7,0)</f>
        <v>0.47109019149678477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7.241115999999999</v>
      </c>
      <c r="I8" s="19">
        <v>7.2992379999999999</v>
      </c>
      <c r="J8" s="19">
        <v>2.2988461645836651</v>
      </c>
      <c r="K8" s="20">
        <f t="shared" ref="K8:K20" si="0">IFERROR(J8/I8,0)</f>
        <v>0.31494330840885926</v>
      </c>
      <c r="L8" s="54">
        <v>0</v>
      </c>
      <c r="M8" s="19">
        <v>0</v>
      </c>
      <c r="N8" s="20" t="str">
        <f>IFERROR(M8/L8,".")</f>
        <v>.</v>
      </c>
    </row>
    <row r="9" spans="1:14" ht="51" x14ac:dyDescent="0.25">
      <c r="A9" s="15"/>
      <c r="B9" s="17">
        <v>5004322</v>
      </c>
      <c r="C9" s="79" t="s">
        <v>797</v>
      </c>
      <c r="D9" s="17">
        <v>3000579</v>
      </c>
      <c r="E9" s="17" t="s">
        <v>789</v>
      </c>
      <c r="F9" s="53">
        <v>41</v>
      </c>
      <c r="G9" s="17" t="s">
        <v>794</v>
      </c>
      <c r="H9" s="18">
        <v>0.11200000000000002</v>
      </c>
      <c r="I9" s="19">
        <v>5.2409999999999998E-2</v>
      </c>
      <c r="J9" s="19">
        <v>0</v>
      </c>
      <c r="K9" s="20">
        <f t="shared" si="0"/>
        <v>0</v>
      </c>
      <c r="L9" s="54">
        <v>0</v>
      </c>
      <c r="M9" s="19">
        <v>0</v>
      </c>
      <c r="N9" s="20" t="str">
        <f t="shared" ref="N9:N19" si="1">IFERROR(M9/L9,".")</f>
        <v>.</v>
      </c>
    </row>
    <row r="10" spans="1:14" ht="51" x14ac:dyDescent="0.25">
      <c r="A10" s="15"/>
      <c r="B10" s="17">
        <v>5004323</v>
      </c>
      <c r="C10" s="79" t="s">
        <v>798</v>
      </c>
      <c r="D10" s="17">
        <v>3000579</v>
      </c>
      <c r="E10" s="17" t="s">
        <v>789</v>
      </c>
      <c r="F10" s="53">
        <v>117</v>
      </c>
      <c r="G10" s="17" t="s">
        <v>808</v>
      </c>
      <c r="H10" s="18">
        <v>7.0000000000000007E-2</v>
      </c>
      <c r="I10" s="19">
        <v>4.9999999999999996E-2</v>
      </c>
      <c r="J10" s="19">
        <v>9.1550001816358417E-3</v>
      </c>
      <c r="K10" s="20">
        <f t="shared" si="0"/>
        <v>0.18310000363271686</v>
      </c>
      <c r="L10" s="54">
        <v>0</v>
      </c>
      <c r="M10" s="19">
        <v>0</v>
      </c>
      <c r="N10" s="20" t="str">
        <f t="shared" si="1"/>
        <v>.</v>
      </c>
    </row>
    <row r="11" spans="1:14" ht="25.5" x14ac:dyDescent="0.25">
      <c r="A11" s="15"/>
      <c r="B11" s="17">
        <v>5004324</v>
      </c>
      <c r="C11" s="79" t="s">
        <v>799</v>
      </c>
      <c r="D11" s="17">
        <v>3000580</v>
      </c>
      <c r="E11" s="17" t="s">
        <v>790</v>
      </c>
      <c r="F11" s="53">
        <v>86</v>
      </c>
      <c r="G11" s="17" t="s">
        <v>464</v>
      </c>
      <c r="H11" s="18">
        <v>2.1316999999999999</v>
      </c>
      <c r="I11" s="19">
        <v>3.1819099999999989</v>
      </c>
      <c r="J11" s="19">
        <v>2.5665295983890246</v>
      </c>
      <c r="K11" s="20">
        <f t="shared" si="0"/>
        <v>0.80660031188469361</v>
      </c>
      <c r="L11" s="54">
        <v>0</v>
      </c>
      <c r="M11" s="19">
        <v>0</v>
      </c>
      <c r="N11" s="20" t="str">
        <f t="shared" si="1"/>
        <v>.</v>
      </c>
    </row>
    <row r="12" spans="1:14" ht="51" x14ac:dyDescent="0.25">
      <c r="A12" s="15"/>
      <c r="B12" s="17">
        <v>5004325</v>
      </c>
      <c r="C12" s="79" t="s">
        <v>800</v>
      </c>
      <c r="D12" s="17">
        <v>3000580</v>
      </c>
      <c r="E12" s="17" t="s">
        <v>790</v>
      </c>
      <c r="F12" s="53">
        <v>215</v>
      </c>
      <c r="G12" s="17" t="s">
        <v>293</v>
      </c>
      <c r="H12" s="18">
        <v>2.820414</v>
      </c>
      <c r="I12" s="19">
        <v>2.9042720000000006</v>
      </c>
      <c r="J12" s="19">
        <v>0.54368227257873514</v>
      </c>
      <c r="K12" s="20">
        <f t="shared" si="0"/>
        <v>0.18720087945575864</v>
      </c>
      <c r="L12" s="54">
        <v>1</v>
      </c>
      <c r="M12" s="19">
        <v>0</v>
      </c>
      <c r="N12" s="20">
        <f t="shared" si="1"/>
        <v>0</v>
      </c>
    </row>
    <row r="13" spans="1:14" ht="25.5" x14ac:dyDescent="0.25">
      <c r="A13" s="15"/>
      <c r="B13" s="17">
        <v>5004326</v>
      </c>
      <c r="C13" s="79" t="s">
        <v>801</v>
      </c>
      <c r="D13" s="17">
        <v>3000580</v>
      </c>
      <c r="E13" s="17" t="s">
        <v>790</v>
      </c>
      <c r="F13" s="53">
        <v>215</v>
      </c>
      <c r="G13" s="17" t="s">
        <v>293</v>
      </c>
      <c r="H13" s="18">
        <v>689.12510099999895</v>
      </c>
      <c r="I13" s="19">
        <v>843.74905099999933</v>
      </c>
      <c r="J13" s="19">
        <v>407.89410449026036</v>
      </c>
      <c r="K13" s="20">
        <f t="shared" si="0"/>
        <v>0.48343059350031869</v>
      </c>
      <c r="L13" s="54">
        <v>294.5</v>
      </c>
      <c r="M13" s="19">
        <v>0</v>
      </c>
      <c r="N13" s="20">
        <f t="shared" si="1"/>
        <v>0</v>
      </c>
    </row>
    <row r="14" spans="1:14" ht="25.5" x14ac:dyDescent="0.25">
      <c r="A14" s="15"/>
      <c r="B14" s="17">
        <v>5004327</v>
      </c>
      <c r="C14" s="79" t="s">
        <v>802</v>
      </c>
      <c r="D14" s="17">
        <v>3000580</v>
      </c>
      <c r="E14" s="17" t="s">
        <v>790</v>
      </c>
      <c r="F14" s="53">
        <v>120</v>
      </c>
      <c r="G14" s="17" t="s">
        <v>795</v>
      </c>
      <c r="H14" s="18">
        <v>0.02</v>
      </c>
      <c r="I14" s="19">
        <v>4.6200000000000005E-2</v>
      </c>
      <c r="J14" s="19">
        <v>2.2244499996304512E-3</v>
      </c>
      <c r="K14" s="20">
        <f t="shared" si="0"/>
        <v>4.8148268390269498E-2</v>
      </c>
      <c r="L14" s="54">
        <v>0</v>
      </c>
      <c r="M14" s="19">
        <v>0</v>
      </c>
      <c r="N14" s="20" t="str">
        <f t="shared" si="1"/>
        <v>.</v>
      </c>
    </row>
    <row r="15" spans="1:14" ht="51" x14ac:dyDescent="0.25">
      <c r="A15" s="15"/>
      <c r="B15" s="17">
        <v>5004329</v>
      </c>
      <c r="C15" s="79" t="s">
        <v>803</v>
      </c>
      <c r="D15" s="17">
        <v>3000581</v>
      </c>
      <c r="E15" s="17" t="s">
        <v>791</v>
      </c>
      <c r="F15" s="53">
        <v>14</v>
      </c>
      <c r="G15" s="17" t="s">
        <v>809</v>
      </c>
      <c r="H15" s="18">
        <v>4.9942630000000001</v>
      </c>
      <c r="I15" s="19">
        <v>4.7760319999999998</v>
      </c>
      <c r="J15" s="19">
        <v>2.3971648521091993</v>
      </c>
      <c r="K15" s="20">
        <f t="shared" si="0"/>
        <v>0.50191557596540382</v>
      </c>
      <c r="L15" s="54">
        <v>0</v>
      </c>
      <c r="M15" s="19">
        <v>0</v>
      </c>
      <c r="N15" s="20" t="str">
        <f t="shared" si="1"/>
        <v>.</v>
      </c>
    </row>
    <row r="16" spans="1:14" ht="51" x14ac:dyDescent="0.25">
      <c r="A16" s="15"/>
      <c r="B16" s="17">
        <v>5004330</v>
      </c>
      <c r="C16" s="79" t="s">
        <v>804</v>
      </c>
      <c r="D16" s="17">
        <v>3000582</v>
      </c>
      <c r="E16" s="17" t="s">
        <v>792</v>
      </c>
      <c r="F16" s="53">
        <v>215</v>
      </c>
      <c r="G16" s="17" t="s">
        <v>293</v>
      </c>
      <c r="H16" s="18">
        <v>8.1878299999999999</v>
      </c>
      <c r="I16" s="19">
        <v>7.6387330000000002</v>
      </c>
      <c r="J16" s="19">
        <v>2.4861941673370893</v>
      </c>
      <c r="K16" s="20">
        <f t="shared" si="0"/>
        <v>0.32547206026668157</v>
      </c>
      <c r="L16" s="54">
        <v>0</v>
      </c>
      <c r="M16" s="19">
        <v>0</v>
      </c>
      <c r="N16" s="20" t="str">
        <f t="shared" si="1"/>
        <v>.</v>
      </c>
    </row>
    <row r="17" spans="1:14" ht="51" x14ac:dyDescent="0.25">
      <c r="A17" s="15"/>
      <c r="B17" s="17">
        <v>5004331</v>
      </c>
      <c r="C17" s="79" t="s">
        <v>805</v>
      </c>
      <c r="D17" s="17">
        <v>3000582</v>
      </c>
      <c r="E17" s="17" t="s">
        <v>792</v>
      </c>
      <c r="F17" s="53">
        <v>120</v>
      </c>
      <c r="G17" s="17" t="s">
        <v>795</v>
      </c>
      <c r="H17" s="18">
        <v>0.29249999999999998</v>
      </c>
      <c r="I17" s="19">
        <v>0.61576199999999992</v>
      </c>
      <c r="J17" s="19">
        <v>3.7404950897325762E-2</v>
      </c>
      <c r="K17" s="20">
        <f t="shared" si="0"/>
        <v>6.0745792850688686E-2</v>
      </c>
      <c r="L17" s="54">
        <v>0</v>
      </c>
      <c r="M17" s="19">
        <v>0</v>
      </c>
      <c r="N17" s="20" t="str">
        <f t="shared" si="1"/>
        <v>.</v>
      </c>
    </row>
    <row r="18" spans="1:14" ht="51" x14ac:dyDescent="0.25">
      <c r="A18" s="15"/>
      <c r="B18" s="17">
        <v>5004332</v>
      </c>
      <c r="C18" s="79" t="s">
        <v>806</v>
      </c>
      <c r="D18" s="17">
        <v>3000583</v>
      </c>
      <c r="E18" s="17" t="s">
        <v>793</v>
      </c>
      <c r="F18" s="53">
        <v>215</v>
      </c>
      <c r="G18" s="17" t="s">
        <v>293</v>
      </c>
      <c r="H18" s="18">
        <v>69.716576000000003</v>
      </c>
      <c r="I18" s="19">
        <v>89.449600999999944</v>
      </c>
      <c r="J18" s="19">
        <v>34.003281889588493</v>
      </c>
      <c r="K18" s="20">
        <f t="shared" si="0"/>
        <v>0.38013900016824576</v>
      </c>
      <c r="L18" s="54">
        <v>8.5</v>
      </c>
      <c r="M18" s="19">
        <v>0</v>
      </c>
      <c r="N18" s="20">
        <f t="shared" si="1"/>
        <v>0</v>
      </c>
    </row>
    <row r="19" spans="1:14" ht="51" x14ac:dyDescent="0.25">
      <c r="A19" s="15"/>
      <c r="B19" s="17">
        <v>5004333</v>
      </c>
      <c r="C19" s="79" t="s">
        <v>807</v>
      </c>
      <c r="D19" s="17">
        <v>3000583</v>
      </c>
      <c r="E19" s="17" t="s">
        <v>793</v>
      </c>
      <c r="F19" s="53">
        <v>14</v>
      </c>
      <c r="G19" s="17" t="s">
        <v>809</v>
      </c>
      <c r="H19" s="18">
        <v>0.12200000000000001</v>
      </c>
      <c r="I19" s="19">
        <v>0.23907400000000004</v>
      </c>
      <c r="J19" s="19">
        <v>9.0714998950716108E-3</v>
      </c>
      <c r="K19" s="20">
        <f t="shared" si="0"/>
        <v>3.794431805663355E-2</v>
      </c>
      <c r="L19" s="54">
        <v>0</v>
      </c>
      <c r="M19" s="19">
        <v>0</v>
      </c>
      <c r="N19" s="20" t="str">
        <f t="shared" si="1"/>
        <v>.</v>
      </c>
    </row>
    <row r="20" spans="1:14" ht="15.75" thickBot="1" x14ac:dyDescent="0.3">
      <c r="A20" s="33" t="s">
        <v>302</v>
      </c>
      <c r="B20" s="35"/>
      <c r="C20" s="35"/>
      <c r="D20" s="57"/>
      <c r="E20" s="35"/>
      <c r="F20" s="51"/>
      <c r="G20" s="35"/>
      <c r="H20" s="36">
        <f ca="1">OFFSET(H20,-MATCH("PROYECTOS",$A$8:$A$27,0)-1,0)-(OFFSET(H20,-MATCH("PROYECTOS",$A$8:$A$27,0),0))</f>
        <v>121.0107660000009</v>
      </c>
      <c r="I20" s="37">
        <f ca="1">OFFSET(I20,-MATCH("PROYECTOS",$A$8:$A$27,0)-1,0)-(OFFSET(I20,-MATCH("PROYECTOS",$A$8:$A$27,0),0))</f>
        <v>152.76705300000106</v>
      </c>
      <c r="J20" s="37">
        <f ca="1">OFFSET(J20,-MATCH("PROYECTOS",$A$8:$A$27,0)-1,0)-(OFFSET(J20,-MATCH("PROYECTOS",$A$8:$A$27,0),0))</f>
        <v>20.480343519619055</v>
      </c>
      <c r="K20" s="38">
        <f t="shared" ca="1" si="0"/>
        <v>0.1340625685802744</v>
      </c>
      <c r="L20" s="52"/>
      <c r="M20" s="37"/>
      <c r="N20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/>
  <dimension ref="A1:K100"/>
  <sheetViews>
    <sheetView workbookViewId="0">
      <selection activeCell="A2" sqref="A2:K31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39</v>
      </c>
      <c r="B1" s="41" t="s">
        <v>228</v>
      </c>
      <c r="C1" s="40" t="s">
        <v>20</v>
      </c>
      <c r="D1" s="40"/>
      <c r="E1" s="40"/>
      <c r="F1" s="40"/>
      <c r="G1" s="40"/>
    </row>
    <row r="2" spans="1:11" ht="15.75" thickBot="1" x14ac:dyDescent="0.3">
      <c r="A2" s="2" t="s">
        <v>812</v>
      </c>
      <c r="I2" s="1" t="s">
        <v>836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98.759393999999986</v>
      </c>
      <c r="E6" s="13">
        <f ca="1">SUM(E7:OFFSET(E7,50,0))</f>
        <v>89.792930000000013</v>
      </c>
      <c r="F6" s="13">
        <f ca="1">SUM(F7:OFFSET(F7,50,0))</f>
        <v>26.613979169346294</v>
      </c>
      <c r="G6" s="14">
        <f ca="1">IFERROR(F6/E6,0)</f>
        <v>0.29639281365856185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1.1331910000000001</v>
      </c>
      <c r="E7" s="19">
        <v>1.170477</v>
      </c>
      <c r="F7" s="19">
        <v>0.28709692392317265</v>
      </c>
      <c r="G7" s="20">
        <f t="shared" ref="G7:G31" si="0">IFERROR(F7/E7,0)</f>
        <v>0.24528198667993703</v>
      </c>
      <c r="I7" t="s">
        <v>263</v>
      </c>
      <c r="J7" s="6">
        <v>0.47122326830412931</v>
      </c>
      <c r="K7" s="65">
        <v>0.47749226424135405</v>
      </c>
    </row>
    <row r="8" spans="1:11" x14ac:dyDescent="0.25">
      <c r="A8" s="15"/>
      <c r="B8" s="44">
        <v>2</v>
      </c>
      <c r="C8" s="17" t="s">
        <v>241</v>
      </c>
      <c r="D8" s="18">
        <v>1.3602100000000004</v>
      </c>
      <c r="E8" s="19">
        <v>1.5367690000000005</v>
      </c>
      <c r="F8" s="19">
        <v>0.34006448878335505</v>
      </c>
      <c r="G8" s="20">
        <f t="shared" si="0"/>
        <v>0.22128536480326902</v>
      </c>
      <c r="I8" t="s">
        <v>257</v>
      </c>
      <c r="J8" s="6">
        <v>0.22102832208838663</v>
      </c>
      <c r="K8" s="65">
        <v>0.46493028430395944</v>
      </c>
    </row>
    <row r="9" spans="1:11" x14ac:dyDescent="0.25">
      <c r="A9" s="15"/>
      <c r="B9" s="44">
        <v>3</v>
      </c>
      <c r="C9" s="17" t="s">
        <v>242</v>
      </c>
      <c r="D9" s="18">
        <v>2.1406529999999999</v>
      </c>
      <c r="E9" s="19">
        <v>2.0323989999999998</v>
      </c>
      <c r="F9" s="19">
        <v>0.74664509882177299</v>
      </c>
      <c r="G9" s="20">
        <f t="shared" si="0"/>
        <v>0.36737131774901144</v>
      </c>
      <c r="I9" t="s">
        <v>255</v>
      </c>
      <c r="J9" s="6">
        <v>0.36958185141611466</v>
      </c>
      <c r="K9" s="65">
        <v>0.46346619943583095</v>
      </c>
    </row>
    <row r="10" spans="1:11" x14ac:dyDescent="0.25">
      <c r="A10" s="15"/>
      <c r="B10" s="44">
        <v>4</v>
      </c>
      <c r="C10" s="17" t="s">
        <v>243</v>
      </c>
      <c r="D10" s="18">
        <v>1.2981880000000001</v>
      </c>
      <c r="E10" s="19">
        <v>1.4386780000000003</v>
      </c>
      <c r="F10" s="19">
        <v>0.53525321168217488</v>
      </c>
      <c r="G10" s="20">
        <f t="shared" si="0"/>
        <v>0.37204517736573073</v>
      </c>
      <c r="I10" t="s">
        <v>251</v>
      </c>
      <c r="J10" s="6">
        <v>0.50035281373584439</v>
      </c>
      <c r="K10" s="65">
        <v>0.41527397365686736</v>
      </c>
    </row>
    <row r="11" spans="1:11" x14ac:dyDescent="0.25">
      <c r="A11" s="15"/>
      <c r="B11" s="44">
        <v>5</v>
      </c>
      <c r="C11" s="17" t="s">
        <v>244</v>
      </c>
      <c r="D11" s="18">
        <v>2.0375799999999997</v>
      </c>
      <c r="E11" s="19">
        <v>1.0671259999999998</v>
      </c>
      <c r="F11" s="19">
        <v>0.43083399559327518</v>
      </c>
      <c r="G11" s="20">
        <f t="shared" si="0"/>
        <v>0.40373301333982609</v>
      </c>
      <c r="I11" t="s">
        <v>246</v>
      </c>
      <c r="J11" s="6">
        <v>1.5408248237363296</v>
      </c>
      <c r="K11" s="65">
        <v>0.40475878749174943</v>
      </c>
    </row>
    <row r="12" spans="1:11" x14ac:dyDescent="0.25">
      <c r="A12" s="15"/>
      <c r="B12" s="44">
        <v>6</v>
      </c>
      <c r="C12" s="17" t="s">
        <v>245</v>
      </c>
      <c r="D12" s="18">
        <v>5.1413030000000006</v>
      </c>
      <c r="E12" s="19">
        <v>4.4245950000000001</v>
      </c>
      <c r="F12" s="19">
        <v>1.4999297038193617</v>
      </c>
      <c r="G12" s="20">
        <f t="shared" si="0"/>
        <v>0.33899819165807532</v>
      </c>
      <c r="I12" t="s">
        <v>244</v>
      </c>
      <c r="J12" s="6">
        <v>0.43083399559327518</v>
      </c>
      <c r="K12" s="65">
        <v>0.40373301333982609</v>
      </c>
    </row>
    <row r="13" spans="1:11" x14ac:dyDescent="0.25">
      <c r="A13" s="15"/>
      <c r="B13" s="44">
        <v>7</v>
      </c>
      <c r="C13" s="17" t="s">
        <v>246</v>
      </c>
      <c r="D13" s="18">
        <v>2.9099550000000005</v>
      </c>
      <c r="E13" s="19">
        <v>3.8067730000000002</v>
      </c>
      <c r="F13" s="19">
        <v>1.5408248237363296</v>
      </c>
      <c r="G13" s="20">
        <f t="shared" si="0"/>
        <v>0.40475878749174943</v>
      </c>
      <c r="I13" t="s">
        <v>250</v>
      </c>
      <c r="J13" s="6">
        <v>0.39752922405887148</v>
      </c>
      <c r="K13" s="65">
        <v>0.40046866405302067</v>
      </c>
    </row>
    <row r="14" spans="1:11" x14ac:dyDescent="0.25">
      <c r="A14" s="15"/>
      <c r="B14" s="44">
        <v>8</v>
      </c>
      <c r="C14" s="17" t="s">
        <v>247</v>
      </c>
      <c r="D14" s="18">
        <v>33.984858000000003</v>
      </c>
      <c r="E14" s="19">
        <v>27.313483999999999</v>
      </c>
      <c r="F14" s="19">
        <v>8.5928039239333884</v>
      </c>
      <c r="G14" s="20">
        <f t="shared" si="0"/>
        <v>0.31459933576886012</v>
      </c>
      <c r="I14" t="s">
        <v>262</v>
      </c>
      <c r="J14" s="6">
        <v>1.0441534705491904</v>
      </c>
      <c r="K14" s="65">
        <v>0.38426407520944295</v>
      </c>
    </row>
    <row r="15" spans="1:11" x14ac:dyDescent="0.25">
      <c r="A15" s="15"/>
      <c r="B15" s="44">
        <v>9</v>
      </c>
      <c r="C15" s="17" t="s">
        <v>248</v>
      </c>
      <c r="D15" s="18">
        <v>2.2440439999999997</v>
      </c>
      <c r="E15" s="19">
        <v>2.2598789999999997</v>
      </c>
      <c r="F15" s="19">
        <v>0.52730631096346769</v>
      </c>
      <c r="G15" s="20">
        <f t="shared" si="0"/>
        <v>0.23333386918656607</v>
      </c>
      <c r="I15" t="s">
        <v>243</v>
      </c>
      <c r="J15" s="6">
        <v>0.53525321168217488</v>
      </c>
      <c r="K15" s="65">
        <v>0.37204517736573073</v>
      </c>
    </row>
    <row r="16" spans="1:11" x14ac:dyDescent="0.25">
      <c r="A16" s="15"/>
      <c r="B16" s="44">
        <v>10</v>
      </c>
      <c r="C16" s="17" t="s">
        <v>249</v>
      </c>
      <c r="D16" s="18">
        <v>0.99362399999999984</v>
      </c>
      <c r="E16" s="19">
        <v>0.97137299999999993</v>
      </c>
      <c r="F16" s="19">
        <v>0.34515989744522813</v>
      </c>
      <c r="G16" s="20">
        <f t="shared" si="0"/>
        <v>0.35533198621459333</v>
      </c>
      <c r="I16" t="s">
        <v>242</v>
      </c>
      <c r="J16" s="6">
        <v>0.74664509882177299</v>
      </c>
      <c r="K16" s="65">
        <v>0.36737131774901144</v>
      </c>
    </row>
    <row r="17" spans="1:11" x14ac:dyDescent="0.25">
      <c r="A17" s="15"/>
      <c r="B17" s="44">
        <v>11</v>
      </c>
      <c r="C17" s="17" t="s">
        <v>250</v>
      </c>
      <c r="D17" s="18">
        <v>0.95789499999999994</v>
      </c>
      <c r="E17" s="19">
        <v>0.99265999999999988</v>
      </c>
      <c r="F17" s="19">
        <v>0.39752922405887148</v>
      </c>
      <c r="G17" s="20">
        <f t="shared" si="0"/>
        <v>0.40046866405302067</v>
      </c>
      <c r="I17" t="s">
        <v>253</v>
      </c>
      <c r="J17" s="6">
        <v>0.40082573376275832</v>
      </c>
      <c r="K17" s="65">
        <v>0.36038122951767793</v>
      </c>
    </row>
    <row r="18" spans="1:11" x14ac:dyDescent="0.25">
      <c r="A18" s="15"/>
      <c r="B18" s="44">
        <v>12</v>
      </c>
      <c r="C18" s="17" t="s">
        <v>251</v>
      </c>
      <c r="D18" s="18">
        <v>1.2186499999999998</v>
      </c>
      <c r="E18" s="19">
        <v>1.204874</v>
      </c>
      <c r="F18" s="19">
        <v>0.50035281373584439</v>
      </c>
      <c r="G18" s="20">
        <f t="shared" si="0"/>
        <v>0.41527397365686736</v>
      </c>
      <c r="I18" t="s">
        <v>249</v>
      </c>
      <c r="J18" s="6">
        <v>0.34515989744522813</v>
      </c>
      <c r="K18" s="65">
        <v>0.35533198621459333</v>
      </c>
    </row>
    <row r="19" spans="1:11" x14ac:dyDescent="0.25">
      <c r="A19" s="15"/>
      <c r="B19" s="44">
        <v>13</v>
      </c>
      <c r="C19" s="17" t="s">
        <v>252</v>
      </c>
      <c r="D19" s="18">
        <v>3.1402520000000003</v>
      </c>
      <c r="E19" s="19">
        <v>2.8548930000000001</v>
      </c>
      <c r="F19" s="19">
        <v>0.53911522237694953</v>
      </c>
      <c r="G19" s="20">
        <f t="shared" si="0"/>
        <v>0.18883902912541714</v>
      </c>
      <c r="I19" t="s">
        <v>259</v>
      </c>
      <c r="J19" s="6">
        <v>1.2449396221218194</v>
      </c>
      <c r="K19" s="65">
        <v>0.35296468484305199</v>
      </c>
    </row>
    <row r="20" spans="1:11" x14ac:dyDescent="0.25">
      <c r="A20" s="15"/>
      <c r="B20" s="44">
        <v>14</v>
      </c>
      <c r="C20" s="17" t="s">
        <v>253</v>
      </c>
      <c r="D20" s="18">
        <v>0.94497100000000001</v>
      </c>
      <c r="E20" s="19">
        <v>1.1122269999999999</v>
      </c>
      <c r="F20" s="19">
        <v>0.40082573376275832</v>
      </c>
      <c r="G20" s="20">
        <f t="shared" si="0"/>
        <v>0.36038122951767793</v>
      </c>
      <c r="I20" t="s">
        <v>245</v>
      </c>
      <c r="J20" s="6">
        <v>1.4999297038193617</v>
      </c>
      <c r="K20" s="65">
        <v>0.33899819165807532</v>
      </c>
    </row>
    <row r="21" spans="1:11" x14ac:dyDescent="0.25">
      <c r="A21" s="15"/>
      <c r="B21" s="44">
        <v>15</v>
      </c>
      <c r="C21" s="17" t="s">
        <v>254</v>
      </c>
      <c r="D21" s="18">
        <v>15.371487999999998</v>
      </c>
      <c r="E21" s="19">
        <v>16.819299999999998</v>
      </c>
      <c r="F21" s="19">
        <v>3.7364912154930607</v>
      </c>
      <c r="G21" s="20">
        <f t="shared" si="0"/>
        <v>0.22215497764431702</v>
      </c>
      <c r="I21" t="s">
        <v>247</v>
      </c>
      <c r="J21" s="6">
        <v>8.5928039239333884</v>
      </c>
      <c r="K21" s="65">
        <v>0.31459933576886012</v>
      </c>
    </row>
    <row r="22" spans="1:11" x14ac:dyDescent="0.25">
      <c r="A22" s="15"/>
      <c r="B22" s="44">
        <v>16</v>
      </c>
      <c r="C22" s="17" t="s">
        <v>255</v>
      </c>
      <c r="D22" s="18">
        <v>1.1448960000000001</v>
      </c>
      <c r="E22" s="19">
        <v>0.79742999999999997</v>
      </c>
      <c r="F22" s="19">
        <v>0.36958185141611466</v>
      </c>
      <c r="G22" s="20">
        <f t="shared" si="0"/>
        <v>0.46346619943583095</v>
      </c>
      <c r="I22" t="s">
        <v>264</v>
      </c>
      <c r="J22" s="6">
        <v>0.18079769071846385</v>
      </c>
      <c r="K22" s="65">
        <v>0.30571393183652856</v>
      </c>
    </row>
    <row r="23" spans="1:11" x14ac:dyDescent="0.25">
      <c r="A23" s="15"/>
      <c r="B23" s="44">
        <v>17</v>
      </c>
      <c r="C23" s="17" t="s">
        <v>256</v>
      </c>
      <c r="D23" s="18">
        <v>0.48009299999999999</v>
      </c>
      <c r="E23" s="19">
        <v>0.5821670000000001</v>
      </c>
      <c r="F23" s="19">
        <v>0.14419506806075333</v>
      </c>
      <c r="G23" s="20">
        <f t="shared" si="0"/>
        <v>0.24768677726623683</v>
      </c>
      <c r="I23" t="s">
        <v>261</v>
      </c>
      <c r="J23" s="6">
        <v>0.18645965001633158</v>
      </c>
      <c r="K23" s="65">
        <v>0.28794944894212671</v>
      </c>
    </row>
    <row r="24" spans="1:11" x14ac:dyDescent="0.25">
      <c r="A24" s="15"/>
      <c r="B24" s="44">
        <v>18</v>
      </c>
      <c r="C24" s="17" t="s">
        <v>257</v>
      </c>
      <c r="D24" s="18">
        <v>0.55314799999999997</v>
      </c>
      <c r="E24" s="19">
        <v>0.47540100000000002</v>
      </c>
      <c r="F24" s="19">
        <v>0.22102832208838663</v>
      </c>
      <c r="G24" s="20">
        <f t="shared" si="0"/>
        <v>0.46493028430395944</v>
      </c>
      <c r="I24" t="s">
        <v>256</v>
      </c>
      <c r="J24" s="6">
        <v>0.14419506806075333</v>
      </c>
      <c r="K24" s="65">
        <v>0.24768677726623683</v>
      </c>
    </row>
    <row r="25" spans="1:11" x14ac:dyDescent="0.25">
      <c r="A25" s="15"/>
      <c r="B25" s="44">
        <v>19</v>
      </c>
      <c r="C25" s="17" t="s">
        <v>258</v>
      </c>
      <c r="D25" s="18">
        <v>0.83578400000000008</v>
      </c>
      <c r="E25" s="19">
        <v>0.85468499999999992</v>
      </c>
      <c r="F25" s="19">
        <v>0.21118457030570426</v>
      </c>
      <c r="G25" s="20">
        <f t="shared" si="0"/>
        <v>0.24709053078702009</v>
      </c>
      <c r="I25" t="s">
        <v>258</v>
      </c>
      <c r="J25" s="6">
        <v>0.21118457030570426</v>
      </c>
      <c r="K25" s="65">
        <v>0.24709053078702009</v>
      </c>
    </row>
    <row r="26" spans="1:11" x14ac:dyDescent="0.25">
      <c r="A26" s="15"/>
      <c r="B26" s="44">
        <v>20</v>
      </c>
      <c r="C26" s="17" t="s">
        <v>259</v>
      </c>
      <c r="D26" s="18">
        <v>2.7940309999999999</v>
      </c>
      <c r="E26" s="19">
        <v>3.5270939999999995</v>
      </c>
      <c r="F26" s="19">
        <v>1.2449396221218194</v>
      </c>
      <c r="G26" s="20">
        <f t="shared" si="0"/>
        <v>0.35296468484305199</v>
      </c>
      <c r="I26" t="s">
        <v>240</v>
      </c>
      <c r="J26" s="6">
        <v>0.28709692392317265</v>
      </c>
      <c r="K26" s="65">
        <v>0.24528198667993703</v>
      </c>
    </row>
    <row r="27" spans="1:11" x14ac:dyDescent="0.25">
      <c r="A27" s="15"/>
      <c r="B27" s="44">
        <v>21</v>
      </c>
      <c r="C27" s="17" t="s">
        <v>260</v>
      </c>
      <c r="D27" s="18">
        <v>13.619891999999993</v>
      </c>
      <c r="E27" s="19">
        <v>9.6075560000000024</v>
      </c>
      <c r="F27" s="19">
        <v>2.1201830676363898</v>
      </c>
      <c r="G27" s="20">
        <f t="shared" si="0"/>
        <v>0.22067871034385739</v>
      </c>
      <c r="I27" t="s">
        <v>248</v>
      </c>
      <c r="J27" s="6">
        <v>0.52730631096346769</v>
      </c>
      <c r="K27" s="65">
        <v>0.23333386918656607</v>
      </c>
    </row>
    <row r="28" spans="1:11" x14ac:dyDescent="0.25">
      <c r="A28" s="15"/>
      <c r="B28" s="44">
        <v>22</v>
      </c>
      <c r="C28" s="17" t="s">
        <v>261</v>
      </c>
      <c r="D28" s="18">
        <v>0.58764400000000006</v>
      </c>
      <c r="E28" s="19">
        <v>0.64754300000000009</v>
      </c>
      <c r="F28" s="19">
        <v>0.18645965001633158</v>
      </c>
      <c r="G28" s="20">
        <f t="shared" si="0"/>
        <v>0.28794944894212671</v>
      </c>
      <c r="I28" t="s">
        <v>254</v>
      </c>
      <c r="J28" s="6">
        <v>3.7364912154930607</v>
      </c>
      <c r="K28" s="65">
        <v>0.22215497764431702</v>
      </c>
    </row>
    <row r="29" spans="1:11" x14ac:dyDescent="0.25">
      <c r="A29" s="15"/>
      <c r="B29" s="44">
        <v>23</v>
      </c>
      <c r="C29" s="17" t="s">
        <v>262</v>
      </c>
      <c r="D29" s="18">
        <v>1.8632249999999999</v>
      </c>
      <c r="E29" s="19">
        <v>2.7172810000000003</v>
      </c>
      <c r="F29" s="19">
        <v>1.0441534705491904</v>
      </c>
      <c r="G29" s="20">
        <f t="shared" si="0"/>
        <v>0.38426407520944295</v>
      </c>
      <c r="I29" t="s">
        <v>241</v>
      </c>
      <c r="J29" s="6">
        <v>0.34006448878335505</v>
      </c>
      <c r="K29" s="65">
        <v>0.22128536480326902</v>
      </c>
    </row>
    <row r="30" spans="1:11" x14ac:dyDescent="0.25">
      <c r="A30" s="15"/>
      <c r="B30" s="44">
        <v>24</v>
      </c>
      <c r="C30" s="17" t="s">
        <v>263</v>
      </c>
      <c r="D30" s="18">
        <v>1.1621629999999998</v>
      </c>
      <c r="E30" s="19">
        <v>0.98687099999999994</v>
      </c>
      <c r="F30" s="19">
        <v>0.47122326830412931</v>
      </c>
      <c r="G30" s="20">
        <f t="shared" si="0"/>
        <v>0.47749226424135405</v>
      </c>
      <c r="I30" t="s">
        <v>260</v>
      </c>
      <c r="J30" s="6">
        <v>2.1201830676363898</v>
      </c>
      <c r="K30" s="65">
        <v>0.22067871034385739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0.84165600000000018</v>
      </c>
      <c r="E31" s="25">
        <v>0.59139500000000012</v>
      </c>
      <c r="F31" s="25">
        <v>0.18079769071846385</v>
      </c>
      <c r="G31" s="26">
        <f t="shared" si="0"/>
        <v>0.30571393183652856</v>
      </c>
      <c r="I31" t="s">
        <v>252</v>
      </c>
      <c r="J31" s="6">
        <v>0.53911522237694953</v>
      </c>
      <c r="K31" s="65">
        <v>0.18883902912541714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/>
  <dimension ref="A1:G19"/>
  <sheetViews>
    <sheetView workbookViewId="0">
      <selection activeCell="A2" sqref="A2:G1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39</v>
      </c>
      <c r="B1" s="46" t="s">
        <v>228</v>
      </c>
      <c r="C1" s="40" t="s">
        <v>20</v>
      </c>
      <c r="D1" s="40"/>
      <c r="E1" s="40"/>
      <c r="F1" s="40"/>
      <c r="G1" s="40"/>
    </row>
    <row r="2" spans="1:7" ht="15.75" thickBot="1" x14ac:dyDescent="0.3">
      <c r="A2" s="2" t="s">
        <v>813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98.759393999999986</v>
      </c>
      <c r="E6" s="13">
        <v>89.792930000000013</v>
      </c>
      <c r="F6" s="13">
        <v>26.613979169346294</v>
      </c>
      <c r="G6" s="14">
        <v>0.29639281365856185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37.724172000000003</v>
      </c>
      <c r="E7" s="31">
        <f ca="1">SUM(E8:OFFSET(E6,MATCH("GOBIERNOS REGIONALES",$A$8:$A$50,0),0))</f>
        <v>39.989780000000003</v>
      </c>
      <c r="F7" s="31">
        <f ca="1">SUM(F8:OFFSET(F6,MATCH("GOBIERNOS REGIONALES",$A$8:$A$50,0),0))</f>
        <v>12.272046635566312</v>
      </c>
      <c r="G7" s="32">
        <f ca="1">IFERROR(F7/E7,0)</f>
        <v>0.30687957362021773</v>
      </c>
    </row>
    <row r="8" spans="1:7" x14ac:dyDescent="0.25">
      <c r="A8" s="15"/>
      <c r="B8" s="16">
        <v>13</v>
      </c>
      <c r="C8" s="17" t="s">
        <v>109</v>
      </c>
      <c r="D8" s="18">
        <v>0.05</v>
      </c>
      <c r="E8" s="19">
        <v>0.53295999999999999</v>
      </c>
      <c r="F8" s="19">
        <v>0.26720824162475765</v>
      </c>
      <c r="G8" s="20">
        <f t="shared" ref="G8:G18" si="0">IFERROR(F8/E8,0)</f>
        <v>0.50136640953309375</v>
      </c>
    </row>
    <row r="9" spans="1:7" ht="25.5" x14ac:dyDescent="0.25">
      <c r="A9" s="15"/>
      <c r="B9" s="16">
        <v>160</v>
      </c>
      <c r="C9" s="17" t="s">
        <v>142</v>
      </c>
      <c r="D9" s="18">
        <v>37.674172000000006</v>
      </c>
      <c r="E9" s="19">
        <v>39.45682</v>
      </c>
      <c r="F9" s="19">
        <v>12.004838393941554</v>
      </c>
      <c r="G9" s="20">
        <f t="shared" si="0"/>
        <v>0.3042525574524646</v>
      </c>
    </row>
    <row r="10" spans="1:7" x14ac:dyDescent="0.25">
      <c r="A10" s="27" t="s">
        <v>200</v>
      </c>
      <c r="B10" s="28"/>
      <c r="C10" s="29"/>
      <c r="D10" s="30">
        <f ca="1">SUM(D11:OFFSET(D9,(MATCH("GOBIERNOS LOCALES",$A$8:$A$50,0)-MATCH("GOBIERNOS REGIONALES",$A$8:$A$50,0)),0))</f>
        <v>13.666309</v>
      </c>
      <c r="E10" s="31">
        <f ca="1">SUM(E11:OFFSET(E9,(MATCH("GOBIERNOS LOCALES",$A$8:$A$50,0)-MATCH("GOBIERNOS REGIONALES",$A$8:$A$50,0)),0))</f>
        <v>13.786923</v>
      </c>
      <c r="F10" s="31">
        <f ca="1">SUM(F11:OFFSET(F9,(MATCH("GOBIERNOS LOCALES",$A$8:$A$50,0)-MATCH("GOBIERNOS REGIONALES",$A$8:$A$50,0)),0))</f>
        <v>4.1813844803236861</v>
      </c>
      <c r="G10" s="32">
        <f t="shared" ca="1" si="0"/>
        <v>0.303286272094483</v>
      </c>
    </row>
    <row r="11" spans="1:7" x14ac:dyDescent="0.25">
      <c r="A11" s="15"/>
      <c r="B11" s="16">
        <v>442</v>
      </c>
      <c r="C11" s="17" t="s">
        <v>203</v>
      </c>
      <c r="D11" s="18">
        <v>1.217978</v>
      </c>
      <c r="E11" s="19">
        <v>1.2178200000000001</v>
      </c>
      <c r="F11" s="19">
        <v>0.49868580850670696</v>
      </c>
      <c r="G11" s="20">
        <f t="shared" si="0"/>
        <v>0.40949057209333639</v>
      </c>
    </row>
    <row r="12" spans="1:7" x14ac:dyDescent="0.25">
      <c r="A12" s="15"/>
      <c r="B12" s="16">
        <v>445</v>
      </c>
      <c r="C12" s="17" t="s">
        <v>206</v>
      </c>
      <c r="D12" s="18">
        <v>3.25</v>
      </c>
      <c r="E12" s="19">
        <v>2.3628149999999999</v>
      </c>
      <c r="F12" s="19">
        <v>0.60843125710380264</v>
      </c>
      <c r="G12" s="20">
        <f t="shared" si="0"/>
        <v>0.25750270634975769</v>
      </c>
    </row>
    <row r="13" spans="1:7" x14ac:dyDescent="0.25">
      <c r="A13" s="15"/>
      <c r="B13" s="16">
        <v>446</v>
      </c>
      <c r="C13" s="17" t="s">
        <v>207</v>
      </c>
      <c r="D13" s="18">
        <v>8.7097420000000003</v>
      </c>
      <c r="E13" s="19">
        <v>8.458297</v>
      </c>
      <c r="F13" s="19">
        <v>2.8080767234787345</v>
      </c>
      <c r="G13" s="20">
        <f t="shared" si="0"/>
        <v>0.33199079241113599</v>
      </c>
    </row>
    <row r="14" spans="1:7" x14ac:dyDescent="0.25">
      <c r="A14" s="15"/>
      <c r="B14" s="16">
        <v>447</v>
      </c>
      <c r="C14" s="17" t="s">
        <v>208</v>
      </c>
      <c r="D14" s="18">
        <v>0</v>
      </c>
      <c r="E14" s="19">
        <v>0.98928200000000011</v>
      </c>
      <c r="F14" s="19">
        <v>4.178669024258852E-2</v>
      </c>
      <c r="G14" s="20">
        <f t="shared" si="0"/>
        <v>4.2239412263225772E-2</v>
      </c>
    </row>
    <row r="15" spans="1:7" x14ac:dyDescent="0.25">
      <c r="A15" s="15"/>
      <c r="B15" s="16">
        <v>448</v>
      </c>
      <c r="C15" s="17" t="s">
        <v>209</v>
      </c>
      <c r="D15" s="18">
        <v>0.43084099999999997</v>
      </c>
      <c r="E15" s="19">
        <v>0.49984699999999999</v>
      </c>
      <c r="F15" s="19">
        <v>0.19311970099806786</v>
      </c>
      <c r="G15" s="20">
        <f t="shared" si="0"/>
        <v>0.38635762743012936</v>
      </c>
    </row>
    <row r="16" spans="1:7" x14ac:dyDescent="0.25">
      <c r="A16" s="15"/>
      <c r="B16" s="16">
        <v>449</v>
      </c>
      <c r="C16" s="17" t="s">
        <v>210</v>
      </c>
      <c r="D16" s="18">
        <v>5.7747999999999994E-2</v>
      </c>
      <c r="E16" s="19">
        <v>5.7747999999999994E-2</v>
      </c>
      <c r="F16" s="19">
        <v>3.128429999378568E-2</v>
      </c>
      <c r="G16" s="20">
        <f t="shared" si="0"/>
        <v>0.54173824190942865</v>
      </c>
    </row>
    <row r="17" spans="1:7" x14ac:dyDescent="0.25">
      <c r="A17" s="15"/>
      <c r="B17" s="16">
        <v>456</v>
      </c>
      <c r="C17" s="17" t="s">
        <v>217</v>
      </c>
      <c r="D17" s="18">
        <v>0</v>
      </c>
      <c r="E17" s="19">
        <v>0.20111400000000001</v>
      </c>
      <c r="F17" s="19">
        <v>0</v>
      </c>
      <c r="G17" s="20">
        <f t="shared" si="0"/>
        <v>0</v>
      </c>
    </row>
    <row r="18" spans="1:7" ht="15.75" thickBot="1" x14ac:dyDescent="0.3">
      <c r="A18" s="33" t="s">
        <v>227</v>
      </c>
      <c r="B18" s="34"/>
      <c r="C18" s="35"/>
      <c r="D18" s="36">
        <v>47.368913000000013</v>
      </c>
      <c r="E18" s="37">
        <v>36.016227000000008</v>
      </c>
      <c r="F18" s="37">
        <v>10.160548053456296</v>
      </c>
      <c r="G18" s="38">
        <f t="shared" si="0"/>
        <v>0.28211028471850463</v>
      </c>
    </row>
    <row r="19" spans="1:7" x14ac:dyDescent="0.25">
      <c r="D19" s="6"/>
      <c r="E19" s="6"/>
      <c r="F19" s="6"/>
      <c r="G19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A1:L19"/>
  <sheetViews>
    <sheetView topLeftCell="A10" workbookViewId="0">
      <selection activeCell="A15" sqref="A15:F1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39</v>
      </c>
      <c r="B1" s="40" t="s">
        <v>228</v>
      </c>
      <c r="C1" s="40" t="s">
        <v>20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814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98.759393999999986</v>
      </c>
      <c r="G6" s="13">
        <v>89.792930000000013</v>
      </c>
      <c r="H6" s="13">
        <v>26.613979169346294</v>
      </c>
      <c r="I6" s="14">
        <v>0.29639281365856185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38.204191999999999</v>
      </c>
      <c r="G7" s="31">
        <f ca="1">SUM(G8:OFFSET(G6,MATCH("PROYECTOS",$A$8:$A$50,0),0))</f>
        <v>39.833796999999997</v>
      </c>
      <c r="H7" s="31">
        <f ca="1">SUM(H8:OFFSET(H6,MATCH("PROYECTOS",$A$8:$A$50,0),0))</f>
        <v>12.203923062083504</v>
      </c>
      <c r="I7" s="32">
        <f ca="1">IFERROR(H7/G7,0)</f>
        <v>0.30637107133129954</v>
      </c>
      <c r="J7" s="50"/>
      <c r="K7" s="31"/>
      <c r="L7" s="32"/>
    </row>
    <row r="8" spans="1:12" ht="63.75" x14ac:dyDescent="0.25">
      <c r="A8" s="15"/>
      <c r="B8" s="17">
        <v>3000059</v>
      </c>
      <c r="C8" s="17" t="s">
        <v>815</v>
      </c>
      <c r="D8" s="53">
        <v>407</v>
      </c>
      <c r="E8" s="17" t="s">
        <v>818</v>
      </c>
      <c r="F8" s="18">
        <v>8.9452079999999992</v>
      </c>
      <c r="G8" s="19">
        <v>9.2616580000000006</v>
      </c>
      <c r="H8" s="19">
        <v>3.3143893205910899</v>
      </c>
      <c r="I8" s="20">
        <f>IFERROR(H8/G8,0)</f>
        <v>0.35786133763426481</v>
      </c>
      <c r="J8" s="54"/>
      <c r="K8" s="19"/>
      <c r="L8" s="20" t="str">
        <f>IFERROR(K8/J8,".")</f>
        <v>.</v>
      </c>
    </row>
    <row r="9" spans="1:12" ht="38.25" x14ac:dyDescent="0.25">
      <c r="A9" s="15"/>
      <c r="B9" s="17">
        <v>3000523</v>
      </c>
      <c r="C9" s="17" t="s">
        <v>816</v>
      </c>
      <c r="D9" s="53">
        <v>407</v>
      </c>
      <c r="E9" s="17" t="s">
        <v>818</v>
      </c>
      <c r="F9" s="18">
        <v>27.690152000000001</v>
      </c>
      <c r="G9" s="19">
        <v>28.73836</v>
      </c>
      <c r="H9" s="19">
        <v>8.4153721023958497</v>
      </c>
      <c r="I9" s="20">
        <f>IFERROR(H9/G9,0)</f>
        <v>0.29282715166752205</v>
      </c>
      <c r="J9" s="54"/>
      <c r="K9" s="19"/>
      <c r="L9" s="20" t="str">
        <f>IFERROR(K9/J9,".")</f>
        <v>.</v>
      </c>
    </row>
    <row r="10" spans="1:12" ht="51" x14ac:dyDescent="0.25">
      <c r="A10" s="15"/>
      <c r="B10" s="17">
        <v>3000524</v>
      </c>
      <c r="C10" s="17" t="s">
        <v>817</v>
      </c>
      <c r="D10" s="53">
        <v>407</v>
      </c>
      <c r="E10" s="17" t="s">
        <v>818</v>
      </c>
      <c r="F10" s="18">
        <v>1.568832</v>
      </c>
      <c r="G10" s="19">
        <v>1.8337790000000003</v>
      </c>
      <c r="H10" s="19">
        <v>0.47416163909656461</v>
      </c>
      <c r="I10" s="20">
        <f>IFERROR(H10/G10,0)</f>
        <v>0.25857076512304072</v>
      </c>
      <c r="J10" s="54"/>
      <c r="K10" s="19"/>
      <c r="L10" s="20" t="str">
        <f>IFERROR(K10/J10,".")</f>
        <v>.</v>
      </c>
    </row>
    <row r="11" spans="1:12" ht="15.75" thickBot="1" x14ac:dyDescent="0.3">
      <c r="A11" s="33" t="s">
        <v>302</v>
      </c>
      <c r="B11" s="35"/>
      <c r="C11" s="35"/>
      <c r="D11" s="51"/>
      <c r="E11" s="35"/>
      <c r="F11" s="36">
        <f ca="1">OFFSET(F11,-MATCH("PROYECTOS",$A$8:$A$50,0)-1,0)-(OFFSET(F11,-MATCH("PROYECTOS",$A$8:$A$50,0),0))</f>
        <v>60.555201999999987</v>
      </c>
      <c r="G11" s="37">
        <f ca="1">OFFSET(G11,-MATCH("PROYECTOS",$A$8:$A$50,0)-1,0)-(OFFSET(G11,-MATCH("PROYECTOS",$A$8:$A$50,0),0))</f>
        <v>49.959133000000016</v>
      </c>
      <c r="H11" s="37">
        <f ca="1">OFFSET(H11,-MATCH("PROYECTOS",$A$8:$A$50,0)-1,0)-(OFFSET(H11,-MATCH("PROYECTOS",$A$8:$A$50,0),0))</f>
        <v>14.41005610726279</v>
      </c>
      <c r="I11" s="38">
        <f ca="1">IFERROR(H11/G11,0)</f>
        <v>0.28843687313914723</v>
      </c>
      <c r="J11" s="52"/>
      <c r="K11" s="37"/>
      <c r="L11" s="38"/>
    </row>
    <row r="12" spans="1:12" ht="15.75" thickBot="1" x14ac:dyDescent="0.3"/>
    <row r="13" spans="1:12" ht="15.75" thickBot="1" x14ac:dyDescent="0.3">
      <c r="A13" s="108" t="s">
        <v>372</v>
      </c>
      <c r="B13" s="109"/>
      <c r="C13" s="109"/>
      <c r="D13" s="109"/>
      <c r="E13" s="109"/>
      <c r="F13" s="110"/>
    </row>
    <row r="14" spans="1:12" ht="15.75" thickBot="1" x14ac:dyDescent="0.3">
      <c r="A14" s="2" t="s">
        <v>837</v>
      </c>
    </row>
    <row r="15" spans="1:12" ht="45" customHeight="1" x14ac:dyDescent="0.25">
      <c r="A15" s="100" t="s">
        <v>374</v>
      </c>
      <c r="B15" s="101"/>
      <c r="C15" s="101"/>
      <c r="D15" s="101"/>
      <c r="E15" s="101"/>
      <c r="F15" s="111" t="s">
        <v>375</v>
      </c>
    </row>
    <row r="16" spans="1:12" ht="15.75" thickBot="1" x14ac:dyDescent="0.3">
      <c r="A16" s="125"/>
      <c r="B16" s="126"/>
      <c r="C16" s="126"/>
      <c r="D16" s="126"/>
      <c r="E16" s="126"/>
      <c r="F16" s="112"/>
    </row>
    <row r="17" spans="1:6" ht="43.5" customHeight="1" x14ac:dyDescent="0.25">
      <c r="A17" s="15"/>
      <c r="B17" s="17">
        <v>3000059</v>
      </c>
      <c r="C17" s="142" t="s">
        <v>815</v>
      </c>
      <c r="D17" s="142"/>
      <c r="E17" s="143"/>
      <c r="F17" s="20">
        <v>0.35786133763426481</v>
      </c>
    </row>
    <row r="18" spans="1:6" ht="32.25" customHeight="1" x14ac:dyDescent="0.25">
      <c r="A18" s="15"/>
      <c r="B18" s="17">
        <v>3000523</v>
      </c>
      <c r="C18" s="119" t="s">
        <v>816</v>
      </c>
      <c r="D18" s="119"/>
      <c r="E18" s="120"/>
      <c r="F18" s="20">
        <v>0.29282715166752205</v>
      </c>
    </row>
    <row r="19" spans="1:6" ht="44.25" customHeight="1" thickBot="1" x14ac:dyDescent="0.3">
      <c r="A19" s="21"/>
      <c r="B19" s="23">
        <v>3000524</v>
      </c>
      <c r="C19" s="121" t="s">
        <v>817</v>
      </c>
      <c r="D19" s="121"/>
      <c r="E19" s="122"/>
      <c r="F19" s="26">
        <v>0.25857076512304072</v>
      </c>
    </row>
  </sheetData>
  <mergeCells count="18">
    <mergeCell ref="J3:L3"/>
    <mergeCell ref="I4:I5"/>
    <mergeCell ref="A13:F13"/>
    <mergeCell ref="A15:E16"/>
    <mergeCell ref="F15:F16"/>
    <mergeCell ref="L4:L5"/>
    <mergeCell ref="H4:H5"/>
    <mergeCell ref="A4:C5"/>
    <mergeCell ref="J4:J5"/>
    <mergeCell ref="F4:F5"/>
    <mergeCell ref="K4:K5"/>
    <mergeCell ref="G4:G5"/>
    <mergeCell ref="D4:E5"/>
    <mergeCell ref="C18:E18"/>
    <mergeCell ref="C17:E17"/>
    <mergeCell ref="C19:E19"/>
    <mergeCell ref="A3:E3"/>
    <mergeCell ref="F3:I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R23"/>
  <sheetViews>
    <sheetView workbookViewId="0">
      <selection activeCell="N6" sqref="N6:R23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39">
        <v>1</v>
      </c>
      <c r="B1" s="40" t="s">
        <v>228</v>
      </c>
      <c r="C1" s="40" t="s">
        <v>8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.75" thickBot="1" x14ac:dyDescent="0.3">
      <c r="A2" s="2" t="s">
        <v>327</v>
      </c>
    </row>
    <row r="3" spans="1:18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0" t="s">
        <v>2</v>
      </c>
      <c r="O3" s="101"/>
      <c r="P3" s="102"/>
      <c r="Q3" s="101" t="s">
        <v>235</v>
      </c>
      <c r="R3" s="102"/>
    </row>
    <row r="4" spans="1:18" ht="45" customHeight="1" x14ac:dyDescent="0.25">
      <c r="A4" s="113" t="s">
        <v>328</v>
      </c>
      <c r="B4" s="114"/>
      <c r="C4" s="114"/>
      <c r="D4" s="114" t="s">
        <v>306</v>
      </c>
      <c r="E4" s="114"/>
      <c r="F4" s="114" t="s">
        <v>231</v>
      </c>
      <c r="G4" s="114"/>
      <c r="H4" s="114" t="s">
        <v>232</v>
      </c>
      <c r="I4" s="114"/>
      <c r="J4" s="114" t="s">
        <v>233</v>
      </c>
      <c r="K4" s="114"/>
      <c r="L4" s="114" t="s">
        <v>234</v>
      </c>
      <c r="M4" s="129"/>
      <c r="N4" s="98" t="s">
        <v>3</v>
      </c>
      <c r="O4" s="96" t="s">
        <v>4</v>
      </c>
      <c r="P4" s="105" t="s">
        <v>5</v>
      </c>
      <c r="Q4" s="117" t="s">
        <v>236</v>
      </c>
      <c r="R4" s="105" t="s">
        <v>237</v>
      </c>
    </row>
    <row r="5" spans="1:18" ht="15.75" thickBot="1" x14ac:dyDescent="0.3">
      <c r="A5" s="131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30"/>
      <c r="N5" s="133"/>
      <c r="O5" s="134"/>
      <c r="P5" s="127"/>
      <c r="Q5" s="132"/>
      <c r="R5" s="127"/>
    </row>
    <row r="6" spans="1:18" ht="38.25" x14ac:dyDescent="0.25">
      <c r="A6" s="15"/>
      <c r="B6" s="17">
        <v>5000017</v>
      </c>
      <c r="C6" s="17" t="s">
        <v>312</v>
      </c>
      <c r="D6" s="17">
        <v>3033254</v>
      </c>
      <c r="E6" s="17" t="s">
        <v>279</v>
      </c>
      <c r="F6" s="17">
        <v>218</v>
      </c>
      <c r="G6" s="17" t="s">
        <v>297</v>
      </c>
      <c r="H6" s="17">
        <v>135</v>
      </c>
      <c r="I6" s="17" t="s">
        <v>139</v>
      </c>
      <c r="J6" s="17">
        <v>1</v>
      </c>
      <c r="K6" s="17" t="s">
        <v>323</v>
      </c>
      <c r="L6" s="17">
        <v>1</v>
      </c>
      <c r="M6" s="17" t="s">
        <v>325</v>
      </c>
      <c r="N6" s="59">
        <v>0.30447000000000002</v>
      </c>
      <c r="O6" s="60">
        <v>0.30447000000000002</v>
      </c>
      <c r="P6" s="61">
        <v>0</v>
      </c>
      <c r="Q6" s="60">
        <v>0</v>
      </c>
      <c r="R6" s="61">
        <v>0</v>
      </c>
    </row>
    <row r="7" spans="1:18" ht="38.25" x14ac:dyDescent="0.25">
      <c r="A7" s="15"/>
      <c r="B7" s="17">
        <v>5000018</v>
      </c>
      <c r="C7" s="17" t="s">
        <v>313</v>
      </c>
      <c r="D7" s="17">
        <v>3033255</v>
      </c>
      <c r="E7" s="17" t="s">
        <v>280</v>
      </c>
      <c r="F7" s="17">
        <v>219</v>
      </c>
      <c r="G7" s="17" t="s">
        <v>298</v>
      </c>
      <c r="H7" s="17">
        <v>135</v>
      </c>
      <c r="I7" s="17" t="s">
        <v>139</v>
      </c>
      <c r="J7" s="17">
        <v>1</v>
      </c>
      <c r="K7" s="17" t="s">
        <v>323</v>
      </c>
      <c r="L7" s="17">
        <v>1</v>
      </c>
      <c r="M7" s="17" t="s">
        <v>325</v>
      </c>
      <c r="N7" s="59">
        <v>5.2279330000000002</v>
      </c>
      <c r="O7" s="60">
        <v>6.685791</v>
      </c>
      <c r="P7" s="61">
        <v>6.685791015625</v>
      </c>
      <c r="Q7" s="60">
        <v>0</v>
      </c>
      <c r="R7" s="61">
        <v>0</v>
      </c>
    </row>
    <row r="8" spans="1:18" ht="38.25" x14ac:dyDescent="0.25">
      <c r="A8" s="15"/>
      <c r="B8" s="17">
        <v>5000018</v>
      </c>
      <c r="C8" s="17" t="s">
        <v>313</v>
      </c>
      <c r="D8" s="17">
        <v>3033255</v>
      </c>
      <c r="E8" s="17" t="s">
        <v>280</v>
      </c>
      <c r="F8" s="17">
        <v>219</v>
      </c>
      <c r="G8" s="17" t="s">
        <v>298</v>
      </c>
      <c r="H8" s="17">
        <v>135</v>
      </c>
      <c r="I8" s="17" t="s">
        <v>139</v>
      </c>
      <c r="J8" s="17">
        <v>1</v>
      </c>
      <c r="K8" s="17" t="s">
        <v>323</v>
      </c>
      <c r="L8" s="17">
        <v>2</v>
      </c>
      <c r="M8" s="17" t="s">
        <v>326</v>
      </c>
      <c r="N8" s="59">
        <v>69.825587999999996</v>
      </c>
      <c r="O8" s="60">
        <v>79.206310999999999</v>
      </c>
      <c r="P8" s="61">
        <v>76.24440598487854</v>
      </c>
      <c r="Q8" s="60">
        <v>0</v>
      </c>
      <c r="R8" s="61">
        <v>0</v>
      </c>
    </row>
    <row r="9" spans="1:18" ht="38.25" x14ac:dyDescent="0.25">
      <c r="A9" s="15"/>
      <c r="B9" s="17">
        <v>5000019</v>
      </c>
      <c r="C9" s="17" t="s">
        <v>314</v>
      </c>
      <c r="D9" s="17">
        <v>3033256</v>
      </c>
      <c r="E9" s="17" t="s">
        <v>281</v>
      </c>
      <c r="F9" s="17">
        <v>220</v>
      </c>
      <c r="G9" s="17" t="s">
        <v>299</v>
      </c>
      <c r="H9" s="17">
        <v>135</v>
      </c>
      <c r="I9" s="17" t="s">
        <v>139</v>
      </c>
      <c r="J9" s="17">
        <v>1</v>
      </c>
      <c r="K9" s="17" t="s">
        <v>323</v>
      </c>
      <c r="L9" s="17">
        <v>1</v>
      </c>
      <c r="M9" s="17" t="s">
        <v>325</v>
      </c>
      <c r="N9" s="59">
        <v>1.812972</v>
      </c>
      <c r="O9" s="60">
        <v>2.0584250000000002</v>
      </c>
      <c r="P9" s="61">
        <v>2.0584249496459961</v>
      </c>
      <c r="Q9" s="60">
        <v>0</v>
      </c>
      <c r="R9" s="61">
        <v>0</v>
      </c>
    </row>
    <row r="10" spans="1:18" ht="38.25" x14ac:dyDescent="0.25">
      <c r="A10" s="15"/>
      <c r="B10" s="17">
        <v>5000019</v>
      </c>
      <c r="C10" s="17" t="s">
        <v>314</v>
      </c>
      <c r="D10" s="17">
        <v>3033256</v>
      </c>
      <c r="E10" s="17" t="s">
        <v>281</v>
      </c>
      <c r="F10" s="17">
        <v>220</v>
      </c>
      <c r="G10" s="17" t="s">
        <v>299</v>
      </c>
      <c r="H10" s="17">
        <v>135</v>
      </c>
      <c r="I10" s="17" t="s">
        <v>139</v>
      </c>
      <c r="J10" s="17">
        <v>1</v>
      </c>
      <c r="K10" s="17" t="s">
        <v>323</v>
      </c>
      <c r="L10" s="17">
        <v>2</v>
      </c>
      <c r="M10" s="17" t="s">
        <v>326</v>
      </c>
      <c r="N10" s="59">
        <v>39.142247999999995</v>
      </c>
      <c r="O10" s="60">
        <v>38.896794999999997</v>
      </c>
      <c r="P10" s="61">
        <v>38.860881879925728</v>
      </c>
      <c r="Q10" s="60">
        <v>0</v>
      </c>
      <c r="R10" s="61">
        <v>0</v>
      </c>
    </row>
    <row r="11" spans="1:18" ht="38.25" x14ac:dyDescent="0.25">
      <c r="A11" s="15"/>
      <c r="B11" s="17">
        <v>5000027</v>
      </c>
      <c r="C11" s="17" t="s">
        <v>315</v>
      </c>
      <c r="D11" s="17">
        <v>3033311</v>
      </c>
      <c r="E11" s="17" t="s">
        <v>282</v>
      </c>
      <c r="F11" s="17">
        <v>16</v>
      </c>
      <c r="G11" s="17" t="s">
        <v>300</v>
      </c>
      <c r="H11" s="17">
        <v>135</v>
      </c>
      <c r="I11" s="17" t="s">
        <v>139</v>
      </c>
      <c r="J11" s="17">
        <v>1</v>
      </c>
      <c r="K11" s="17" t="s">
        <v>323</v>
      </c>
      <c r="L11" s="17">
        <v>1</v>
      </c>
      <c r="M11" s="17" t="s">
        <v>325</v>
      </c>
      <c r="N11" s="59">
        <v>5.4786599999999996</v>
      </c>
      <c r="O11" s="60">
        <v>3.8968050000000001</v>
      </c>
      <c r="P11" s="61">
        <v>3.8968050479888916</v>
      </c>
      <c r="Q11" s="60">
        <v>0</v>
      </c>
      <c r="R11" s="61">
        <v>0</v>
      </c>
    </row>
    <row r="12" spans="1:18" ht="38.25" x14ac:dyDescent="0.25">
      <c r="A12" s="15"/>
      <c r="B12" s="17">
        <v>5000027</v>
      </c>
      <c r="C12" s="17" t="s">
        <v>315</v>
      </c>
      <c r="D12" s="17">
        <v>3033311</v>
      </c>
      <c r="E12" s="17" t="s">
        <v>282</v>
      </c>
      <c r="F12" s="17">
        <v>16</v>
      </c>
      <c r="G12" s="17" t="s">
        <v>300</v>
      </c>
      <c r="H12" s="17">
        <v>135</v>
      </c>
      <c r="I12" s="17" t="s">
        <v>139</v>
      </c>
      <c r="J12" s="17">
        <v>1</v>
      </c>
      <c r="K12" s="17" t="s">
        <v>323</v>
      </c>
      <c r="L12" s="17">
        <v>2</v>
      </c>
      <c r="M12" s="17" t="s">
        <v>326</v>
      </c>
      <c r="N12" s="59">
        <v>32.911373000000005</v>
      </c>
      <c r="O12" s="60">
        <v>34.493228000000002</v>
      </c>
      <c r="P12" s="61">
        <v>34.066580981016159</v>
      </c>
      <c r="Q12" s="60">
        <v>0</v>
      </c>
      <c r="R12" s="61">
        <v>0</v>
      </c>
    </row>
    <row r="13" spans="1:18" ht="38.25" x14ac:dyDescent="0.25">
      <c r="A13" s="15"/>
      <c r="B13" s="17">
        <v>5000028</v>
      </c>
      <c r="C13" s="17" t="s">
        <v>329</v>
      </c>
      <c r="D13" s="17">
        <v>3033312</v>
      </c>
      <c r="E13" s="17" t="s">
        <v>283</v>
      </c>
      <c r="F13" s="17">
        <v>16</v>
      </c>
      <c r="G13" s="17" t="s">
        <v>300</v>
      </c>
      <c r="H13" s="17">
        <v>135</v>
      </c>
      <c r="I13" s="17" t="s">
        <v>139</v>
      </c>
      <c r="J13" s="17">
        <v>1</v>
      </c>
      <c r="K13" s="17" t="s">
        <v>323</v>
      </c>
      <c r="L13" s="17">
        <v>1</v>
      </c>
      <c r="M13" s="17" t="s">
        <v>325</v>
      </c>
      <c r="N13" s="59">
        <v>0.98403700000000005</v>
      </c>
      <c r="O13" s="60">
        <v>0.54799500000000001</v>
      </c>
      <c r="P13" s="61">
        <v>0.54799497127532959</v>
      </c>
      <c r="Q13" s="60">
        <v>0</v>
      </c>
      <c r="R13" s="61">
        <v>0</v>
      </c>
    </row>
    <row r="14" spans="1:18" ht="38.25" x14ac:dyDescent="0.25">
      <c r="A14" s="15"/>
      <c r="B14" s="17">
        <v>5000028</v>
      </c>
      <c r="C14" s="17" t="s">
        <v>329</v>
      </c>
      <c r="D14" s="17">
        <v>3033312</v>
      </c>
      <c r="E14" s="17" t="s">
        <v>283</v>
      </c>
      <c r="F14" s="17">
        <v>16</v>
      </c>
      <c r="G14" s="17" t="s">
        <v>300</v>
      </c>
      <c r="H14" s="17">
        <v>135</v>
      </c>
      <c r="I14" s="17" t="s">
        <v>139</v>
      </c>
      <c r="J14" s="17">
        <v>1</v>
      </c>
      <c r="K14" s="17" t="s">
        <v>323</v>
      </c>
      <c r="L14" s="17">
        <v>2</v>
      </c>
      <c r="M14" s="17" t="s">
        <v>326</v>
      </c>
      <c r="N14" s="59">
        <v>9.1433970000000002</v>
      </c>
      <c r="O14" s="60">
        <v>9.5794390000000007</v>
      </c>
      <c r="P14" s="61">
        <v>9.373361062258482</v>
      </c>
      <c r="Q14" s="60">
        <v>0</v>
      </c>
      <c r="R14" s="61">
        <v>0</v>
      </c>
    </row>
    <row r="15" spans="1:18" ht="38.25" x14ac:dyDescent="0.25">
      <c r="A15" s="15"/>
      <c r="B15" s="17">
        <v>5000029</v>
      </c>
      <c r="C15" s="17" t="s">
        <v>316</v>
      </c>
      <c r="D15" s="17">
        <v>3033313</v>
      </c>
      <c r="E15" s="17" t="s">
        <v>284</v>
      </c>
      <c r="F15" s="17">
        <v>16</v>
      </c>
      <c r="G15" s="17" t="s">
        <v>300</v>
      </c>
      <c r="H15" s="17">
        <v>135</v>
      </c>
      <c r="I15" s="17" t="s">
        <v>139</v>
      </c>
      <c r="J15" s="17">
        <v>1</v>
      </c>
      <c r="K15" s="17" t="s">
        <v>323</v>
      </c>
      <c r="L15" s="17">
        <v>1</v>
      </c>
      <c r="M15" s="17" t="s">
        <v>325</v>
      </c>
      <c r="N15" s="59">
        <v>6.6727949999999998</v>
      </c>
      <c r="O15" s="60">
        <v>11.465425</v>
      </c>
      <c r="P15" s="61">
        <v>11.465425491333008</v>
      </c>
      <c r="Q15" s="60">
        <v>0</v>
      </c>
      <c r="R15" s="61">
        <v>0</v>
      </c>
    </row>
    <row r="16" spans="1:18" ht="38.25" x14ac:dyDescent="0.25">
      <c r="A16" s="15"/>
      <c r="B16" s="17">
        <v>5000029</v>
      </c>
      <c r="C16" s="17" t="s">
        <v>316</v>
      </c>
      <c r="D16" s="17">
        <v>3033313</v>
      </c>
      <c r="E16" s="17" t="s">
        <v>284</v>
      </c>
      <c r="F16" s="17">
        <v>16</v>
      </c>
      <c r="G16" s="17" t="s">
        <v>300</v>
      </c>
      <c r="H16" s="17">
        <v>135</v>
      </c>
      <c r="I16" s="17" t="s">
        <v>139</v>
      </c>
      <c r="J16" s="17">
        <v>1</v>
      </c>
      <c r="K16" s="17" t="s">
        <v>323</v>
      </c>
      <c r="L16" s="17">
        <v>2</v>
      </c>
      <c r="M16" s="17" t="s">
        <v>326</v>
      </c>
      <c r="N16" s="59">
        <v>9.3887849999999986</v>
      </c>
      <c r="O16" s="60">
        <v>4.6029120000000008</v>
      </c>
      <c r="P16" s="61">
        <v>4.5961550148203969</v>
      </c>
      <c r="Q16" s="60">
        <v>0</v>
      </c>
      <c r="R16" s="61">
        <v>0</v>
      </c>
    </row>
    <row r="17" spans="1:18" ht="38.25" x14ac:dyDescent="0.25">
      <c r="A17" s="15"/>
      <c r="B17" s="17">
        <v>5000029</v>
      </c>
      <c r="C17" s="17" t="s">
        <v>316</v>
      </c>
      <c r="D17" s="17">
        <v>3033313</v>
      </c>
      <c r="E17" s="17" t="s">
        <v>284</v>
      </c>
      <c r="F17" s="17">
        <v>16</v>
      </c>
      <c r="G17" s="17" t="s">
        <v>300</v>
      </c>
      <c r="H17" s="17">
        <v>455</v>
      </c>
      <c r="I17" s="17" t="s">
        <v>216</v>
      </c>
      <c r="J17" s="17">
        <v>402</v>
      </c>
      <c r="K17" s="17" t="s">
        <v>324</v>
      </c>
      <c r="L17" s="17">
        <v>1</v>
      </c>
      <c r="M17" s="17" t="s">
        <v>325</v>
      </c>
      <c r="N17" s="59">
        <v>0</v>
      </c>
      <c r="O17" s="60">
        <v>8.4671999999999997E-2</v>
      </c>
      <c r="P17" s="61">
        <v>0</v>
      </c>
      <c r="Q17" s="60">
        <v>339</v>
      </c>
      <c r="R17" s="61">
        <v>0</v>
      </c>
    </row>
    <row r="18" spans="1:18" ht="38.25" x14ac:dyDescent="0.25">
      <c r="A18" s="15"/>
      <c r="B18" s="17">
        <v>5000030</v>
      </c>
      <c r="C18" s="17" t="s">
        <v>330</v>
      </c>
      <c r="D18" s="17">
        <v>3033314</v>
      </c>
      <c r="E18" s="17" t="s">
        <v>285</v>
      </c>
      <c r="F18" s="17">
        <v>16</v>
      </c>
      <c r="G18" s="17" t="s">
        <v>300</v>
      </c>
      <c r="H18" s="17">
        <v>135</v>
      </c>
      <c r="I18" s="17" t="s">
        <v>139</v>
      </c>
      <c r="J18" s="17">
        <v>1</v>
      </c>
      <c r="K18" s="17" t="s">
        <v>323</v>
      </c>
      <c r="L18" s="17">
        <v>1</v>
      </c>
      <c r="M18" s="17" t="s">
        <v>325</v>
      </c>
      <c r="N18" s="59">
        <v>1.57406</v>
      </c>
      <c r="O18" s="60">
        <v>1.355456</v>
      </c>
      <c r="P18" s="61">
        <v>1.0716140270233154</v>
      </c>
      <c r="Q18" s="60">
        <v>0</v>
      </c>
      <c r="R18" s="61">
        <v>0</v>
      </c>
    </row>
    <row r="19" spans="1:18" ht="38.25" x14ac:dyDescent="0.25">
      <c r="A19" s="15"/>
      <c r="B19" s="17">
        <v>5000030</v>
      </c>
      <c r="C19" s="17" t="s">
        <v>330</v>
      </c>
      <c r="D19" s="17">
        <v>3033314</v>
      </c>
      <c r="E19" s="17" t="s">
        <v>285</v>
      </c>
      <c r="F19" s="17">
        <v>16</v>
      </c>
      <c r="G19" s="17" t="s">
        <v>300</v>
      </c>
      <c r="H19" s="17">
        <v>135</v>
      </c>
      <c r="I19" s="17" t="s">
        <v>139</v>
      </c>
      <c r="J19" s="17">
        <v>1</v>
      </c>
      <c r="K19" s="17" t="s">
        <v>323</v>
      </c>
      <c r="L19" s="17">
        <v>2</v>
      </c>
      <c r="M19" s="17" t="s">
        <v>326</v>
      </c>
      <c r="N19" s="59">
        <v>1.337553</v>
      </c>
      <c r="O19" s="60">
        <v>1.556157</v>
      </c>
      <c r="P19" s="61">
        <v>1.5561570119316457</v>
      </c>
      <c r="Q19" s="60">
        <v>0</v>
      </c>
      <c r="R19" s="61">
        <v>0</v>
      </c>
    </row>
    <row r="20" spans="1:18" ht="38.25" x14ac:dyDescent="0.25">
      <c r="A20" s="15"/>
      <c r="B20" s="17">
        <v>5000032</v>
      </c>
      <c r="C20" s="17" t="s">
        <v>331</v>
      </c>
      <c r="D20" s="17">
        <v>3033317</v>
      </c>
      <c r="E20" s="17" t="s">
        <v>287</v>
      </c>
      <c r="F20" s="17">
        <v>224</v>
      </c>
      <c r="G20" s="17" t="s">
        <v>301</v>
      </c>
      <c r="H20" s="17">
        <v>135</v>
      </c>
      <c r="I20" s="17" t="s">
        <v>139</v>
      </c>
      <c r="J20" s="17">
        <v>1</v>
      </c>
      <c r="K20" s="17" t="s">
        <v>323</v>
      </c>
      <c r="L20" s="17">
        <v>1</v>
      </c>
      <c r="M20" s="17" t="s">
        <v>325</v>
      </c>
      <c r="N20" s="59">
        <v>6.0968299999999997</v>
      </c>
      <c r="O20" s="60">
        <v>4.7107429999999999</v>
      </c>
      <c r="P20" s="61">
        <v>4.7107429504394531</v>
      </c>
      <c r="Q20" s="60">
        <v>0</v>
      </c>
      <c r="R20" s="61">
        <v>0</v>
      </c>
    </row>
    <row r="21" spans="1:18" ht="38.25" x14ac:dyDescent="0.25">
      <c r="A21" s="15"/>
      <c r="B21" s="17">
        <v>5000032</v>
      </c>
      <c r="C21" s="17" t="s">
        <v>331</v>
      </c>
      <c r="D21" s="17">
        <v>3033317</v>
      </c>
      <c r="E21" s="17" t="s">
        <v>287</v>
      </c>
      <c r="F21" s="17">
        <v>224</v>
      </c>
      <c r="G21" s="17" t="s">
        <v>301</v>
      </c>
      <c r="H21" s="17">
        <v>135</v>
      </c>
      <c r="I21" s="17" t="s">
        <v>139</v>
      </c>
      <c r="J21" s="17">
        <v>1</v>
      </c>
      <c r="K21" s="17" t="s">
        <v>323</v>
      </c>
      <c r="L21" s="17">
        <v>2</v>
      </c>
      <c r="M21" s="17" t="s">
        <v>326</v>
      </c>
      <c r="N21" s="59">
        <v>33.007345999999998</v>
      </c>
      <c r="O21" s="60">
        <v>34.393433000000002</v>
      </c>
      <c r="P21" s="61">
        <v>33.820490002632141</v>
      </c>
      <c r="Q21" s="60">
        <v>0</v>
      </c>
      <c r="R21" s="61">
        <v>0</v>
      </c>
    </row>
    <row r="22" spans="1:18" ht="38.25" x14ac:dyDescent="0.25">
      <c r="A22" s="15"/>
      <c r="B22" s="17">
        <v>5000035</v>
      </c>
      <c r="C22" s="17" t="s">
        <v>332</v>
      </c>
      <c r="D22" s="17">
        <v>3033414</v>
      </c>
      <c r="E22" s="17" t="s">
        <v>288</v>
      </c>
      <c r="F22" s="17">
        <v>16</v>
      </c>
      <c r="G22" s="17" t="s">
        <v>300</v>
      </c>
      <c r="H22" s="17">
        <v>135</v>
      </c>
      <c r="I22" s="17" t="s">
        <v>139</v>
      </c>
      <c r="J22" s="17">
        <v>1</v>
      </c>
      <c r="K22" s="17" t="s">
        <v>323</v>
      </c>
      <c r="L22" s="17">
        <v>1</v>
      </c>
      <c r="M22" s="17" t="s">
        <v>325</v>
      </c>
      <c r="N22" s="59">
        <v>5.1334999999999999E-2</v>
      </c>
      <c r="O22" s="60">
        <v>4.5700999999999999E-2</v>
      </c>
      <c r="P22" s="61">
        <v>4.5701000839471817E-2</v>
      </c>
      <c r="Q22" s="60">
        <v>0</v>
      </c>
      <c r="R22" s="61">
        <v>0</v>
      </c>
    </row>
    <row r="23" spans="1:18" ht="39" thickBot="1" x14ac:dyDescent="0.3">
      <c r="A23" s="21"/>
      <c r="B23" s="23">
        <v>5000035</v>
      </c>
      <c r="C23" s="23" t="s">
        <v>332</v>
      </c>
      <c r="D23" s="23">
        <v>3033414</v>
      </c>
      <c r="E23" s="23" t="s">
        <v>288</v>
      </c>
      <c r="F23" s="23">
        <v>16</v>
      </c>
      <c r="G23" s="23" t="s">
        <v>300</v>
      </c>
      <c r="H23" s="23">
        <v>135</v>
      </c>
      <c r="I23" s="23" t="s">
        <v>139</v>
      </c>
      <c r="J23" s="23">
        <v>1</v>
      </c>
      <c r="K23" s="23" t="s">
        <v>323</v>
      </c>
      <c r="L23" s="23">
        <v>2</v>
      </c>
      <c r="M23" s="23" t="s">
        <v>326</v>
      </c>
      <c r="N23" s="62">
        <v>1.297126</v>
      </c>
      <c r="O23" s="63">
        <v>1.3027599999999997</v>
      </c>
      <c r="P23" s="64">
        <v>1.3027599984779954</v>
      </c>
      <c r="Q23" s="63">
        <v>68600</v>
      </c>
      <c r="R23" s="64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N18"/>
  <sheetViews>
    <sheetView workbookViewId="0">
      <selection activeCell="A2" sqref="A2:N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39</v>
      </c>
      <c r="B1" s="40" t="s">
        <v>228</v>
      </c>
      <c r="C1" s="40" t="s">
        <v>20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819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98.759393999999986</v>
      </c>
      <c r="I6" s="13">
        <v>89.792930000000013</v>
      </c>
      <c r="J6" s="13">
        <v>26.613979169346294</v>
      </c>
      <c r="K6" s="14">
        <v>0.29639281365856185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 ca="1">SUM(H8:OFFSET(H6,MATCH("PROYECTOS",$A$8:$A$27,0),0))</f>
        <v>38.204192000000006</v>
      </c>
      <c r="I7" s="31">
        <f ca="1">SUM(I8:OFFSET(I6,MATCH("PROYECTOS",$A$8:$A$27,0),0))</f>
        <v>39.833796999999997</v>
      </c>
      <c r="J7" s="31">
        <f ca="1">SUM(J8:OFFSET(J6,MATCH("PROYECTOS",$A$8:$A$27,0),0))</f>
        <v>12.203923062083504</v>
      </c>
      <c r="K7" s="32">
        <f ca="1">IFERROR(J7/I7,0)</f>
        <v>0.30637107133129954</v>
      </c>
      <c r="L7" s="50"/>
      <c r="M7" s="31"/>
      <c r="N7" s="32"/>
    </row>
    <row r="8" spans="1:14" ht="63.75" x14ac:dyDescent="0.25">
      <c r="A8" s="15"/>
      <c r="B8" s="17">
        <v>5000186</v>
      </c>
      <c r="C8" s="79" t="s">
        <v>820</v>
      </c>
      <c r="D8" s="17">
        <v>3000059</v>
      </c>
      <c r="E8" s="17" t="s">
        <v>815</v>
      </c>
      <c r="F8" s="53">
        <v>18</v>
      </c>
      <c r="G8" s="17" t="s">
        <v>830</v>
      </c>
      <c r="H8" s="18">
        <v>6.0500000000000007</v>
      </c>
      <c r="I8" s="19">
        <v>6.9290010000000013</v>
      </c>
      <c r="J8" s="19">
        <v>2.5418545523716602</v>
      </c>
      <c r="K8" s="20">
        <f t="shared" ref="K8:K18" si="0">IFERROR(J8/I8,0)</f>
        <v>0.36684286123954374</v>
      </c>
      <c r="L8" s="54">
        <v>0</v>
      </c>
      <c r="M8" s="19">
        <v>0</v>
      </c>
      <c r="N8" s="20" t="str">
        <f>IFERROR(M8/L8,".")</f>
        <v>.</v>
      </c>
    </row>
    <row r="9" spans="1:14" ht="63.75" x14ac:dyDescent="0.25">
      <c r="A9" s="15"/>
      <c r="B9" s="17">
        <v>5000198</v>
      </c>
      <c r="C9" s="79" t="s">
        <v>821</v>
      </c>
      <c r="D9" s="17">
        <v>3000059</v>
      </c>
      <c r="E9" s="17" t="s">
        <v>815</v>
      </c>
      <c r="F9" s="53">
        <v>30</v>
      </c>
      <c r="G9" s="17" t="s">
        <v>831</v>
      </c>
      <c r="H9" s="18">
        <v>1.0280199999999999</v>
      </c>
      <c r="I9" s="19">
        <v>0.78775299999999993</v>
      </c>
      <c r="J9" s="19">
        <v>0.33286942885933968</v>
      </c>
      <c r="K9" s="20">
        <f t="shared" si="0"/>
        <v>0.42255558386872499</v>
      </c>
      <c r="L9" s="54">
        <v>0</v>
      </c>
      <c r="M9" s="19">
        <v>0</v>
      </c>
      <c r="N9" s="20" t="str">
        <f t="shared" ref="N9:N17" si="1">IFERROR(M9/L9,".")</f>
        <v>.</v>
      </c>
    </row>
    <row r="10" spans="1:14" ht="63.75" x14ac:dyDescent="0.25">
      <c r="A10" s="15"/>
      <c r="B10" s="17">
        <v>5001307</v>
      </c>
      <c r="C10" s="79" t="s">
        <v>822</v>
      </c>
      <c r="D10" s="17">
        <v>3000059</v>
      </c>
      <c r="E10" s="17" t="s">
        <v>815</v>
      </c>
      <c r="F10" s="53">
        <v>5</v>
      </c>
      <c r="G10" s="17" t="s">
        <v>832</v>
      </c>
      <c r="H10" s="18">
        <v>1.8671879999999996</v>
      </c>
      <c r="I10" s="19">
        <v>1.5449039999999998</v>
      </c>
      <c r="J10" s="19">
        <v>0.43966533936009</v>
      </c>
      <c r="K10" s="20">
        <f t="shared" si="0"/>
        <v>0.28459071849130435</v>
      </c>
      <c r="L10" s="54">
        <v>0</v>
      </c>
      <c r="M10" s="19">
        <v>0</v>
      </c>
      <c r="N10" s="20" t="str">
        <f t="shared" si="1"/>
        <v>.</v>
      </c>
    </row>
    <row r="11" spans="1:14" ht="38.25" x14ac:dyDescent="0.25">
      <c r="A11" s="15"/>
      <c r="B11" s="17">
        <v>5000185</v>
      </c>
      <c r="C11" s="79" t="s">
        <v>823</v>
      </c>
      <c r="D11" s="17">
        <v>3000523</v>
      </c>
      <c r="E11" s="17" t="s">
        <v>816</v>
      </c>
      <c r="F11" s="53">
        <v>43</v>
      </c>
      <c r="G11" s="17" t="s">
        <v>833</v>
      </c>
      <c r="H11" s="18">
        <v>0.63569799999999999</v>
      </c>
      <c r="I11" s="19">
        <v>0.55837400000000015</v>
      </c>
      <c r="J11" s="19">
        <v>0.16679168845303138</v>
      </c>
      <c r="K11" s="20">
        <f t="shared" si="0"/>
        <v>0.29870962554315089</v>
      </c>
      <c r="L11" s="54">
        <v>0</v>
      </c>
      <c r="M11" s="19">
        <v>0</v>
      </c>
      <c r="N11" s="20" t="str">
        <f t="shared" si="1"/>
        <v>.</v>
      </c>
    </row>
    <row r="12" spans="1:14" ht="38.25" x14ac:dyDescent="0.25">
      <c r="A12" s="15"/>
      <c r="B12" s="17">
        <v>5000199</v>
      </c>
      <c r="C12" s="79" t="s">
        <v>824</v>
      </c>
      <c r="D12" s="17">
        <v>3000523</v>
      </c>
      <c r="E12" s="17" t="s">
        <v>816</v>
      </c>
      <c r="F12" s="53">
        <v>30</v>
      </c>
      <c r="G12" s="17" t="s">
        <v>831</v>
      </c>
      <c r="H12" s="18">
        <v>2.5155779999999992</v>
      </c>
      <c r="I12" s="19">
        <v>2.7753649999999999</v>
      </c>
      <c r="J12" s="19">
        <v>1.0214075632866297</v>
      </c>
      <c r="K12" s="20">
        <f t="shared" si="0"/>
        <v>0.36802639050598024</v>
      </c>
      <c r="L12" s="54">
        <v>0</v>
      </c>
      <c r="M12" s="19">
        <v>0</v>
      </c>
      <c r="N12" s="20" t="str">
        <f t="shared" si="1"/>
        <v>.</v>
      </c>
    </row>
    <row r="13" spans="1:14" ht="38.25" x14ac:dyDescent="0.25">
      <c r="A13" s="15"/>
      <c r="B13" s="17">
        <v>5001306</v>
      </c>
      <c r="C13" s="79" t="s">
        <v>825</v>
      </c>
      <c r="D13" s="17">
        <v>3000523</v>
      </c>
      <c r="E13" s="17" t="s">
        <v>816</v>
      </c>
      <c r="F13" s="53">
        <v>5</v>
      </c>
      <c r="G13" s="17" t="s">
        <v>832</v>
      </c>
      <c r="H13" s="18">
        <v>2.1912870000000004</v>
      </c>
      <c r="I13" s="19">
        <v>1.9501670000000002</v>
      </c>
      <c r="J13" s="19">
        <v>0.47391793530437099</v>
      </c>
      <c r="K13" s="20">
        <f t="shared" si="0"/>
        <v>0.24301402664713889</v>
      </c>
      <c r="L13" s="54">
        <v>0</v>
      </c>
      <c r="M13" s="19">
        <v>0</v>
      </c>
      <c r="N13" s="20" t="str">
        <f t="shared" si="1"/>
        <v>.</v>
      </c>
    </row>
    <row r="14" spans="1:14" ht="38.25" x14ac:dyDescent="0.25">
      <c r="A14" s="15"/>
      <c r="B14" s="17">
        <v>5001310</v>
      </c>
      <c r="C14" s="79" t="s">
        <v>826</v>
      </c>
      <c r="D14" s="17">
        <v>3000523</v>
      </c>
      <c r="E14" s="17" t="s">
        <v>816</v>
      </c>
      <c r="F14" s="53">
        <v>341</v>
      </c>
      <c r="G14" s="17" t="s">
        <v>834</v>
      </c>
      <c r="H14" s="18">
        <v>2.0666600000000002</v>
      </c>
      <c r="I14" s="19">
        <v>2.6848769999999997</v>
      </c>
      <c r="J14" s="19">
        <v>0.72077862028891104</v>
      </c>
      <c r="K14" s="20">
        <f t="shared" si="0"/>
        <v>0.26845871162400031</v>
      </c>
      <c r="L14" s="54">
        <v>0</v>
      </c>
      <c r="M14" s="19">
        <v>0</v>
      </c>
      <c r="N14" s="20" t="str">
        <f t="shared" si="1"/>
        <v>.</v>
      </c>
    </row>
    <row r="15" spans="1:14" ht="38.25" x14ac:dyDescent="0.25">
      <c r="A15" s="15"/>
      <c r="B15" s="17">
        <v>5004169</v>
      </c>
      <c r="C15" s="79" t="s">
        <v>827</v>
      </c>
      <c r="D15" s="17">
        <v>3000523</v>
      </c>
      <c r="E15" s="17" t="s">
        <v>816</v>
      </c>
      <c r="F15" s="53">
        <v>341</v>
      </c>
      <c r="G15" s="17" t="s">
        <v>834</v>
      </c>
      <c r="H15" s="18">
        <v>20.280929000000004</v>
      </c>
      <c r="I15" s="19">
        <v>20.769576999999991</v>
      </c>
      <c r="J15" s="19">
        <v>6.0324762950629065</v>
      </c>
      <c r="K15" s="20">
        <f t="shared" si="0"/>
        <v>0.29044772048380713</v>
      </c>
      <c r="L15" s="54">
        <v>1286010</v>
      </c>
      <c r="M15" s="19">
        <v>0</v>
      </c>
      <c r="N15" s="20">
        <f t="shared" si="1"/>
        <v>0</v>
      </c>
    </row>
    <row r="16" spans="1:14" ht="51" x14ac:dyDescent="0.25">
      <c r="A16" s="15"/>
      <c r="B16" s="17">
        <v>5000187</v>
      </c>
      <c r="C16" s="79" t="s">
        <v>828</v>
      </c>
      <c r="D16" s="17">
        <v>3000524</v>
      </c>
      <c r="E16" s="17" t="s">
        <v>817</v>
      </c>
      <c r="F16" s="53">
        <v>18</v>
      </c>
      <c r="G16" s="17" t="s">
        <v>830</v>
      </c>
      <c r="H16" s="18">
        <v>1.2690159999999999</v>
      </c>
      <c r="I16" s="19">
        <v>1.5251009999999998</v>
      </c>
      <c r="J16" s="19">
        <v>0.3929845969832968</v>
      </c>
      <c r="K16" s="20">
        <f t="shared" si="0"/>
        <v>0.25767775182318864</v>
      </c>
      <c r="L16" s="54">
        <v>0</v>
      </c>
      <c r="M16" s="19">
        <v>0</v>
      </c>
      <c r="N16" s="20" t="str">
        <f t="shared" si="1"/>
        <v>.</v>
      </c>
    </row>
    <row r="17" spans="1:14" ht="51" x14ac:dyDescent="0.25">
      <c r="A17" s="15"/>
      <c r="B17" s="17">
        <v>5003089</v>
      </c>
      <c r="C17" s="79" t="s">
        <v>829</v>
      </c>
      <c r="D17" s="17">
        <v>3000524</v>
      </c>
      <c r="E17" s="17" t="s">
        <v>817</v>
      </c>
      <c r="F17" s="53">
        <v>112</v>
      </c>
      <c r="G17" s="17" t="s">
        <v>835</v>
      </c>
      <c r="H17" s="18">
        <v>0.29981599999999997</v>
      </c>
      <c r="I17" s="19">
        <v>0.30867800000000001</v>
      </c>
      <c r="J17" s="19">
        <v>8.1177042113267817E-2</v>
      </c>
      <c r="K17" s="20">
        <f t="shared" si="0"/>
        <v>0.26298292108043919</v>
      </c>
      <c r="L17" s="54">
        <v>0</v>
      </c>
      <c r="M17" s="19">
        <v>0</v>
      </c>
      <c r="N17" s="20" t="str">
        <f t="shared" si="1"/>
        <v>.</v>
      </c>
    </row>
    <row r="18" spans="1:14" ht="15.75" thickBot="1" x14ac:dyDescent="0.3">
      <c r="A18" s="33" t="s">
        <v>302</v>
      </c>
      <c r="B18" s="35"/>
      <c r="C18" s="35"/>
      <c r="D18" s="57"/>
      <c r="E18" s="35"/>
      <c r="F18" s="51"/>
      <c r="G18" s="35"/>
      <c r="H18" s="36">
        <f ca="1">OFFSET(H18,-MATCH("PROYECTOS",$A$8:$A$27,0)-1,0)-(OFFSET(H18,-MATCH("PROYECTOS",$A$8:$A$27,0),0))</f>
        <v>60.55520199999998</v>
      </c>
      <c r="I18" s="37">
        <f ca="1">OFFSET(I18,-MATCH("PROYECTOS",$A$8:$A$27,0)-1,0)-(OFFSET(I18,-MATCH("PROYECTOS",$A$8:$A$27,0),0))</f>
        <v>49.959133000000016</v>
      </c>
      <c r="J18" s="37">
        <f ca="1">OFFSET(J18,-MATCH("PROYECTOS",$A$8:$A$27,0)-1,0)-(OFFSET(J18,-MATCH("PROYECTOS",$A$8:$A$27,0),0))</f>
        <v>14.41005610726279</v>
      </c>
      <c r="K18" s="38">
        <f t="shared" ca="1" si="0"/>
        <v>0.28843687313914723</v>
      </c>
      <c r="L18" s="52"/>
      <c r="M18" s="37"/>
      <c r="N18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A1:K100"/>
  <sheetViews>
    <sheetView workbookViewId="0">
      <selection activeCell="A2" sqref="A2:K31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40</v>
      </c>
      <c r="B1" s="41" t="s">
        <v>228</v>
      </c>
      <c r="C1" s="40" t="s">
        <v>21</v>
      </c>
      <c r="D1" s="40"/>
      <c r="E1" s="40"/>
      <c r="F1" s="40"/>
      <c r="G1" s="40"/>
    </row>
    <row r="2" spans="1:11" ht="15.75" thickBot="1" x14ac:dyDescent="0.3">
      <c r="A2" s="2" t="s">
        <v>838</v>
      </c>
      <c r="I2" s="1" t="s">
        <v>859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130.698308</v>
      </c>
      <c r="E6" s="13">
        <f ca="1">SUM(E7:OFFSET(E7,50,0))</f>
        <v>131.18037000000001</v>
      </c>
      <c r="F6" s="13">
        <f ca="1">SUM(F7:OFFSET(F7,50,0))</f>
        <v>49.211520699737491</v>
      </c>
      <c r="G6" s="14">
        <f ca="1">IFERROR(F6/E6,0)</f>
        <v>0.37514393883579905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0.49304200000000004</v>
      </c>
      <c r="E7" s="19">
        <v>2.5561980000000002</v>
      </c>
      <c r="F7" s="19">
        <v>0.75756486306204351</v>
      </c>
      <c r="G7" s="20">
        <f t="shared" ref="G7:G31" si="0">IFERROR(F7/E7,0)</f>
        <v>0.29636392136369855</v>
      </c>
      <c r="I7" t="s">
        <v>250</v>
      </c>
      <c r="J7" s="6">
        <v>4.9365567125332745</v>
      </c>
      <c r="K7" s="65">
        <v>0.75207929101261106</v>
      </c>
    </row>
    <row r="8" spans="1:11" x14ac:dyDescent="0.25">
      <c r="A8" s="15"/>
      <c r="B8" s="44">
        <v>2</v>
      </c>
      <c r="C8" s="17" t="s">
        <v>241</v>
      </c>
      <c r="D8" s="18">
        <v>8.0199910000000028</v>
      </c>
      <c r="E8" s="19">
        <v>7.1145720000000008</v>
      </c>
      <c r="F8" s="19">
        <v>2.8996913935498014</v>
      </c>
      <c r="G8" s="20">
        <f t="shared" si="0"/>
        <v>0.407570742632136</v>
      </c>
      <c r="I8" t="s">
        <v>252</v>
      </c>
      <c r="J8" s="6">
        <v>2.6726559708213244</v>
      </c>
      <c r="K8" s="65">
        <v>0.59593914769984802</v>
      </c>
    </row>
    <row r="9" spans="1:11" x14ac:dyDescent="0.25">
      <c r="A9" s="15"/>
      <c r="B9" s="44">
        <v>3</v>
      </c>
      <c r="C9" s="17" t="s">
        <v>242</v>
      </c>
      <c r="D9" s="18">
        <v>0.95888899999999999</v>
      </c>
      <c r="E9" s="19">
        <v>1.5261310000000003</v>
      </c>
      <c r="F9" s="19">
        <v>0.4876248431919521</v>
      </c>
      <c r="G9" s="20">
        <f t="shared" si="0"/>
        <v>0.31951702913573737</v>
      </c>
      <c r="I9" t="s">
        <v>253</v>
      </c>
      <c r="J9" s="6">
        <v>1.2813924859565304</v>
      </c>
      <c r="K9" s="65">
        <v>0.58181721367970007</v>
      </c>
    </row>
    <row r="10" spans="1:11" x14ac:dyDescent="0.25">
      <c r="A10" s="15"/>
      <c r="B10" s="44">
        <v>4</v>
      </c>
      <c r="C10" s="17" t="s">
        <v>243</v>
      </c>
      <c r="D10" s="18">
        <v>8.7621399999999987</v>
      </c>
      <c r="E10" s="19">
        <v>7.7848010000000007</v>
      </c>
      <c r="F10" s="19">
        <v>2.6156726087356219</v>
      </c>
      <c r="G10" s="20">
        <f t="shared" si="0"/>
        <v>0.33599736316132189</v>
      </c>
      <c r="I10" t="s">
        <v>261</v>
      </c>
      <c r="J10" s="6">
        <v>0.52537339063019317</v>
      </c>
      <c r="K10" s="65">
        <v>0.53243076035874826</v>
      </c>
    </row>
    <row r="11" spans="1:11" x14ac:dyDescent="0.25">
      <c r="A11" s="15"/>
      <c r="B11" s="44">
        <v>5</v>
      </c>
      <c r="C11" s="17" t="s">
        <v>244</v>
      </c>
      <c r="D11" s="18">
        <v>7.0084129999999991</v>
      </c>
      <c r="E11" s="19">
        <v>4.6375020000000005</v>
      </c>
      <c r="F11" s="19">
        <v>1.6056937525563626</v>
      </c>
      <c r="G11" s="20">
        <f t="shared" si="0"/>
        <v>0.34624109112111701</v>
      </c>
      <c r="I11" t="s">
        <v>254</v>
      </c>
      <c r="J11" s="6">
        <v>9.0856708262854227</v>
      </c>
      <c r="K11" s="65">
        <v>0.48626361625107478</v>
      </c>
    </row>
    <row r="12" spans="1:11" x14ac:dyDescent="0.25">
      <c r="A12" s="15"/>
      <c r="B12" s="44">
        <v>6</v>
      </c>
      <c r="C12" s="17" t="s">
        <v>245</v>
      </c>
      <c r="D12" s="18">
        <v>2.0366159999999995</v>
      </c>
      <c r="E12" s="19">
        <v>5.2447579999999991</v>
      </c>
      <c r="F12" s="19">
        <v>1.9772052885186895</v>
      </c>
      <c r="G12" s="20">
        <f t="shared" si="0"/>
        <v>0.37698694363375579</v>
      </c>
      <c r="I12" t="s">
        <v>256</v>
      </c>
      <c r="J12" s="6">
        <v>0.11993164006526058</v>
      </c>
      <c r="K12" s="65">
        <v>0.48522316831167706</v>
      </c>
    </row>
    <row r="13" spans="1:11" x14ac:dyDescent="0.25">
      <c r="A13" s="15"/>
      <c r="B13" s="44">
        <v>7</v>
      </c>
      <c r="C13" s="17" t="s">
        <v>246</v>
      </c>
      <c r="D13" s="18">
        <v>25.775445000000001</v>
      </c>
      <c r="E13" s="19">
        <v>17.749437</v>
      </c>
      <c r="F13" s="19">
        <v>7.0691057928925147</v>
      </c>
      <c r="G13" s="20">
        <f t="shared" si="0"/>
        <v>0.39827211380803318</v>
      </c>
      <c r="I13" t="s">
        <v>249</v>
      </c>
      <c r="J13" s="6">
        <v>0.82228662811576214</v>
      </c>
      <c r="K13" s="65">
        <v>0.46836058491388599</v>
      </c>
    </row>
    <row r="14" spans="1:11" x14ac:dyDescent="0.25">
      <c r="A14" s="15"/>
      <c r="B14" s="44">
        <v>8</v>
      </c>
      <c r="C14" s="17" t="s">
        <v>247</v>
      </c>
      <c r="D14" s="18">
        <v>7.6070970000000022</v>
      </c>
      <c r="E14" s="19">
        <v>13.135640999999998</v>
      </c>
      <c r="F14" s="19">
        <v>3.5816047092761778</v>
      </c>
      <c r="G14" s="20">
        <f t="shared" si="0"/>
        <v>0.27266310865805321</v>
      </c>
      <c r="I14" t="s">
        <v>263</v>
      </c>
      <c r="J14" s="6">
        <v>0.38227111638752831</v>
      </c>
      <c r="K14" s="65">
        <v>0.46810580552307185</v>
      </c>
    </row>
    <row r="15" spans="1:11" x14ac:dyDescent="0.25">
      <c r="A15" s="15"/>
      <c r="B15" s="44">
        <v>9</v>
      </c>
      <c r="C15" s="17" t="s">
        <v>248</v>
      </c>
      <c r="D15" s="18">
        <v>1.8086880000000001</v>
      </c>
      <c r="E15" s="19">
        <v>1.186183</v>
      </c>
      <c r="F15" s="19">
        <v>0.55461727880538092</v>
      </c>
      <c r="G15" s="20">
        <f t="shared" si="0"/>
        <v>0.46756468336283769</v>
      </c>
      <c r="I15" t="s">
        <v>248</v>
      </c>
      <c r="J15" s="6">
        <v>0.55461727880538092</v>
      </c>
      <c r="K15" s="65">
        <v>0.46756468336283769</v>
      </c>
    </row>
    <row r="16" spans="1:11" x14ac:dyDescent="0.25">
      <c r="A16" s="15"/>
      <c r="B16" s="44">
        <v>10</v>
      </c>
      <c r="C16" s="17" t="s">
        <v>249</v>
      </c>
      <c r="D16" s="18">
        <v>2.33419</v>
      </c>
      <c r="E16" s="19">
        <v>1.7556699999999998</v>
      </c>
      <c r="F16" s="19">
        <v>0.82228662811576214</v>
      </c>
      <c r="G16" s="20">
        <f t="shared" si="0"/>
        <v>0.46836058491388599</v>
      </c>
      <c r="I16" t="s">
        <v>241</v>
      </c>
      <c r="J16" s="6">
        <v>2.8996913935498014</v>
      </c>
      <c r="K16" s="65">
        <v>0.407570742632136</v>
      </c>
    </row>
    <row r="17" spans="1:11" x14ac:dyDescent="0.25">
      <c r="A17" s="15"/>
      <c r="B17" s="44">
        <v>11</v>
      </c>
      <c r="C17" s="17" t="s">
        <v>250</v>
      </c>
      <c r="D17" s="18">
        <v>5.3430989999999996</v>
      </c>
      <c r="E17" s="19">
        <v>6.563877999999999</v>
      </c>
      <c r="F17" s="19">
        <v>4.9365567125332745</v>
      </c>
      <c r="G17" s="20">
        <f t="shared" si="0"/>
        <v>0.75207929101261106</v>
      </c>
      <c r="I17" t="s">
        <v>246</v>
      </c>
      <c r="J17" s="6">
        <v>7.0691057928925147</v>
      </c>
      <c r="K17" s="65">
        <v>0.39827211380803318</v>
      </c>
    </row>
    <row r="18" spans="1:11" x14ac:dyDescent="0.25">
      <c r="A18" s="15"/>
      <c r="B18" s="44">
        <v>12</v>
      </c>
      <c r="C18" s="17" t="s">
        <v>251</v>
      </c>
      <c r="D18" s="18">
        <v>4.4812320000000003</v>
      </c>
      <c r="E18" s="19">
        <v>8.9221420000000045</v>
      </c>
      <c r="F18" s="19">
        <v>0.89495954563972191</v>
      </c>
      <c r="G18" s="20">
        <f t="shared" si="0"/>
        <v>0.10030770028539351</v>
      </c>
      <c r="I18" t="s">
        <v>259</v>
      </c>
      <c r="J18" s="6">
        <v>2.1619112826083438</v>
      </c>
      <c r="K18" s="65">
        <v>0.37892071216326573</v>
      </c>
    </row>
    <row r="19" spans="1:11" x14ac:dyDescent="0.25">
      <c r="A19" s="15"/>
      <c r="B19" s="44">
        <v>13</v>
      </c>
      <c r="C19" s="17" t="s">
        <v>252</v>
      </c>
      <c r="D19" s="18">
        <v>10.763161999999998</v>
      </c>
      <c r="E19" s="19">
        <v>4.4847799999999998</v>
      </c>
      <c r="F19" s="19">
        <v>2.6726559708213244</v>
      </c>
      <c r="G19" s="20">
        <f t="shared" si="0"/>
        <v>0.59593914769984802</v>
      </c>
      <c r="I19" t="s">
        <v>245</v>
      </c>
      <c r="J19" s="6">
        <v>1.9772052885186895</v>
      </c>
      <c r="K19" s="65">
        <v>0.37698694363375579</v>
      </c>
    </row>
    <row r="20" spans="1:11" x14ac:dyDescent="0.25">
      <c r="A20" s="15"/>
      <c r="B20" s="44">
        <v>14</v>
      </c>
      <c r="C20" s="17" t="s">
        <v>253</v>
      </c>
      <c r="D20" s="18">
        <v>1.5453230000000002</v>
      </c>
      <c r="E20" s="19">
        <v>2.2023969999999999</v>
      </c>
      <c r="F20" s="19">
        <v>1.2813924859565304</v>
      </c>
      <c r="G20" s="20">
        <f t="shared" si="0"/>
        <v>0.58181721367970007</v>
      </c>
      <c r="I20" t="s">
        <v>255</v>
      </c>
      <c r="J20" s="6">
        <v>0.340348530369738</v>
      </c>
      <c r="K20" s="65">
        <v>0.34940869790645229</v>
      </c>
    </row>
    <row r="21" spans="1:11" x14ac:dyDescent="0.25">
      <c r="A21" s="15"/>
      <c r="B21" s="44">
        <v>15</v>
      </c>
      <c r="C21" s="17" t="s">
        <v>254</v>
      </c>
      <c r="D21" s="18">
        <v>10.667221</v>
      </c>
      <c r="E21" s="19">
        <v>18.684660999999998</v>
      </c>
      <c r="F21" s="19">
        <v>9.0856708262854227</v>
      </c>
      <c r="G21" s="20">
        <f t="shared" si="0"/>
        <v>0.48626361625107478</v>
      </c>
      <c r="I21" t="s">
        <v>244</v>
      </c>
      <c r="J21" s="6">
        <v>1.6056937525563626</v>
      </c>
      <c r="K21" s="65">
        <v>0.34624109112111701</v>
      </c>
    </row>
    <row r="22" spans="1:11" x14ac:dyDescent="0.25">
      <c r="A22" s="15"/>
      <c r="B22" s="44">
        <v>16</v>
      </c>
      <c r="C22" s="17" t="s">
        <v>255</v>
      </c>
      <c r="D22" s="18">
        <v>0.97887999999999986</v>
      </c>
      <c r="E22" s="19">
        <v>0.97406999999999999</v>
      </c>
      <c r="F22" s="19">
        <v>0.340348530369738</v>
      </c>
      <c r="G22" s="20">
        <f t="shared" si="0"/>
        <v>0.34940869790645229</v>
      </c>
      <c r="I22" t="s">
        <v>243</v>
      </c>
      <c r="J22" s="6">
        <v>2.6156726087356219</v>
      </c>
      <c r="K22" s="65">
        <v>0.33599736316132189</v>
      </c>
    </row>
    <row r="23" spans="1:11" x14ac:dyDescent="0.25">
      <c r="A23" s="15"/>
      <c r="B23" s="44">
        <v>17</v>
      </c>
      <c r="C23" s="17" t="s">
        <v>256</v>
      </c>
      <c r="D23" s="18">
        <v>0.21821399999999996</v>
      </c>
      <c r="E23" s="19">
        <v>0.24716799999999997</v>
      </c>
      <c r="F23" s="19">
        <v>0.11993164006526058</v>
      </c>
      <c r="G23" s="20">
        <f t="shared" si="0"/>
        <v>0.48522316831167706</v>
      </c>
      <c r="I23" t="s">
        <v>258</v>
      </c>
      <c r="J23" s="6">
        <v>0.31020487330670221</v>
      </c>
      <c r="K23" s="65">
        <v>0.32442303734121841</v>
      </c>
    </row>
    <row r="24" spans="1:11" x14ac:dyDescent="0.25">
      <c r="A24" s="15"/>
      <c r="B24" s="44">
        <v>18</v>
      </c>
      <c r="C24" s="17" t="s">
        <v>257</v>
      </c>
      <c r="D24" s="18">
        <v>6.253514</v>
      </c>
      <c r="E24" s="19">
        <v>6.1914250000000006</v>
      </c>
      <c r="F24" s="19">
        <v>1.6835375065920744</v>
      </c>
      <c r="G24" s="20">
        <f t="shared" si="0"/>
        <v>0.27191438264891754</v>
      </c>
      <c r="I24" t="s">
        <v>242</v>
      </c>
      <c r="J24" s="6">
        <v>0.4876248431919521</v>
      </c>
      <c r="K24" s="65">
        <v>0.31951702913573737</v>
      </c>
    </row>
    <row r="25" spans="1:11" x14ac:dyDescent="0.25">
      <c r="A25" s="15"/>
      <c r="B25" s="44">
        <v>19</v>
      </c>
      <c r="C25" s="17" t="s">
        <v>258</v>
      </c>
      <c r="D25" s="18">
        <v>0.8725750000000001</v>
      </c>
      <c r="E25" s="19">
        <v>0.95617400000000019</v>
      </c>
      <c r="F25" s="19">
        <v>0.31020487330670221</v>
      </c>
      <c r="G25" s="20">
        <f t="shared" si="0"/>
        <v>0.32442303734121841</v>
      </c>
      <c r="I25" t="s">
        <v>240</v>
      </c>
      <c r="J25" s="6">
        <v>0.75756486306204351</v>
      </c>
      <c r="K25" s="65">
        <v>0.29636392136369855</v>
      </c>
    </row>
    <row r="26" spans="1:11" x14ac:dyDescent="0.25">
      <c r="A26" s="15"/>
      <c r="B26" s="44">
        <v>20</v>
      </c>
      <c r="C26" s="17" t="s">
        <v>259</v>
      </c>
      <c r="D26" s="18">
        <v>5.0849210000000005</v>
      </c>
      <c r="E26" s="19">
        <v>5.7054450000000001</v>
      </c>
      <c r="F26" s="19">
        <v>2.1619112826083438</v>
      </c>
      <c r="G26" s="20">
        <f t="shared" si="0"/>
        <v>0.37892071216326573</v>
      </c>
      <c r="I26" t="s">
        <v>260</v>
      </c>
      <c r="J26" s="6">
        <v>0.45758930343708926</v>
      </c>
      <c r="K26" s="65">
        <v>0.29051629014030267</v>
      </c>
    </row>
    <row r="27" spans="1:11" x14ac:dyDescent="0.25">
      <c r="A27" s="15"/>
      <c r="B27" s="44">
        <v>21</v>
      </c>
      <c r="C27" s="17" t="s">
        <v>260</v>
      </c>
      <c r="D27" s="18">
        <v>3.2146000000000008</v>
      </c>
      <c r="E27" s="19">
        <v>1.5750899999999999</v>
      </c>
      <c r="F27" s="19">
        <v>0.45758930343708926</v>
      </c>
      <c r="G27" s="20">
        <f t="shared" si="0"/>
        <v>0.29051629014030267</v>
      </c>
      <c r="I27" t="s">
        <v>247</v>
      </c>
      <c r="J27" s="6">
        <v>3.5816047092761778</v>
      </c>
      <c r="K27" s="65">
        <v>0.27266310865805321</v>
      </c>
    </row>
    <row r="28" spans="1:11" x14ac:dyDescent="0.25">
      <c r="A28" s="15"/>
      <c r="B28" s="44">
        <v>22</v>
      </c>
      <c r="C28" s="17" t="s">
        <v>261</v>
      </c>
      <c r="D28" s="18">
        <v>1.4166839999999998</v>
      </c>
      <c r="E28" s="19">
        <v>0.98674500000000021</v>
      </c>
      <c r="F28" s="19">
        <v>0.52537339063019317</v>
      </c>
      <c r="G28" s="20">
        <f t="shared" si="0"/>
        <v>0.53243076035874826</v>
      </c>
      <c r="I28" t="s">
        <v>257</v>
      </c>
      <c r="J28" s="6">
        <v>1.6835375065920744</v>
      </c>
      <c r="K28" s="65">
        <v>0.27191438264891754</v>
      </c>
    </row>
    <row r="29" spans="1:11" x14ac:dyDescent="0.25">
      <c r="A29" s="15"/>
      <c r="B29" s="44">
        <v>23</v>
      </c>
      <c r="C29" s="17" t="s">
        <v>262</v>
      </c>
      <c r="D29" s="18">
        <v>11.357865999999998</v>
      </c>
      <c r="E29" s="19">
        <v>8.2796850000000006</v>
      </c>
      <c r="F29" s="19">
        <v>1.665547441560193</v>
      </c>
      <c r="G29" s="20">
        <f t="shared" si="0"/>
        <v>0.20116072550588493</v>
      </c>
      <c r="I29" t="s">
        <v>262</v>
      </c>
      <c r="J29" s="6">
        <v>1.665547441560193</v>
      </c>
      <c r="K29" s="65">
        <v>0.20116072550588493</v>
      </c>
    </row>
    <row r="30" spans="1:11" x14ac:dyDescent="0.25">
      <c r="A30" s="15"/>
      <c r="B30" s="44">
        <v>24</v>
      </c>
      <c r="C30" s="17" t="s">
        <v>263</v>
      </c>
      <c r="D30" s="18">
        <v>0.6761060000000001</v>
      </c>
      <c r="E30" s="19">
        <v>0.81663400000000008</v>
      </c>
      <c r="F30" s="19">
        <v>0.38227111638752831</v>
      </c>
      <c r="G30" s="20">
        <f t="shared" si="0"/>
        <v>0.46810580552307185</v>
      </c>
      <c r="I30" t="s">
        <v>264</v>
      </c>
      <c r="J30" s="6">
        <v>0.32250291483978799</v>
      </c>
      <c r="K30" s="65">
        <v>0.16981139513137389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3.0203999999999995</v>
      </c>
      <c r="E31" s="25">
        <v>1.8991829999999996</v>
      </c>
      <c r="F31" s="25">
        <v>0.32250291483978799</v>
      </c>
      <c r="G31" s="26">
        <f t="shared" si="0"/>
        <v>0.16981139513137389</v>
      </c>
      <c r="I31" t="s">
        <v>251</v>
      </c>
      <c r="J31" s="6">
        <v>0.89495954563972191</v>
      </c>
      <c r="K31" s="65">
        <v>0.10030770028539351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/>
  <dimension ref="A1:G14"/>
  <sheetViews>
    <sheetView workbookViewId="0">
      <selection activeCell="A2" sqref="A2:G13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40</v>
      </c>
      <c r="B1" s="46" t="s">
        <v>228</v>
      </c>
      <c r="C1" s="40" t="s">
        <v>21</v>
      </c>
      <c r="D1" s="40"/>
      <c r="E1" s="40"/>
      <c r="F1" s="40"/>
      <c r="G1" s="40"/>
    </row>
    <row r="2" spans="1:7" ht="15.75" thickBot="1" x14ac:dyDescent="0.3">
      <c r="A2" s="2" t="s">
        <v>839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130.698308</v>
      </c>
      <c r="E6" s="13">
        <v>131.18037000000001</v>
      </c>
      <c r="F6" s="13">
        <v>49.211520699737491</v>
      </c>
      <c r="G6" s="14">
        <v>0.37514393883579905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97.083954999999989</v>
      </c>
      <c r="E7" s="31">
        <f ca="1">SUM(E8:OFFSET(E6,MATCH("GOBIERNOS REGIONALES",$A$8:$A$50,0),0))</f>
        <v>98.00605699999997</v>
      </c>
      <c r="F7" s="31">
        <f ca="1">SUM(F8:OFFSET(F6,MATCH("GOBIERNOS REGIONALES",$A$8:$A$50,0),0))</f>
        <v>43.598885254021923</v>
      </c>
      <c r="G7" s="32">
        <f ca="1">IFERROR(F7/E7,0)</f>
        <v>0.44485908920937339</v>
      </c>
    </row>
    <row r="8" spans="1:7" ht="25.5" x14ac:dyDescent="0.25">
      <c r="A8" s="15"/>
      <c r="B8" s="16">
        <v>160</v>
      </c>
      <c r="C8" s="17" t="s">
        <v>142</v>
      </c>
      <c r="D8" s="18">
        <v>97.083954999999989</v>
      </c>
      <c r="E8" s="19">
        <v>98.00605699999997</v>
      </c>
      <c r="F8" s="19">
        <v>43.598885254021923</v>
      </c>
      <c r="G8" s="20">
        <f t="shared" ref="G8:G13" si="0">IFERROR(F8/E8,0)</f>
        <v>0.44485908920937339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0.37692300000000001</v>
      </c>
      <c r="E9" s="31">
        <f ca="1">SUM(E10:OFFSET(E8,(MATCH("GOBIERNOS LOCALES",$A$8:$A$50,0)-MATCH("GOBIERNOS REGIONALES",$A$8:$A$50,0)),0))</f>
        <v>2.1125680000000004</v>
      </c>
      <c r="F9" s="31">
        <f ca="1">SUM(F10:OFFSET(F8,(MATCH("GOBIERNOS LOCALES",$A$8:$A$50,0)-MATCH("GOBIERNOS REGIONALES",$A$8:$A$50,0)),0))</f>
        <v>0.64462006647227099</v>
      </c>
      <c r="G9" s="32">
        <f t="shared" ca="1" si="0"/>
        <v>0.30513577147446658</v>
      </c>
    </row>
    <row r="10" spans="1:7" x14ac:dyDescent="0.25">
      <c r="A10" s="15"/>
      <c r="B10" s="16">
        <v>440</v>
      </c>
      <c r="C10" s="17" t="s">
        <v>201</v>
      </c>
      <c r="D10" s="18">
        <v>5.0352000000000001E-2</v>
      </c>
      <c r="E10" s="19">
        <v>1.7859960000000001</v>
      </c>
      <c r="F10" s="19">
        <v>0.44688257049710955</v>
      </c>
      <c r="G10" s="20">
        <f t="shared" si="0"/>
        <v>0.25021476559696076</v>
      </c>
    </row>
    <row r="11" spans="1:7" x14ac:dyDescent="0.25">
      <c r="A11" s="15"/>
      <c r="B11" s="16">
        <v>448</v>
      </c>
      <c r="C11" s="17" t="s">
        <v>209</v>
      </c>
      <c r="D11" s="18">
        <v>0.27002700000000002</v>
      </c>
      <c r="E11" s="19">
        <v>0.27002799999999999</v>
      </c>
      <c r="F11" s="19">
        <v>0.16767359618097544</v>
      </c>
      <c r="G11" s="20">
        <f t="shared" si="0"/>
        <v>0.62094892448551797</v>
      </c>
    </row>
    <row r="12" spans="1:7" x14ac:dyDescent="0.25">
      <c r="A12" s="15"/>
      <c r="B12" s="16">
        <v>449</v>
      </c>
      <c r="C12" s="17" t="s">
        <v>210</v>
      </c>
      <c r="D12" s="18">
        <v>5.6543999999999997E-2</v>
      </c>
      <c r="E12" s="19">
        <v>5.6543999999999997E-2</v>
      </c>
      <c r="F12" s="19">
        <v>3.0063899794186E-2</v>
      </c>
      <c r="G12" s="20">
        <f t="shared" si="0"/>
        <v>0.5316903613855759</v>
      </c>
    </row>
    <row r="13" spans="1:7" ht="15.75" thickBot="1" x14ac:dyDescent="0.3">
      <c r="A13" s="33" t="s">
        <v>227</v>
      </c>
      <c r="B13" s="34"/>
      <c r="C13" s="35"/>
      <c r="D13" s="36">
        <v>33.237430000000003</v>
      </c>
      <c r="E13" s="37">
        <v>31.061744999999995</v>
      </c>
      <c r="F13" s="37">
        <v>4.9680153792432975</v>
      </c>
      <c r="G13" s="38">
        <f t="shared" si="0"/>
        <v>0.15993999626367733</v>
      </c>
    </row>
    <row r="14" spans="1:7" x14ac:dyDescent="0.25">
      <c r="D14" s="6"/>
      <c r="E14" s="6"/>
      <c r="F14" s="6"/>
      <c r="G14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/>
  <dimension ref="A1:L18"/>
  <sheetViews>
    <sheetView topLeftCell="A7" workbookViewId="0">
      <selection activeCell="A15" sqref="A15:F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40</v>
      </c>
      <c r="B1" s="40" t="s">
        <v>228</v>
      </c>
      <c r="C1" s="40" t="s">
        <v>21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840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130.698308</v>
      </c>
      <c r="G6" s="13">
        <v>131.18037000000001</v>
      </c>
      <c r="H6" s="13">
        <v>49.211520699737491</v>
      </c>
      <c r="I6" s="14">
        <v>0.37514393883579905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97.335850999999977</v>
      </c>
      <c r="G7" s="31">
        <f ca="1">SUM(G8:OFFSET(G6,MATCH("PROYECTOS",$A$8:$A$50,0),0))</f>
        <v>98.226478000000014</v>
      </c>
      <c r="H7" s="31">
        <f ca="1">SUM(H8:OFFSET(H6,MATCH("PROYECTOS",$A$8:$A$50,0),0))</f>
        <v>43.634319153902368</v>
      </c>
      <c r="I7" s="32">
        <f ca="1">IFERROR(H7/G7,0)</f>
        <v>0.44422155860970969</v>
      </c>
      <c r="J7" s="50"/>
      <c r="K7" s="31"/>
      <c r="L7" s="32"/>
    </row>
    <row r="8" spans="1:12" ht="25.5" x14ac:dyDescent="0.25">
      <c r="A8" s="15"/>
      <c r="B8" s="17">
        <v>3000380</v>
      </c>
      <c r="C8" s="17" t="s">
        <v>841</v>
      </c>
      <c r="D8" s="53">
        <v>407</v>
      </c>
      <c r="E8" s="17" t="s">
        <v>818</v>
      </c>
      <c r="F8" s="18">
        <v>69.033627999999979</v>
      </c>
      <c r="G8" s="19">
        <v>69.203691000000006</v>
      </c>
      <c r="H8" s="19">
        <v>33.619747994786621</v>
      </c>
      <c r="I8" s="20">
        <f>IFERROR(H8/G8,0)</f>
        <v>0.48580859646325247</v>
      </c>
      <c r="J8" s="54"/>
      <c r="K8" s="19"/>
      <c r="L8" s="20" t="str">
        <f>IFERROR(K8/J8,".")</f>
        <v>.</v>
      </c>
    </row>
    <row r="9" spans="1:12" ht="38.25" x14ac:dyDescent="0.25">
      <c r="A9" s="15"/>
      <c r="B9" s="17">
        <v>3000525</v>
      </c>
      <c r="C9" s="17" t="s">
        <v>842</v>
      </c>
      <c r="D9" s="53">
        <v>407</v>
      </c>
      <c r="E9" s="17" t="s">
        <v>818</v>
      </c>
      <c r="F9" s="18">
        <v>19.132401000000002</v>
      </c>
      <c r="G9" s="19">
        <v>20.154055000000007</v>
      </c>
      <c r="H9" s="19">
        <v>6.7851371888132235</v>
      </c>
      <c r="I9" s="20">
        <f>IFERROR(H9/G9,0)</f>
        <v>0.33666362371310493</v>
      </c>
      <c r="J9" s="54"/>
      <c r="K9" s="19"/>
      <c r="L9" s="20" t="str">
        <f>IFERROR(K9/J9,".")</f>
        <v>.</v>
      </c>
    </row>
    <row r="10" spans="1:12" ht="51" x14ac:dyDescent="0.25">
      <c r="A10" s="15"/>
      <c r="B10" s="17">
        <v>3000526</v>
      </c>
      <c r="C10" s="17" t="s">
        <v>843</v>
      </c>
      <c r="D10" s="53">
        <v>407</v>
      </c>
      <c r="E10" s="17" t="s">
        <v>818</v>
      </c>
      <c r="F10" s="18">
        <v>9.1698219999999999</v>
      </c>
      <c r="G10" s="19">
        <v>8.8687320000000014</v>
      </c>
      <c r="H10" s="19">
        <v>3.229433970302523</v>
      </c>
      <c r="I10" s="20">
        <f>IFERROR(H10/G10,0)</f>
        <v>0.36413705705646787</v>
      </c>
      <c r="J10" s="54"/>
      <c r="K10" s="19"/>
      <c r="L10" s="20" t="str">
        <f>IFERROR(K10/J10,".")</f>
        <v>.</v>
      </c>
    </row>
    <row r="11" spans="1:12" ht="15.75" thickBot="1" x14ac:dyDescent="0.3">
      <c r="A11" s="33" t="s">
        <v>302</v>
      </c>
      <c r="B11" s="35"/>
      <c r="C11" s="35"/>
      <c r="D11" s="51"/>
      <c r="E11" s="35"/>
      <c r="F11" s="36">
        <f ca="1">OFFSET(F11,-MATCH("PROYECTOS",$A$8:$A$50,0)-1,0)-(OFFSET(F11,-MATCH("PROYECTOS",$A$8:$A$50,0),0))</f>
        <v>33.36245700000002</v>
      </c>
      <c r="G11" s="37">
        <f ca="1">OFFSET(G11,-MATCH("PROYECTOS",$A$8:$A$50,0)-1,0)-(OFFSET(G11,-MATCH("PROYECTOS",$A$8:$A$50,0),0))</f>
        <v>32.953891999999996</v>
      </c>
      <c r="H11" s="37">
        <f ca="1">OFFSET(H11,-MATCH("PROYECTOS",$A$8:$A$50,0)-1,0)-(OFFSET(H11,-MATCH("PROYECTOS",$A$8:$A$50,0),0))</f>
        <v>5.5772015458351234</v>
      </c>
      <c r="I11" s="38">
        <f ca="1">IFERROR(H11/G11,0)</f>
        <v>0.16924257522708164</v>
      </c>
      <c r="J11" s="52"/>
      <c r="K11" s="37"/>
      <c r="L11" s="38"/>
    </row>
    <row r="12" spans="1:12" ht="15.75" thickBot="1" x14ac:dyDescent="0.3"/>
    <row r="13" spans="1:12" ht="15.75" thickBot="1" x14ac:dyDescent="0.3">
      <c r="A13" s="108" t="s">
        <v>372</v>
      </c>
      <c r="B13" s="109"/>
      <c r="C13" s="109"/>
      <c r="D13" s="109"/>
      <c r="E13" s="109"/>
      <c r="F13" s="110"/>
    </row>
    <row r="14" spans="1:12" ht="15.75" thickBot="1" x14ac:dyDescent="0.3">
      <c r="A14" s="2" t="s">
        <v>860</v>
      </c>
    </row>
    <row r="15" spans="1:12" ht="45" customHeight="1" x14ac:dyDescent="0.25">
      <c r="A15" s="100" t="s">
        <v>374</v>
      </c>
      <c r="B15" s="101"/>
      <c r="C15" s="101"/>
      <c r="D15" s="101"/>
      <c r="E15" s="101"/>
      <c r="F15" s="111" t="s">
        <v>375</v>
      </c>
    </row>
    <row r="16" spans="1:12" ht="15.75" thickBot="1" x14ac:dyDescent="0.3">
      <c r="A16" s="125"/>
      <c r="B16" s="126"/>
      <c r="C16" s="104"/>
      <c r="D16" s="104"/>
      <c r="E16" s="104"/>
      <c r="F16" s="112"/>
    </row>
    <row r="17" spans="1:6" ht="30" customHeight="1" x14ac:dyDescent="0.25">
      <c r="A17" s="15"/>
      <c r="B17" s="17">
        <v>3000525</v>
      </c>
      <c r="C17" s="123" t="s">
        <v>842</v>
      </c>
      <c r="D17" s="123">
        <v>407</v>
      </c>
      <c r="E17" s="123" t="s">
        <v>818</v>
      </c>
      <c r="F17" s="69">
        <v>0.33666362371310493</v>
      </c>
    </row>
    <row r="18" spans="1:6" ht="42" customHeight="1" thickBot="1" x14ac:dyDescent="0.3">
      <c r="A18" s="21"/>
      <c r="B18" s="23">
        <v>3000526</v>
      </c>
      <c r="C18" s="140" t="s">
        <v>843</v>
      </c>
      <c r="D18" s="140"/>
      <c r="E18" s="140"/>
      <c r="F18" s="70">
        <v>0.36413705705646787</v>
      </c>
    </row>
  </sheetData>
  <mergeCells count="17">
    <mergeCell ref="J3:L3"/>
    <mergeCell ref="I4:I5"/>
    <mergeCell ref="A13:F13"/>
    <mergeCell ref="A15:E16"/>
    <mergeCell ref="F15:F16"/>
    <mergeCell ref="L4:L5"/>
    <mergeCell ref="H4:H5"/>
    <mergeCell ref="A4:C5"/>
    <mergeCell ref="J4:J5"/>
    <mergeCell ref="F4:F5"/>
    <mergeCell ref="K4:K5"/>
    <mergeCell ref="G4:G5"/>
    <mergeCell ref="D4:E5"/>
    <mergeCell ref="C18:E18"/>
    <mergeCell ref="C17:E17"/>
    <mergeCell ref="A3:E3"/>
    <mergeCell ref="F3:I3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/>
  <dimension ref="A1:N19"/>
  <sheetViews>
    <sheetView workbookViewId="0">
      <selection activeCell="A3" sqref="A3:N1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40</v>
      </c>
      <c r="B1" s="40" t="s">
        <v>228</v>
      </c>
      <c r="C1" s="40" t="s">
        <v>21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844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130.698308</v>
      </c>
      <c r="I6" s="13">
        <v>131.18037000000001</v>
      </c>
      <c r="J6" s="13">
        <v>49.211520699737491</v>
      </c>
      <c r="K6" s="14">
        <v>0.37514393883579905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 ca="1">SUM(H8:OFFSET(H6,MATCH("PROYECTOS",$A$8:$A$27,0),0))</f>
        <v>97.335851000000005</v>
      </c>
      <c r="I7" s="31">
        <f ca="1">SUM(I8:OFFSET(I6,MATCH("PROYECTOS",$A$8:$A$27,0),0))</f>
        <v>98.226478</v>
      </c>
      <c r="J7" s="31">
        <f ca="1">SUM(J8:OFFSET(J6,MATCH("PROYECTOS",$A$8:$A$27,0),0))</f>
        <v>43.634319153902368</v>
      </c>
      <c r="K7" s="32">
        <f ca="1">IFERROR(J7/I7,0)</f>
        <v>0.4442215586097098</v>
      </c>
      <c r="L7" s="50"/>
      <c r="M7" s="31"/>
      <c r="N7" s="32"/>
    </row>
    <row r="8" spans="1:14" ht="25.5" x14ac:dyDescent="0.25">
      <c r="A8" s="15"/>
      <c r="B8" s="17">
        <v>5000189</v>
      </c>
      <c r="C8" s="79" t="s">
        <v>845</v>
      </c>
      <c r="D8" s="17">
        <v>3000380</v>
      </c>
      <c r="E8" s="17" t="s">
        <v>841</v>
      </c>
      <c r="F8" s="53">
        <v>59</v>
      </c>
      <c r="G8" s="17" t="s">
        <v>665</v>
      </c>
      <c r="H8" s="18">
        <v>41.371037999999999</v>
      </c>
      <c r="I8" s="19">
        <v>51.303763000000004</v>
      </c>
      <c r="J8" s="19">
        <v>29.847976320756516</v>
      </c>
      <c r="K8" s="20">
        <f t="shared" ref="K8:K19" si="0">IFERROR(J8/I8,0)</f>
        <v>0.58178922120696119</v>
      </c>
      <c r="L8" s="54">
        <v>0</v>
      </c>
      <c r="M8" s="19">
        <v>0</v>
      </c>
      <c r="N8" s="20" t="str">
        <f>IFERROR(M8/L8,".")</f>
        <v>.</v>
      </c>
    </row>
    <row r="9" spans="1:14" ht="25.5" x14ac:dyDescent="0.25">
      <c r="A9" s="15"/>
      <c r="B9" s="17">
        <v>5000200</v>
      </c>
      <c r="C9" s="79" t="s">
        <v>846</v>
      </c>
      <c r="D9" s="17">
        <v>3000380</v>
      </c>
      <c r="E9" s="17" t="s">
        <v>841</v>
      </c>
      <c r="F9" s="53">
        <v>30</v>
      </c>
      <c r="G9" s="17" t="s">
        <v>831</v>
      </c>
      <c r="H9" s="18">
        <v>1.0630850000000001</v>
      </c>
      <c r="I9" s="19">
        <v>1.9927039999999996</v>
      </c>
      <c r="J9" s="19">
        <v>0.54989110404312669</v>
      </c>
      <c r="K9" s="20">
        <f t="shared" si="0"/>
        <v>0.27595222574106681</v>
      </c>
      <c r="L9" s="54">
        <v>0</v>
      </c>
      <c r="M9" s="19">
        <v>0</v>
      </c>
      <c r="N9" s="20" t="str">
        <f t="shared" ref="N9:N18" si="1">IFERROR(M9/L9,".")</f>
        <v>.</v>
      </c>
    </row>
    <row r="10" spans="1:14" ht="25.5" x14ac:dyDescent="0.25">
      <c r="A10" s="15"/>
      <c r="B10" s="17">
        <v>5001308</v>
      </c>
      <c r="C10" s="79" t="s">
        <v>847</v>
      </c>
      <c r="D10" s="17">
        <v>3000380</v>
      </c>
      <c r="E10" s="17" t="s">
        <v>841</v>
      </c>
      <c r="F10" s="53">
        <v>59</v>
      </c>
      <c r="G10" s="17" t="s">
        <v>665</v>
      </c>
      <c r="H10" s="18">
        <v>26.599505000000008</v>
      </c>
      <c r="I10" s="19">
        <v>15.907223999999999</v>
      </c>
      <c r="J10" s="19">
        <v>3.221880569986979</v>
      </c>
      <c r="K10" s="20">
        <f t="shared" si="0"/>
        <v>0.2025419752677764</v>
      </c>
      <c r="L10" s="54">
        <v>0</v>
      </c>
      <c r="M10" s="19">
        <v>0</v>
      </c>
      <c r="N10" s="20" t="str">
        <f t="shared" si="1"/>
        <v>.</v>
      </c>
    </row>
    <row r="11" spans="1:14" ht="38.25" x14ac:dyDescent="0.25">
      <c r="A11" s="15"/>
      <c r="B11" s="17">
        <v>5000148</v>
      </c>
      <c r="C11" s="79" t="s">
        <v>848</v>
      </c>
      <c r="D11" s="17">
        <v>3000525</v>
      </c>
      <c r="E11" s="17" t="s">
        <v>842</v>
      </c>
      <c r="F11" s="53">
        <v>46</v>
      </c>
      <c r="G11" s="17" t="s">
        <v>856</v>
      </c>
      <c r="H11" s="18">
        <v>0.44622700000000004</v>
      </c>
      <c r="I11" s="19">
        <v>0.47560900000000006</v>
      </c>
      <c r="J11" s="19">
        <v>0.23764253154968173</v>
      </c>
      <c r="K11" s="20">
        <f t="shared" si="0"/>
        <v>0.49965945040922627</v>
      </c>
      <c r="L11" s="54">
        <v>0</v>
      </c>
      <c r="M11" s="19">
        <v>0</v>
      </c>
      <c r="N11" s="20" t="str">
        <f t="shared" si="1"/>
        <v>.</v>
      </c>
    </row>
    <row r="12" spans="1:14" ht="38.25" x14ac:dyDescent="0.25">
      <c r="A12" s="15"/>
      <c r="B12" s="17">
        <v>5000161</v>
      </c>
      <c r="C12" s="79" t="s">
        <v>849</v>
      </c>
      <c r="D12" s="17">
        <v>3000525</v>
      </c>
      <c r="E12" s="17" t="s">
        <v>842</v>
      </c>
      <c r="F12" s="53">
        <v>529</v>
      </c>
      <c r="G12" s="17" t="s">
        <v>857</v>
      </c>
      <c r="H12" s="18">
        <v>1.6707939999999999</v>
      </c>
      <c r="I12" s="19">
        <v>1.821904</v>
      </c>
      <c r="J12" s="19">
        <v>0.64429970260243863</v>
      </c>
      <c r="K12" s="20">
        <f t="shared" si="0"/>
        <v>0.35364086285690061</v>
      </c>
      <c r="L12" s="54">
        <v>0</v>
      </c>
      <c r="M12" s="19">
        <v>0</v>
      </c>
      <c r="N12" s="20" t="str">
        <f t="shared" si="1"/>
        <v>.</v>
      </c>
    </row>
    <row r="13" spans="1:14" ht="38.25" x14ac:dyDescent="0.25">
      <c r="A13" s="15"/>
      <c r="B13" s="17">
        <v>5000201</v>
      </c>
      <c r="C13" s="79" t="s">
        <v>850</v>
      </c>
      <c r="D13" s="17">
        <v>3000525</v>
      </c>
      <c r="E13" s="17" t="s">
        <v>842</v>
      </c>
      <c r="F13" s="53">
        <v>30</v>
      </c>
      <c r="G13" s="17" t="s">
        <v>831</v>
      </c>
      <c r="H13" s="18">
        <v>1.0296879999999997</v>
      </c>
      <c r="I13" s="19">
        <v>1.003558</v>
      </c>
      <c r="J13" s="19">
        <v>0.44112789296923438</v>
      </c>
      <c r="K13" s="20">
        <f t="shared" si="0"/>
        <v>0.4395639245257717</v>
      </c>
      <c r="L13" s="54">
        <v>0</v>
      </c>
      <c r="M13" s="19">
        <v>0</v>
      </c>
      <c r="N13" s="20" t="str">
        <f t="shared" si="1"/>
        <v>.</v>
      </c>
    </row>
    <row r="14" spans="1:14" ht="38.25" x14ac:dyDescent="0.25">
      <c r="A14" s="15"/>
      <c r="B14" s="17">
        <v>5000297</v>
      </c>
      <c r="C14" s="79" t="s">
        <v>851</v>
      </c>
      <c r="D14" s="17">
        <v>3000525</v>
      </c>
      <c r="E14" s="17" t="s">
        <v>842</v>
      </c>
      <c r="F14" s="53">
        <v>63</v>
      </c>
      <c r="G14" s="17" t="s">
        <v>858</v>
      </c>
      <c r="H14" s="18">
        <v>8.7913250000000023</v>
      </c>
      <c r="I14" s="19">
        <v>9.3470720000000007</v>
      </c>
      <c r="J14" s="19">
        <v>3.2248443644630242</v>
      </c>
      <c r="K14" s="20">
        <f t="shared" si="0"/>
        <v>0.34501118258883895</v>
      </c>
      <c r="L14" s="54">
        <v>0</v>
      </c>
      <c r="M14" s="19">
        <v>0</v>
      </c>
      <c r="N14" s="20" t="str">
        <f t="shared" si="1"/>
        <v>.</v>
      </c>
    </row>
    <row r="15" spans="1:14" ht="38.25" x14ac:dyDescent="0.25">
      <c r="A15" s="15"/>
      <c r="B15" s="17">
        <v>5001309</v>
      </c>
      <c r="C15" s="79" t="s">
        <v>852</v>
      </c>
      <c r="D15" s="17">
        <v>3000525</v>
      </c>
      <c r="E15" s="17" t="s">
        <v>842</v>
      </c>
      <c r="F15" s="53">
        <v>59</v>
      </c>
      <c r="G15" s="17" t="s">
        <v>665</v>
      </c>
      <c r="H15" s="18">
        <v>7.1943669999999997</v>
      </c>
      <c r="I15" s="19">
        <v>7.5059119999999968</v>
      </c>
      <c r="J15" s="19">
        <v>2.2372226972288445</v>
      </c>
      <c r="K15" s="20">
        <f t="shared" si="0"/>
        <v>0.2980614077581572</v>
      </c>
      <c r="L15" s="54">
        <v>0</v>
      </c>
      <c r="M15" s="19">
        <v>0</v>
      </c>
      <c r="N15" s="20" t="str">
        <f t="shared" si="1"/>
        <v>.</v>
      </c>
    </row>
    <row r="16" spans="1:14" ht="51" x14ac:dyDescent="0.25">
      <c r="A16" s="15"/>
      <c r="B16" s="17">
        <v>5000183</v>
      </c>
      <c r="C16" s="79" t="s">
        <v>853</v>
      </c>
      <c r="D16" s="17">
        <v>3000526</v>
      </c>
      <c r="E16" s="17" t="s">
        <v>843</v>
      </c>
      <c r="F16" s="53">
        <v>18</v>
      </c>
      <c r="G16" s="17" t="s">
        <v>830</v>
      </c>
      <c r="H16" s="18">
        <v>7.9820390000000003</v>
      </c>
      <c r="I16" s="19">
        <v>7.4278749999999993</v>
      </c>
      <c r="J16" s="19">
        <v>2.6797732521349076</v>
      </c>
      <c r="K16" s="20">
        <f t="shared" si="0"/>
        <v>0.36077252944279592</v>
      </c>
      <c r="L16" s="54">
        <v>0</v>
      </c>
      <c r="M16" s="19">
        <v>0</v>
      </c>
      <c r="N16" s="20" t="str">
        <f t="shared" si="1"/>
        <v>.</v>
      </c>
    </row>
    <row r="17" spans="1:14" ht="51" x14ac:dyDescent="0.25">
      <c r="A17" s="15"/>
      <c r="B17" s="17">
        <v>5003090</v>
      </c>
      <c r="C17" s="79" t="s">
        <v>854</v>
      </c>
      <c r="D17" s="17">
        <v>3000526</v>
      </c>
      <c r="E17" s="17" t="s">
        <v>843</v>
      </c>
      <c r="F17" s="53">
        <v>112</v>
      </c>
      <c r="G17" s="17" t="s">
        <v>835</v>
      </c>
      <c r="H17" s="18">
        <v>0.91033400000000009</v>
      </c>
      <c r="I17" s="19">
        <v>1.1231920000000004</v>
      </c>
      <c r="J17" s="19">
        <v>0.43573316980746313</v>
      </c>
      <c r="K17" s="20">
        <f t="shared" si="0"/>
        <v>0.38794183880179256</v>
      </c>
      <c r="L17" s="54">
        <v>0</v>
      </c>
      <c r="M17" s="19">
        <v>0</v>
      </c>
      <c r="N17" s="20" t="str">
        <f t="shared" si="1"/>
        <v>.</v>
      </c>
    </row>
    <row r="18" spans="1:14" ht="51" x14ac:dyDescent="0.25">
      <c r="A18" s="15"/>
      <c r="B18" s="17">
        <v>5004170</v>
      </c>
      <c r="C18" s="79" t="s">
        <v>855</v>
      </c>
      <c r="D18" s="17">
        <v>3000526</v>
      </c>
      <c r="E18" s="17" t="s">
        <v>843</v>
      </c>
      <c r="F18" s="53">
        <v>46</v>
      </c>
      <c r="G18" s="17" t="s">
        <v>856</v>
      </c>
      <c r="H18" s="18">
        <v>0.277449</v>
      </c>
      <c r="I18" s="19">
        <v>0.31766499999999998</v>
      </c>
      <c r="J18" s="19">
        <v>0.11392754836015229</v>
      </c>
      <c r="K18" s="20">
        <f t="shared" si="0"/>
        <v>0.35864054384383642</v>
      </c>
      <c r="L18" s="54">
        <v>0</v>
      </c>
      <c r="M18" s="19">
        <v>0</v>
      </c>
      <c r="N18" s="20" t="str">
        <f t="shared" si="1"/>
        <v>.</v>
      </c>
    </row>
    <row r="19" spans="1:14" ht="15.75" thickBot="1" x14ac:dyDescent="0.3">
      <c r="A19" s="33" t="s">
        <v>302</v>
      </c>
      <c r="B19" s="35"/>
      <c r="C19" s="35"/>
      <c r="D19" s="57"/>
      <c r="E19" s="35"/>
      <c r="F19" s="51"/>
      <c r="G19" s="35"/>
      <c r="H19" s="36">
        <f ca="1">OFFSET(H19,-MATCH("PROYECTOS",$A$8:$A$27,0)-1,0)-(OFFSET(H19,-MATCH("PROYECTOS",$A$8:$A$27,0),0))</f>
        <v>33.362456999999992</v>
      </c>
      <c r="I19" s="37">
        <f ca="1">OFFSET(I19,-MATCH("PROYECTOS",$A$8:$A$27,0)-1,0)-(OFFSET(I19,-MATCH("PROYECTOS",$A$8:$A$27,0),0))</f>
        <v>32.95389200000001</v>
      </c>
      <c r="J19" s="37">
        <f ca="1">OFFSET(J19,-MATCH("PROYECTOS",$A$8:$A$27,0)-1,0)-(OFFSET(J19,-MATCH("PROYECTOS",$A$8:$A$27,0),0))</f>
        <v>5.5772015458351234</v>
      </c>
      <c r="K19" s="38">
        <f t="shared" ca="1" si="0"/>
        <v>0.16924257522708158</v>
      </c>
      <c r="L19" s="52"/>
      <c r="M19" s="37"/>
      <c r="N19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A1:K100"/>
  <sheetViews>
    <sheetView workbookViewId="0">
      <selection activeCell="A2" sqref="A2:K31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41</v>
      </c>
      <c r="B1" s="41" t="s">
        <v>228</v>
      </c>
      <c r="C1" s="40" t="s">
        <v>22</v>
      </c>
      <c r="D1" s="40"/>
      <c r="E1" s="40"/>
      <c r="F1" s="40"/>
      <c r="G1" s="40"/>
    </row>
    <row r="2" spans="1:11" ht="15.75" thickBot="1" x14ac:dyDescent="0.3">
      <c r="A2" s="2" t="s">
        <v>861</v>
      </c>
      <c r="I2" s="1" t="s">
        <v>874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35.326035000000005</v>
      </c>
      <c r="E6" s="13">
        <f ca="1">SUM(E7:OFFSET(E7,50,0))</f>
        <v>41.848193000000002</v>
      </c>
      <c r="F6" s="13">
        <f ca="1">SUM(F7:OFFSET(F7,50,0))</f>
        <v>11.618393372547871</v>
      </c>
      <c r="G6" s="14">
        <f ca="1">IFERROR(F6/E6,0)</f>
        <v>0.27763190091739137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0.77509799999999995</v>
      </c>
      <c r="E7" s="19">
        <v>0.74321899999999985</v>
      </c>
      <c r="F7" s="19">
        <v>0.39414081400173018</v>
      </c>
      <c r="G7" s="20">
        <f t="shared" ref="G7:G31" si="0">IFERROR(F7/E7,0)</f>
        <v>0.5303158476865234</v>
      </c>
      <c r="I7" t="s">
        <v>248</v>
      </c>
      <c r="J7" s="6">
        <v>0.3427281643380411</v>
      </c>
      <c r="K7" s="65">
        <v>0.5610869234074366</v>
      </c>
    </row>
    <row r="8" spans="1:11" x14ac:dyDescent="0.25">
      <c r="A8" s="15"/>
      <c r="B8" s="44">
        <v>2</v>
      </c>
      <c r="C8" s="17" t="s">
        <v>241</v>
      </c>
      <c r="D8" s="18">
        <v>0.23628100000000002</v>
      </c>
      <c r="E8" s="19">
        <v>0.31925500000000001</v>
      </c>
      <c r="F8" s="19">
        <v>7.7241731672984315E-2</v>
      </c>
      <c r="G8" s="20">
        <f t="shared" si="0"/>
        <v>0.2419436866234963</v>
      </c>
      <c r="I8" t="s">
        <v>240</v>
      </c>
      <c r="J8" s="6">
        <v>0.39414081400173018</v>
      </c>
      <c r="K8" s="65">
        <v>0.5303158476865234</v>
      </c>
    </row>
    <row r="9" spans="1:11" x14ac:dyDescent="0.25">
      <c r="A9" s="15"/>
      <c r="B9" s="44">
        <v>3</v>
      </c>
      <c r="C9" s="17" t="s">
        <v>242</v>
      </c>
      <c r="D9" s="18">
        <v>0.27149100000000004</v>
      </c>
      <c r="E9" s="19">
        <v>1.0787520000000002</v>
      </c>
      <c r="F9" s="19">
        <v>0.3653395254877978</v>
      </c>
      <c r="G9" s="20">
        <f t="shared" si="0"/>
        <v>0.33866868889957819</v>
      </c>
      <c r="I9" t="s">
        <v>262</v>
      </c>
      <c r="J9" s="6">
        <v>0.33530208154888896</v>
      </c>
      <c r="K9" s="65">
        <v>0.45633797047076008</v>
      </c>
    </row>
    <row r="10" spans="1:11" x14ac:dyDescent="0.25">
      <c r="A10" s="15"/>
      <c r="B10" s="44">
        <v>4</v>
      </c>
      <c r="C10" s="17" t="s">
        <v>243</v>
      </c>
      <c r="D10" s="18">
        <v>0.36280000000000001</v>
      </c>
      <c r="E10" s="19">
        <v>0.39762500000000001</v>
      </c>
      <c r="F10" s="19">
        <v>0.10330457960117201</v>
      </c>
      <c r="G10" s="20">
        <f t="shared" si="0"/>
        <v>0.25980403546349451</v>
      </c>
      <c r="I10" t="s">
        <v>261</v>
      </c>
      <c r="J10" s="6">
        <v>0.99126668940789386</v>
      </c>
      <c r="K10" s="65">
        <v>0.45512641139975191</v>
      </c>
    </row>
    <row r="11" spans="1:11" x14ac:dyDescent="0.25">
      <c r="A11" s="15"/>
      <c r="B11" s="44">
        <v>5</v>
      </c>
      <c r="C11" s="17" t="s">
        <v>244</v>
      </c>
      <c r="D11" s="18">
        <v>1.961274</v>
      </c>
      <c r="E11" s="19">
        <v>2.0834350000000001</v>
      </c>
      <c r="F11" s="19">
        <v>0.53695553893567194</v>
      </c>
      <c r="G11" s="20">
        <f t="shared" si="0"/>
        <v>0.2577260816563377</v>
      </c>
      <c r="I11" t="s">
        <v>255</v>
      </c>
      <c r="J11" s="6">
        <v>0.31792444303300726</v>
      </c>
      <c r="K11" s="65">
        <v>0.43792331357114528</v>
      </c>
    </row>
    <row r="12" spans="1:11" x14ac:dyDescent="0.25">
      <c r="A12" s="15"/>
      <c r="B12" s="44">
        <v>6</v>
      </c>
      <c r="C12" s="17" t="s">
        <v>245</v>
      </c>
      <c r="D12" s="18">
        <v>0.39671600000000001</v>
      </c>
      <c r="E12" s="19">
        <v>0.49262799999999995</v>
      </c>
      <c r="F12" s="19">
        <v>0.11879094176765648</v>
      </c>
      <c r="G12" s="20">
        <f t="shared" si="0"/>
        <v>0.24113721056792647</v>
      </c>
      <c r="I12" t="s">
        <v>242</v>
      </c>
      <c r="J12" s="6">
        <v>0.3653395254877978</v>
      </c>
      <c r="K12" s="65">
        <v>0.33866868889957819</v>
      </c>
    </row>
    <row r="13" spans="1:11" x14ac:dyDescent="0.25">
      <c r="A13" s="15"/>
      <c r="B13" s="44">
        <v>7</v>
      </c>
      <c r="C13" s="17" t="s">
        <v>246</v>
      </c>
      <c r="D13" s="18">
        <v>1.3395210000000002</v>
      </c>
      <c r="E13" s="19">
        <v>1.4408950000000003</v>
      </c>
      <c r="F13" s="19">
        <v>0.47410273030800454</v>
      </c>
      <c r="G13" s="20">
        <f t="shared" si="0"/>
        <v>0.32903350369596984</v>
      </c>
      <c r="I13" t="s">
        <v>259</v>
      </c>
      <c r="J13" s="6">
        <v>0.13196805976258474</v>
      </c>
      <c r="K13" s="65">
        <v>0.32919509720486817</v>
      </c>
    </row>
    <row r="14" spans="1:11" x14ac:dyDescent="0.25">
      <c r="A14" s="15"/>
      <c r="B14" s="44">
        <v>8</v>
      </c>
      <c r="C14" s="17" t="s">
        <v>247</v>
      </c>
      <c r="D14" s="18">
        <v>7.9539359999999997</v>
      </c>
      <c r="E14" s="19">
        <v>8.6102770000000017</v>
      </c>
      <c r="F14" s="19">
        <v>2.211950788681861</v>
      </c>
      <c r="G14" s="20">
        <f t="shared" si="0"/>
        <v>0.25689658865584236</v>
      </c>
      <c r="I14" t="s">
        <v>246</v>
      </c>
      <c r="J14" s="6">
        <v>0.47410273030800454</v>
      </c>
      <c r="K14" s="65">
        <v>0.32903350369596984</v>
      </c>
    </row>
    <row r="15" spans="1:11" x14ac:dyDescent="0.25">
      <c r="A15" s="15"/>
      <c r="B15" s="44">
        <v>9</v>
      </c>
      <c r="C15" s="17" t="s">
        <v>248</v>
      </c>
      <c r="D15" s="18">
        <v>0.16416800000000001</v>
      </c>
      <c r="E15" s="19">
        <v>0.61082899999999996</v>
      </c>
      <c r="F15" s="19">
        <v>0.3427281643380411</v>
      </c>
      <c r="G15" s="20">
        <f t="shared" si="0"/>
        <v>0.5610869234074366</v>
      </c>
      <c r="I15" t="s">
        <v>250</v>
      </c>
      <c r="J15" s="6">
        <v>0.126086100073735</v>
      </c>
      <c r="K15" s="65">
        <v>0.32541203634315014</v>
      </c>
    </row>
    <row r="16" spans="1:11" x14ac:dyDescent="0.25">
      <c r="A16" s="15"/>
      <c r="B16" s="44">
        <v>10</v>
      </c>
      <c r="C16" s="17" t="s">
        <v>249</v>
      </c>
      <c r="D16" s="18">
        <v>0.15027299999999999</v>
      </c>
      <c r="E16" s="19">
        <v>0.15556500000000001</v>
      </c>
      <c r="F16" s="19">
        <v>3.7932199627903174E-2</v>
      </c>
      <c r="G16" s="20">
        <f t="shared" si="0"/>
        <v>0.2438350504798841</v>
      </c>
      <c r="I16" t="s">
        <v>251</v>
      </c>
      <c r="J16" s="6">
        <v>0.10987685890086141</v>
      </c>
      <c r="K16" s="65">
        <v>0.31090830065381292</v>
      </c>
    </row>
    <row r="17" spans="1:11" x14ac:dyDescent="0.25">
      <c r="A17" s="15"/>
      <c r="B17" s="44">
        <v>11</v>
      </c>
      <c r="C17" s="17" t="s">
        <v>250</v>
      </c>
      <c r="D17" s="18">
        <v>0.35368399999999994</v>
      </c>
      <c r="E17" s="19">
        <v>0.38746599999999998</v>
      </c>
      <c r="F17" s="19">
        <v>0.126086100073735</v>
      </c>
      <c r="G17" s="20">
        <f t="shared" si="0"/>
        <v>0.32541203634315014</v>
      </c>
      <c r="I17" t="s">
        <v>252</v>
      </c>
      <c r="J17" s="6">
        <v>0.38631549067940796</v>
      </c>
      <c r="K17" s="65">
        <v>0.30516580090322293</v>
      </c>
    </row>
    <row r="18" spans="1:11" x14ac:dyDescent="0.25">
      <c r="A18" s="15"/>
      <c r="B18" s="44">
        <v>12</v>
      </c>
      <c r="C18" s="17" t="s">
        <v>251</v>
      </c>
      <c r="D18" s="18">
        <v>0.30334499999999998</v>
      </c>
      <c r="E18" s="19">
        <v>0.353406</v>
      </c>
      <c r="F18" s="19">
        <v>0.10987685890086141</v>
      </c>
      <c r="G18" s="20">
        <f t="shared" si="0"/>
        <v>0.31090830065381292</v>
      </c>
      <c r="I18" t="s">
        <v>254</v>
      </c>
      <c r="J18" s="6">
        <v>3.0707794594372899</v>
      </c>
      <c r="K18" s="65">
        <v>0.29563896485978813</v>
      </c>
    </row>
    <row r="19" spans="1:11" x14ac:dyDescent="0.25">
      <c r="A19" s="15"/>
      <c r="B19" s="44">
        <v>13</v>
      </c>
      <c r="C19" s="17" t="s">
        <v>252</v>
      </c>
      <c r="D19" s="18">
        <v>0.27620600000000001</v>
      </c>
      <c r="E19" s="19">
        <v>1.2659199999999999</v>
      </c>
      <c r="F19" s="19">
        <v>0.38631549067940796</v>
      </c>
      <c r="G19" s="20">
        <f t="shared" si="0"/>
        <v>0.30516580090322293</v>
      </c>
      <c r="I19" t="s">
        <v>264</v>
      </c>
      <c r="J19" s="6">
        <v>6.6109499308367958E-2</v>
      </c>
      <c r="K19" s="65">
        <v>0.27151364276389905</v>
      </c>
    </row>
    <row r="20" spans="1:11" x14ac:dyDescent="0.25">
      <c r="A20" s="15"/>
      <c r="B20" s="44">
        <v>14</v>
      </c>
      <c r="C20" s="17" t="s">
        <v>253</v>
      </c>
      <c r="D20" s="18">
        <v>0.28863300000000003</v>
      </c>
      <c r="E20" s="19">
        <v>0.32490999999999998</v>
      </c>
      <c r="F20" s="19">
        <v>8.4794969947324716E-2</v>
      </c>
      <c r="G20" s="20">
        <f t="shared" si="0"/>
        <v>0.26097987118686627</v>
      </c>
      <c r="I20" t="s">
        <v>253</v>
      </c>
      <c r="J20" s="6">
        <v>8.4794969947324716E-2</v>
      </c>
      <c r="K20" s="65">
        <v>0.26097987118686627</v>
      </c>
    </row>
    <row r="21" spans="1:11" x14ac:dyDescent="0.25">
      <c r="A21" s="15"/>
      <c r="B21" s="44">
        <v>15</v>
      </c>
      <c r="C21" s="17" t="s">
        <v>254</v>
      </c>
      <c r="D21" s="18">
        <v>9.0002870000000001</v>
      </c>
      <c r="E21" s="19">
        <v>10.386924</v>
      </c>
      <c r="F21" s="19">
        <v>3.0707794594372899</v>
      </c>
      <c r="G21" s="20">
        <f t="shared" si="0"/>
        <v>0.29563896485978813</v>
      </c>
      <c r="I21" t="s">
        <v>243</v>
      </c>
      <c r="J21" s="6">
        <v>0.10330457960117201</v>
      </c>
      <c r="K21" s="65">
        <v>0.25980403546349451</v>
      </c>
    </row>
    <row r="22" spans="1:11" x14ac:dyDescent="0.25">
      <c r="A22" s="15"/>
      <c r="B22" s="44">
        <v>16</v>
      </c>
      <c r="C22" s="17" t="s">
        <v>255</v>
      </c>
      <c r="D22" s="18">
        <v>0.43090399999999995</v>
      </c>
      <c r="E22" s="19">
        <v>0.72598200000000013</v>
      </c>
      <c r="F22" s="19">
        <v>0.31792444303300726</v>
      </c>
      <c r="G22" s="20">
        <f t="shared" si="0"/>
        <v>0.43792331357114528</v>
      </c>
      <c r="I22" t="s">
        <v>244</v>
      </c>
      <c r="J22" s="6">
        <v>0.53695553893567194</v>
      </c>
      <c r="K22" s="65">
        <v>0.2577260816563377</v>
      </c>
    </row>
    <row r="23" spans="1:11" x14ac:dyDescent="0.25">
      <c r="A23" s="15"/>
      <c r="B23" s="44">
        <v>17</v>
      </c>
      <c r="C23" s="17" t="s">
        <v>256</v>
      </c>
      <c r="D23" s="18">
        <v>0.11472199999999999</v>
      </c>
      <c r="E23" s="19">
        <v>0.20912500000000001</v>
      </c>
      <c r="F23" s="19">
        <v>2.3266639884241158E-2</v>
      </c>
      <c r="G23" s="20">
        <f t="shared" si="0"/>
        <v>0.11125709448531336</v>
      </c>
      <c r="I23" t="s">
        <v>247</v>
      </c>
      <c r="J23" s="6">
        <v>2.211950788681861</v>
      </c>
      <c r="K23" s="65">
        <v>0.25689658865584236</v>
      </c>
    </row>
    <row r="24" spans="1:11" x14ac:dyDescent="0.25">
      <c r="A24" s="15"/>
      <c r="B24" s="44">
        <v>18</v>
      </c>
      <c r="C24" s="17" t="s">
        <v>257</v>
      </c>
      <c r="D24" s="18">
        <v>2.3904460000000003</v>
      </c>
      <c r="E24" s="19">
        <v>2.9575150000000003</v>
      </c>
      <c r="F24" s="19">
        <v>4.7871480504909414E-2</v>
      </c>
      <c r="G24" s="20">
        <f t="shared" si="0"/>
        <v>1.618638637670795E-2</v>
      </c>
      <c r="I24" t="s">
        <v>260</v>
      </c>
      <c r="J24" s="6">
        <v>0.4650239456559575</v>
      </c>
      <c r="K24" s="65">
        <v>0.25663530670531859</v>
      </c>
    </row>
    <row r="25" spans="1:11" x14ac:dyDescent="0.25">
      <c r="A25" s="15"/>
      <c r="B25" s="44">
        <v>19</v>
      </c>
      <c r="C25" s="17" t="s">
        <v>258</v>
      </c>
      <c r="D25" s="18">
        <v>3.6816399999999998</v>
      </c>
      <c r="E25" s="19">
        <v>3.8305470000000001</v>
      </c>
      <c r="F25" s="19">
        <v>0.77680342998019114</v>
      </c>
      <c r="G25" s="20">
        <f t="shared" si="0"/>
        <v>0.20279177620851307</v>
      </c>
      <c r="I25" t="s">
        <v>249</v>
      </c>
      <c r="J25" s="6">
        <v>3.7932199627903174E-2</v>
      </c>
      <c r="K25" s="65">
        <v>0.2438350504798841</v>
      </c>
    </row>
    <row r="26" spans="1:11" x14ac:dyDescent="0.25">
      <c r="A26" s="15"/>
      <c r="B26" s="44">
        <v>20</v>
      </c>
      <c r="C26" s="17" t="s">
        <v>259</v>
      </c>
      <c r="D26" s="18">
        <v>0.39255600000000002</v>
      </c>
      <c r="E26" s="19">
        <v>0.40088099999999999</v>
      </c>
      <c r="F26" s="19">
        <v>0.13196805976258474</v>
      </c>
      <c r="G26" s="20">
        <f t="shared" si="0"/>
        <v>0.32919509720486817</v>
      </c>
      <c r="I26" t="s">
        <v>241</v>
      </c>
      <c r="J26" s="6">
        <v>7.7241731672984315E-2</v>
      </c>
      <c r="K26" s="65">
        <v>0.2419436866234963</v>
      </c>
    </row>
    <row r="27" spans="1:11" x14ac:dyDescent="0.25">
      <c r="A27" s="15"/>
      <c r="B27" s="44">
        <v>21</v>
      </c>
      <c r="C27" s="17" t="s">
        <v>260</v>
      </c>
      <c r="D27" s="18">
        <v>1.654191</v>
      </c>
      <c r="E27" s="19">
        <v>1.8120030000000003</v>
      </c>
      <c r="F27" s="19">
        <v>0.4650239456559575</v>
      </c>
      <c r="G27" s="20">
        <f t="shared" si="0"/>
        <v>0.25663530670531859</v>
      </c>
      <c r="I27" t="s">
        <v>245</v>
      </c>
      <c r="J27" s="6">
        <v>0.11879094176765648</v>
      </c>
      <c r="K27" s="65">
        <v>0.24113721056792647</v>
      </c>
    </row>
    <row r="28" spans="1:11" x14ac:dyDescent="0.25">
      <c r="A28" s="15"/>
      <c r="B28" s="44">
        <v>22</v>
      </c>
      <c r="C28" s="17" t="s">
        <v>261</v>
      </c>
      <c r="D28" s="18">
        <v>1.806446</v>
      </c>
      <c r="E28" s="19">
        <v>2.1780029999999999</v>
      </c>
      <c r="F28" s="19">
        <v>0.99126668940789386</v>
      </c>
      <c r="G28" s="20">
        <f t="shared" si="0"/>
        <v>0.45512641139975191</v>
      </c>
      <c r="I28" t="s">
        <v>263</v>
      </c>
      <c r="J28" s="6">
        <v>2.2517210000387422E-2</v>
      </c>
      <c r="K28" s="65">
        <v>0.21490193646043027</v>
      </c>
    </row>
    <row r="29" spans="1:11" x14ac:dyDescent="0.25">
      <c r="A29" s="15"/>
      <c r="B29" s="44">
        <v>23</v>
      </c>
      <c r="C29" s="17" t="s">
        <v>262</v>
      </c>
      <c r="D29" s="18">
        <v>0.74412299999999987</v>
      </c>
      <c r="E29" s="19">
        <v>0.73476699999999995</v>
      </c>
      <c r="F29" s="19">
        <v>0.33530208154888896</v>
      </c>
      <c r="G29" s="20">
        <f t="shared" si="0"/>
        <v>0.45633797047076008</v>
      </c>
      <c r="I29" t="s">
        <v>258</v>
      </c>
      <c r="J29" s="6">
        <v>0.77680342998019114</v>
      </c>
      <c r="K29" s="65">
        <v>0.20279177620851307</v>
      </c>
    </row>
    <row r="30" spans="1:11" x14ac:dyDescent="0.25">
      <c r="A30" s="15"/>
      <c r="B30" s="44">
        <v>24</v>
      </c>
      <c r="C30" s="17" t="s">
        <v>263</v>
      </c>
      <c r="D30" s="18">
        <v>9.5994999999999997E-2</v>
      </c>
      <c r="E30" s="19">
        <v>0.104779</v>
      </c>
      <c r="F30" s="19">
        <v>2.2517210000387422E-2</v>
      </c>
      <c r="G30" s="20">
        <f t="shared" si="0"/>
        <v>0.21490193646043027</v>
      </c>
      <c r="I30" t="s">
        <v>256</v>
      </c>
      <c r="J30" s="6">
        <v>2.3266639884241158E-2</v>
      </c>
      <c r="K30" s="65">
        <v>0.11125709448531336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0.18129899999999999</v>
      </c>
      <c r="E31" s="25">
        <v>0.24348500000000001</v>
      </c>
      <c r="F31" s="25">
        <v>6.6109499308367958E-2</v>
      </c>
      <c r="G31" s="26">
        <f t="shared" si="0"/>
        <v>0.27151364276389905</v>
      </c>
      <c r="I31" t="s">
        <v>257</v>
      </c>
      <c r="J31" s="6">
        <v>4.7871480504909414E-2</v>
      </c>
      <c r="K31" s="65">
        <v>1.618638637670795E-2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A1:G21"/>
  <sheetViews>
    <sheetView workbookViewId="0">
      <selection activeCell="A2" sqref="A2:G20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41</v>
      </c>
      <c r="B1" s="46" t="s">
        <v>228</v>
      </c>
      <c r="C1" s="40" t="s">
        <v>22</v>
      </c>
      <c r="D1" s="40"/>
      <c r="E1" s="40"/>
      <c r="F1" s="40"/>
      <c r="G1" s="40"/>
    </row>
    <row r="2" spans="1:7" ht="15.75" thickBot="1" x14ac:dyDescent="0.3">
      <c r="A2" s="2" t="s">
        <v>862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35.326035000000005</v>
      </c>
      <c r="E6" s="13">
        <v>41.848193000000002</v>
      </c>
      <c r="F6" s="13">
        <v>11.618393372547871</v>
      </c>
      <c r="G6" s="14">
        <v>0.27763190091739137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15.858108999999994</v>
      </c>
      <c r="E7" s="31">
        <f ca="1">SUM(E8:OFFSET(E6,MATCH("GOBIERNOS REGIONALES",$A$8:$A$50,0),0))</f>
        <v>18.174465999999999</v>
      </c>
      <c r="F7" s="31">
        <f ca="1">SUM(F8:OFFSET(F6,MATCH("GOBIERNOS REGIONALES",$A$8:$A$50,0),0))</f>
        <v>5.1896247178592603</v>
      </c>
      <c r="G7" s="32">
        <f ca="1">IFERROR(F7/E7,0)</f>
        <v>0.28554482524324293</v>
      </c>
    </row>
    <row r="8" spans="1:7" ht="25.5" x14ac:dyDescent="0.25">
      <c r="A8" s="15"/>
      <c r="B8" s="16">
        <v>160</v>
      </c>
      <c r="C8" s="17" t="s">
        <v>142</v>
      </c>
      <c r="D8" s="18">
        <v>15.858108999999994</v>
      </c>
      <c r="E8" s="19">
        <v>18.174465999999999</v>
      </c>
      <c r="F8" s="19">
        <v>5.1896247178592603</v>
      </c>
      <c r="G8" s="20">
        <f t="shared" ref="G8:G20" si="0">IFERROR(F8/E8,0)</f>
        <v>0.28554482524324293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11.55298</v>
      </c>
      <c r="E9" s="31">
        <f ca="1">SUM(E10:OFFSET(E8,(MATCH("GOBIERNOS LOCALES",$A$8:$A$50,0)-MATCH("GOBIERNOS REGIONALES",$A$8:$A$50,0)),0))</f>
        <v>13.680066999999999</v>
      </c>
      <c r="F9" s="31">
        <f ca="1">SUM(F10:OFFSET(F8,(MATCH("GOBIERNOS LOCALES",$A$8:$A$50,0)-MATCH("GOBIERNOS REGIONALES",$A$8:$A$50,0)),0))</f>
        <v>4.4275606796290958</v>
      </c>
      <c r="G9" s="32">
        <f t="shared" ca="1" si="0"/>
        <v>0.32365051133368689</v>
      </c>
    </row>
    <row r="10" spans="1:7" x14ac:dyDescent="0.25">
      <c r="A10" s="15"/>
      <c r="B10" s="16">
        <v>440</v>
      </c>
      <c r="C10" s="17" t="s">
        <v>201</v>
      </c>
      <c r="D10" s="18">
        <v>0.620058</v>
      </c>
      <c r="E10" s="19">
        <v>0.53069100000000002</v>
      </c>
      <c r="F10" s="19">
        <v>0.35489502362906933</v>
      </c>
      <c r="G10" s="20">
        <f t="shared" si="0"/>
        <v>0.66874136480375457</v>
      </c>
    </row>
    <row r="11" spans="1:7" x14ac:dyDescent="0.25">
      <c r="A11" s="15"/>
      <c r="B11" s="16">
        <v>442</v>
      </c>
      <c r="C11" s="17" t="s">
        <v>203</v>
      </c>
      <c r="D11" s="18">
        <v>0.2</v>
      </c>
      <c r="E11" s="19">
        <v>1.003393</v>
      </c>
      <c r="F11" s="19">
        <v>0.36085259541869164</v>
      </c>
      <c r="G11" s="20">
        <f t="shared" si="0"/>
        <v>0.35963236281167166</v>
      </c>
    </row>
    <row r="12" spans="1:7" x14ac:dyDescent="0.25">
      <c r="A12" s="15"/>
      <c r="B12" s="16">
        <v>444</v>
      </c>
      <c r="C12" s="17" t="s">
        <v>205</v>
      </c>
      <c r="D12" s="18">
        <v>1.5774409999999999</v>
      </c>
      <c r="E12" s="19">
        <v>1.5774409999999999</v>
      </c>
      <c r="F12" s="19">
        <v>0.41480038949521258</v>
      </c>
      <c r="G12" s="20">
        <f t="shared" si="0"/>
        <v>0.26295778383800894</v>
      </c>
    </row>
    <row r="13" spans="1:7" x14ac:dyDescent="0.25">
      <c r="A13" s="15"/>
      <c r="B13" s="16">
        <v>446</v>
      </c>
      <c r="C13" s="17" t="s">
        <v>207</v>
      </c>
      <c r="D13" s="18">
        <v>3.3416410000000001</v>
      </c>
      <c r="E13" s="19">
        <v>4.0650949999999995</v>
      </c>
      <c r="F13" s="19">
        <v>1.0553255598060787</v>
      </c>
      <c r="G13" s="20">
        <f t="shared" si="0"/>
        <v>0.25960661677182917</v>
      </c>
    </row>
    <row r="14" spans="1:7" x14ac:dyDescent="0.25">
      <c r="A14" s="15"/>
      <c r="B14" s="16">
        <v>447</v>
      </c>
      <c r="C14" s="17" t="s">
        <v>208</v>
      </c>
      <c r="D14" s="18">
        <v>0</v>
      </c>
      <c r="E14" s="19">
        <v>0.39999999999999997</v>
      </c>
      <c r="F14" s="19">
        <v>0.28480042470619082</v>
      </c>
      <c r="G14" s="20">
        <f t="shared" si="0"/>
        <v>0.71200106176547717</v>
      </c>
    </row>
    <row r="15" spans="1:7" x14ac:dyDescent="0.25">
      <c r="A15" s="15"/>
      <c r="B15" s="16">
        <v>449</v>
      </c>
      <c r="C15" s="17" t="s">
        <v>210</v>
      </c>
      <c r="D15" s="18">
        <v>2.5919999999999999E-2</v>
      </c>
      <c r="E15" s="19">
        <v>2.5920000000000002E-2</v>
      </c>
      <c r="F15" s="19">
        <v>1.3830660100211389E-2</v>
      </c>
      <c r="G15" s="20">
        <f t="shared" si="0"/>
        <v>0.53359028164395783</v>
      </c>
    </row>
    <row r="16" spans="1:7" x14ac:dyDescent="0.25">
      <c r="A16" s="15"/>
      <c r="B16" s="16">
        <v>453</v>
      </c>
      <c r="C16" s="17" t="s">
        <v>214</v>
      </c>
      <c r="D16" s="18">
        <v>0.32536199999999998</v>
      </c>
      <c r="E16" s="19">
        <v>0.36792400000000003</v>
      </c>
      <c r="F16" s="19">
        <v>0.19842779217287898</v>
      </c>
      <c r="G16" s="20">
        <f t="shared" si="0"/>
        <v>0.53931733774605339</v>
      </c>
    </row>
    <row r="17" spans="1:7" x14ac:dyDescent="0.25">
      <c r="A17" s="15"/>
      <c r="B17" s="16">
        <v>456</v>
      </c>
      <c r="C17" s="17" t="s">
        <v>217</v>
      </c>
      <c r="D17" s="18">
        <v>3.5</v>
      </c>
      <c r="E17" s="19">
        <v>3.5</v>
      </c>
      <c r="F17" s="19">
        <v>0.62612152099609375</v>
      </c>
      <c r="G17" s="20">
        <f t="shared" si="0"/>
        <v>0.17889186314174108</v>
      </c>
    </row>
    <row r="18" spans="1:7" x14ac:dyDescent="0.25">
      <c r="A18" s="15"/>
      <c r="B18" s="16">
        <v>459</v>
      </c>
      <c r="C18" s="17" t="s">
        <v>220</v>
      </c>
      <c r="D18" s="18">
        <v>1.5</v>
      </c>
      <c r="E18" s="19">
        <v>1.7707900000000001</v>
      </c>
      <c r="F18" s="19">
        <v>0.84231781214475632</v>
      </c>
      <c r="G18" s="20">
        <f t="shared" si="0"/>
        <v>0.47567346333825933</v>
      </c>
    </row>
    <row r="19" spans="1:7" x14ac:dyDescent="0.25">
      <c r="A19" s="15"/>
      <c r="B19" s="16">
        <v>460</v>
      </c>
      <c r="C19" s="17" t="s">
        <v>221</v>
      </c>
      <c r="D19" s="18">
        <v>0.46255799999999991</v>
      </c>
      <c r="E19" s="19">
        <v>0.43881299999999995</v>
      </c>
      <c r="F19" s="19">
        <v>0.27618890115991235</v>
      </c>
      <c r="G19" s="20">
        <f t="shared" si="0"/>
        <v>0.62939999762977028</v>
      </c>
    </row>
    <row r="20" spans="1:7" ht="15.75" thickBot="1" x14ac:dyDescent="0.3">
      <c r="A20" s="33" t="s">
        <v>227</v>
      </c>
      <c r="B20" s="34"/>
      <c r="C20" s="35"/>
      <c r="D20" s="36">
        <v>7.9149460000000005</v>
      </c>
      <c r="E20" s="37">
        <v>9.9936599999999984</v>
      </c>
      <c r="F20" s="37">
        <v>2.0012079750595149</v>
      </c>
      <c r="G20" s="38">
        <f t="shared" si="0"/>
        <v>0.20024775458235672</v>
      </c>
    </row>
    <row r="21" spans="1:7" x14ac:dyDescent="0.25">
      <c r="D21" s="6"/>
      <c r="E21" s="6"/>
      <c r="F21" s="6"/>
      <c r="G21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A1:L17"/>
  <sheetViews>
    <sheetView topLeftCell="A4" workbookViewId="0">
      <selection activeCell="A14" sqref="A14:F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41</v>
      </c>
      <c r="B1" s="40" t="s">
        <v>228</v>
      </c>
      <c r="C1" s="40" t="s">
        <v>22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863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35.326035000000005</v>
      </c>
      <c r="G6" s="13">
        <v>41.848193000000002</v>
      </c>
      <c r="H6" s="13">
        <v>11.618393372547871</v>
      </c>
      <c r="I6" s="14">
        <v>0.27763190091739137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15.884028999999998</v>
      </c>
      <c r="G7" s="31">
        <f ca="1">SUM(G8:OFFSET(G6,MATCH("PROYECTOS",$A$8:$A$50,0),0))</f>
        <v>18.436578000000004</v>
      </c>
      <c r="H7" s="31">
        <f ca="1">SUM(H8:OFFSET(H6,MATCH("PROYECTOS",$A$8:$A$50,0),0))</f>
        <v>5.2192153777068597</v>
      </c>
      <c r="I7" s="32">
        <f ca="1">IFERROR(H7/G7,0)</f>
        <v>0.28309024471389749</v>
      </c>
      <c r="J7" s="50"/>
      <c r="K7" s="31"/>
      <c r="L7" s="32"/>
    </row>
    <row r="8" spans="1:12" ht="51" x14ac:dyDescent="0.25">
      <c r="A8" s="15"/>
      <c r="B8" s="17">
        <v>3000065</v>
      </c>
      <c r="C8" s="17" t="s">
        <v>864</v>
      </c>
      <c r="D8" s="53">
        <v>86</v>
      </c>
      <c r="E8" s="17" t="s">
        <v>464</v>
      </c>
      <c r="F8" s="18">
        <v>15.241844999999998</v>
      </c>
      <c r="G8" s="19">
        <v>17.452606000000003</v>
      </c>
      <c r="H8" s="19">
        <v>5.0949693189527352</v>
      </c>
      <c r="I8" s="20">
        <f>IFERROR(H8/G8,0)</f>
        <v>0.29193172176995996</v>
      </c>
      <c r="J8" s="54"/>
      <c r="K8" s="19"/>
      <c r="L8" s="20" t="str">
        <f>IFERROR(K8/J8,".")</f>
        <v>.</v>
      </c>
    </row>
    <row r="9" spans="1:12" ht="51" x14ac:dyDescent="0.25">
      <c r="A9" s="15"/>
      <c r="B9" s="17">
        <v>3000527</v>
      </c>
      <c r="C9" s="17" t="s">
        <v>865</v>
      </c>
      <c r="D9" s="53">
        <v>86</v>
      </c>
      <c r="E9" s="17" t="s">
        <v>464</v>
      </c>
      <c r="F9" s="18">
        <v>0.64218400000000009</v>
      </c>
      <c r="G9" s="19">
        <v>0.98397199999999985</v>
      </c>
      <c r="H9" s="19">
        <v>0.12424605875412453</v>
      </c>
      <c r="I9" s="20">
        <f>IFERROR(H9/G9,0)</f>
        <v>0.12626991291838036</v>
      </c>
      <c r="J9" s="54"/>
      <c r="K9" s="19"/>
      <c r="L9" s="20" t="str">
        <f>IFERROR(K9/J9,".")</f>
        <v>.</v>
      </c>
    </row>
    <row r="10" spans="1:12" ht="15.75" thickBot="1" x14ac:dyDescent="0.3">
      <c r="A10" s="33" t="s">
        <v>302</v>
      </c>
      <c r="B10" s="35"/>
      <c r="C10" s="35"/>
      <c r="D10" s="51"/>
      <c r="E10" s="35"/>
      <c r="F10" s="36">
        <f ca="1">OFFSET(F10,-MATCH("PROYECTOS",$A$8:$A$50,0)-1,0)-(OFFSET(F10,-MATCH("PROYECTOS",$A$8:$A$50,0),0))</f>
        <v>19.442006000000006</v>
      </c>
      <c r="G10" s="37">
        <f ca="1">OFFSET(G10,-MATCH("PROYECTOS",$A$8:$A$50,0)-1,0)-(OFFSET(G10,-MATCH("PROYECTOS",$A$8:$A$50,0),0))</f>
        <v>23.411614999999998</v>
      </c>
      <c r="H10" s="37">
        <f ca="1">OFFSET(H10,-MATCH("PROYECTOS",$A$8:$A$50,0)-1,0)-(OFFSET(H10,-MATCH("PROYECTOS",$A$8:$A$50,0),0))</f>
        <v>6.3991779948410112</v>
      </c>
      <c r="I10" s="38">
        <f ca="1">IFERROR(H10/G10,0)</f>
        <v>0.27333347122105894</v>
      </c>
      <c r="J10" s="52"/>
      <c r="K10" s="37"/>
      <c r="L10" s="38"/>
    </row>
    <row r="11" spans="1:12" ht="15.75" thickBot="1" x14ac:dyDescent="0.3"/>
    <row r="12" spans="1:12" ht="15.75" thickBot="1" x14ac:dyDescent="0.3">
      <c r="A12" s="108" t="s">
        <v>372</v>
      </c>
      <c r="B12" s="109"/>
      <c r="C12" s="109"/>
      <c r="D12" s="109"/>
      <c r="E12" s="109"/>
      <c r="F12" s="110"/>
    </row>
    <row r="13" spans="1:12" ht="15.75" thickBot="1" x14ac:dyDescent="0.3">
      <c r="A13" s="2" t="s">
        <v>875</v>
      </c>
    </row>
    <row r="14" spans="1:12" ht="45" customHeight="1" x14ac:dyDescent="0.25">
      <c r="A14" s="100" t="s">
        <v>374</v>
      </c>
      <c r="B14" s="101"/>
      <c r="C14" s="101"/>
      <c r="D14" s="101"/>
      <c r="E14" s="101"/>
      <c r="F14" s="111" t="s">
        <v>375</v>
      </c>
    </row>
    <row r="15" spans="1:12" ht="15.75" thickBot="1" x14ac:dyDescent="0.3">
      <c r="A15" s="125"/>
      <c r="B15" s="126"/>
      <c r="C15" s="104"/>
      <c r="D15" s="104"/>
      <c r="E15" s="104"/>
      <c r="F15" s="112"/>
    </row>
    <row r="16" spans="1:12" ht="42.75" customHeight="1" x14ac:dyDescent="0.25">
      <c r="A16" s="15"/>
      <c r="B16" s="17">
        <v>3000065</v>
      </c>
      <c r="C16" s="123" t="s">
        <v>864</v>
      </c>
      <c r="D16" s="123">
        <v>86</v>
      </c>
      <c r="E16" s="123" t="s">
        <v>464</v>
      </c>
      <c r="F16" s="69">
        <v>0.29193172176995996</v>
      </c>
    </row>
    <row r="17" spans="1:6" ht="41.25" customHeight="1" thickBot="1" x14ac:dyDescent="0.3">
      <c r="A17" s="21"/>
      <c r="B17" s="23">
        <v>3000527</v>
      </c>
      <c r="C17" s="140" t="s">
        <v>865</v>
      </c>
      <c r="D17" s="140"/>
      <c r="E17" s="140"/>
      <c r="F17" s="70">
        <v>0.12626991291838036</v>
      </c>
    </row>
  </sheetData>
  <mergeCells count="17">
    <mergeCell ref="J3:L3"/>
    <mergeCell ref="I4:I5"/>
    <mergeCell ref="A12:F12"/>
    <mergeCell ref="A14:E15"/>
    <mergeCell ref="F14:F15"/>
    <mergeCell ref="L4:L5"/>
    <mergeCell ref="H4:H5"/>
    <mergeCell ref="A4:C5"/>
    <mergeCell ref="J4:J5"/>
    <mergeCell ref="F4:F5"/>
    <mergeCell ref="K4:K5"/>
    <mergeCell ref="G4:G5"/>
    <mergeCell ref="D4:E5"/>
    <mergeCell ref="C17:E17"/>
    <mergeCell ref="C16:E16"/>
    <mergeCell ref="A3:E3"/>
    <mergeCell ref="F3:I3"/>
  </mergeCells>
  <pageMargins left="0.7" right="0.7" top="0.75" bottom="0.75" header="0.3" footer="0.3"/>
  <pageSetup orientation="portrait" horizontalDpi="1200" verticalDpi="120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A1:N13"/>
  <sheetViews>
    <sheetView workbookViewId="0">
      <selection activeCell="A3" sqref="A3:N13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41</v>
      </c>
      <c r="B1" s="40" t="s">
        <v>228</v>
      </c>
      <c r="C1" s="40" t="s">
        <v>22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866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35.326035000000005</v>
      </c>
      <c r="I6" s="13">
        <v>41.848193000000002</v>
      </c>
      <c r="J6" s="13">
        <v>11.618393372547871</v>
      </c>
      <c r="K6" s="14">
        <v>0.27763190091739137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 ca="1">SUM(H8:OFFSET(H6,MATCH("PROYECTOS",$A$8:$A$27,0),0))</f>
        <v>15.241845</v>
      </c>
      <c r="I7" s="31">
        <f ca="1">SUM(I8:OFFSET(I6,MATCH("PROYECTOS",$A$8:$A$27,0),0))</f>
        <v>17.452605999999999</v>
      </c>
      <c r="J7" s="31">
        <f ca="1">SUM(J8:OFFSET(J6,MATCH("PROYECTOS",$A$8:$A$27,0),0))</f>
        <v>5.0949693189527352</v>
      </c>
      <c r="K7" s="32">
        <f ca="1">IFERROR(J7/I7,0)</f>
        <v>0.29193172176996007</v>
      </c>
      <c r="L7" s="50"/>
      <c r="M7" s="31"/>
      <c r="N7" s="32"/>
    </row>
    <row r="8" spans="1:14" ht="51" x14ac:dyDescent="0.25">
      <c r="A8" s="15"/>
      <c r="B8" s="17">
        <v>5000162</v>
      </c>
      <c r="C8" s="79" t="s">
        <v>867</v>
      </c>
      <c r="D8" s="17">
        <v>3000065</v>
      </c>
      <c r="E8" s="17" t="s">
        <v>864</v>
      </c>
      <c r="F8" s="53">
        <v>103</v>
      </c>
      <c r="G8" s="17" t="s">
        <v>872</v>
      </c>
      <c r="H8" s="18">
        <v>4.2041759999999995</v>
      </c>
      <c r="I8" s="19">
        <v>5.2428159999999995</v>
      </c>
      <c r="J8" s="19">
        <v>1.3249298252876542</v>
      </c>
      <c r="K8" s="20">
        <f t="shared" ref="K8:K13" si="0">IFERROR(J8/I8,0)</f>
        <v>0.25271339396378861</v>
      </c>
      <c r="L8" s="54">
        <v>0</v>
      </c>
      <c r="M8" s="19">
        <v>0</v>
      </c>
      <c r="N8" s="20" t="str">
        <f>IFERROR(M8/L8,".")</f>
        <v>.</v>
      </c>
    </row>
    <row r="9" spans="1:14" ht="51" x14ac:dyDescent="0.25">
      <c r="A9" s="15"/>
      <c r="B9" s="17">
        <v>5000174</v>
      </c>
      <c r="C9" s="79" t="s">
        <v>868</v>
      </c>
      <c r="D9" s="17">
        <v>3000065</v>
      </c>
      <c r="E9" s="17" t="s">
        <v>864</v>
      </c>
      <c r="F9" s="53">
        <v>88</v>
      </c>
      <c r="G9" s="17" t="s">
        <v>466</v>
      </c>
      <c r="H9" s="18">
        <v>2.2042460000000004</v>
      </c>
      <c r="I9" s="19">
        <v>2.4104899999999994</v>
      </c>
      <c r="J9" s="19">
        <v>0.64261708529647876</v>
      </c>
      <c r="K9" s="20">
        <f t="shared" si="0"/>
        <v>0.26659189015365298</v>
      </c>
      <c r="L9" s="54">
        <v>0</v>
      </c>
      <c r="M9" s="19">
        <v>0</v>
      </c>
      <c r="N9" s="20" t="str">
        <f>IFERROR(M9/L9,".")</f>
        <v>.</v>
      </c>
    </row>
    <row r="10" spans="1:14" ht="51" x14ac:dyDescent="0.25">
      <c r="A10" s="15"/>
      <c r="B10" s="17">
        <v>5000294</v>
      </c>
      <c r="C10" s="79" t="s">
        <v>869</v>
      </c>
      <c r="D10" s="17">
        <v>3000065</v>
      </c>
      <c r="E10" s="17" t="s">
        <v>864</v>
      </c>
      <c r="F10" s="53">
        <v>80</v>
      </c>
      <c r="G10" s="17" t="s">
        <v>319</v>
      </c>
      <c r="H10" s="18">
        <v>1.42903</v>
      </c>
      <c r="I10" s="19">
        <v>3.0178960000000004</v>
      </c>
      <c r="J10" s="19">
        <v>1.0382798761424965</v>
      </c>
      <c r="K10" s="20">
        <f t="shared" si="0"/>
        <v>0.34404097296344749</v>
      </c>
      <c r="L10" s="54">
        <v>0</v>
      </c>
      <c r="M10" s="19">
        <v>0</v>
      </c>
      <c r="N10" s="20" t="str">
        <f>IFERROR(M10/L10,".")</f>
        <v>.</v>
      </c>
    </row>
    <row r="11" spans="1:14" ht="51" x14ac:dyDescent="0.25">
      <c r="A11" s="15"/>
      <c r="B11" s="17">
        <v>5001311</v>
      </c>
      <c r="C11" s="79" t="s">
        <v>870</v>
      </c>
      <c r="D11" s="17">
        <v>3000065</v>
      </c>
      <c r="E11" s="17" t="s">
        <v>864</v>
      </c>
      <c r="F11" s="53">
        <v>109</v>
      </c>
      <c r="G11" s="17" t="s">
        <v>782</v>
      </c>
      <c r="H11" s="18">
        <v>2.3838170000000001</v>
      </c>
      <c r="I11" s="19">
        <v>3.2473170000000007</v>
      </c>
      <c r="J11" s="19">
        <v>0.97211887467710767</v>
      </c>
      <c r="K11" s="20">
        <f t="shared" si="0"/>
        <v>0.29936063361757026</v>
      </c>
      <c r="L11" s="54">
        <v>0</v>
      </c>
      <c r="M11" s="19">
        <v>0</v>
      </c>
      <c r="N11" s="20" t="str">
        <f>IFERROR(M11/L11,".")</f>
        <v>.</v>
      </c>
    </row>
    <row r="12" spans="1:14" ht="51" x14ac:dyDescent="0.25">
      <c r="A12" s="15"/>
      <c r="B12" s="17">
        <v>5004171</v>
      </c>
      <c r="C12" s="79" t="s">
        <v>871</v>
      </c>
      <c r="D12" s="17">
        <v>3000065</v>
      </c>
      <c r="E12" s="17" t="s">
        <v>864</v>
      </c>
      <c r="F12" s="53">
        <v>4</v>
      </c>
      <c r="G12" s="17" t="s">
        <v>873</v>
      </c>
      <c r="H12" s="18">
        <v>5.0205760000000001</v>
      </c>
      <c r="I12" s="19">
        <v>3.5340870000000004</v>
      </c>
      <c r="J12" s="19">
        <v>1.117023657548998</v>
      </c>
      <c r="K12" s="20">
        <f t="shared" si="0"/>
        <v>0.31607135238860784</v>
      </c>
      <c r="L12" s="54">
        <v>0</v>
      </c>
      <c r="M12" s="19">
        <v>0</v>
      </c>
      <c r="N12" s="20" t="str">
        <f>IFERROR(M12/L12,".")</f>
        <v>.</v>
      </c>
    </row>
    <row r="13" spans="1:14" ht="15.75" thickBot="1" x14ac:dyDescent="0.3">
      <c r="A13" s="33" t="s">
        <v>302</v>
      </c>
      <c r="B13" s="35"/>
      <c r="C13" s="35"/>
      <c r="D13" s="57"/>
      <c r="E13" s="35"/>
      <c r="F13" s="51"/>
      <c r="G13" s="35"/>
      <c r="H13" s="36">
        <f ca="1">OFFSET(H13,-MATCH("PROYECTOS",$A$8:$A$27,0)-1,0)-(OFFSET(H13,-MATCH("PROYECTOS",$A$8:$A$27,0),0))</f>
        <v>20.084190000000007</v>
      </c>
      <c r="I13" s="37">
        <f ca="1">OFFSET(I13,-MATCH("PROYECTOS",$A$8:$A$27,0)-1,0)-(OFFSET(I13,-MATCH("PROYECTOS",$A$8:$A$27,0),0))</f>
        <v>24.395587000000003</v>
      </c>
      <c r="J13" s="37">
        <f ca="1">OFFSET(J13,-MATCH("PROYECTOS",$A$8:$A$27,0)-1,0)-(OFFSET(J13,-MATCH("PROYECTOS",$A$8:$A$27,0),0))</f>
        <v>6.5234240535951358</v>
      </c>
      <c r="K13" s="38">
        <f t="shared" ca="1" si="0"/>
        <v>0.26740180728568391</v>
      </c>
      <c r="L13" s="52"/>
      <c r="M13" s="37"/>
      <c r="N13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A1:K100"/>
  <sheetViews>
    <sheetView workbookViewId="0">
      <selection activeCell="A2" sqref="A2:K30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42</v>
      </c>
      <c r="B1" s="41" t="s">
        <v>228</v>
      </c>
      <c r="C1" s="40" t="s">
        <v>23</v>
      </c>
      <c r="D1" s="40"/>
      <c r="E1" s="40"/>
      <c r="F1" s="40"/>
      <c r="G1" s="40"/>
    </row>
    <row r="2" spans="1:11" ht="15.75" thickBot="1" x14ac:dyDescent="0.3">
      <c r="A2" s="2" t="s">
        <v>876</v>
      </c>
      <c r="I2" s="1" t="s">
        <v>892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1173.7837239999999</v>
      </c>
      <c r="E6" s="13">
        <f ca="1">SUM(E7:OFFSET(E7,50,0))</f>
        <v>1772.038753</v>
      </c>
      <c r="F6" s="13">
        <f ca="1">SUM(F7:OFFSET(F7,50,0))</f>
        <v>596.70645348240839</v>
      </c>
      <c r="G6" s="14">
        <f ca="1">IFERROR(F6/E6,0)</f>
        <v>0.3367344266440026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9.1942730000000008</v>
      </c>
      <c r="E7" s="19">
        <v>27.420204000000002</v>
      </c>
      <c r="F7" s="19">
        <v>9.4583726785203908</v>
      </c>
      <c r="G7" s="20">
        <f t="shared" ref="G7:G30" si="0">IFERROR(F7/E7,0)</f>
        <v>0.34494173269171852</v>
      </c>
      <c r="I7" t="s">
        <v>253</v>
      </c>
      <c r="J7" s="6">
        <v>118.34822844548034</v>
      </c>
      <c r="K7" s="65">
        <v>0.85324936891751768</v>
      </c>
    </row>
    <row r="8" spans="1:11" x14ac:dyDescent="0.25">
      <c r="A8" s="15"/>
      <c r="B8" s="44">
        <v>2</v>
      </c>
      <c r="C8" s="17" t="s">
        <v>241</v>
      </c>
      <c r="D8" s="18">
        <v>26.247761000000004</v>
      </c>
      <c r="E8" s="19">
        <v>96.926238999999981</v>
      </c>
      <c r="F8" s="19">
        <v>35.300951550634636</v>
      </c>
      <c r="G8" s="20">
        <f t="shared" si="0"/>
        <v>0.36420428477199701</v>
      </c>
      <c r="I8" t="s">
        <v>260</v>
      </c>
      <c r="J8" s="6">
        <v>32.69355506393299</v>
      </c>
      <c r="K8" s="65">
        <v>0.52869253746218592</v>
      </c>
    </row>
    <row r="9" spans="1:11" x14ac:dyDescent="0.25">
      <c r="A9" s="15"/>
      <c r="B9" s="44">
        <v>3</v>
      </c>
      <c r="C9" s="17" t="s">
        <v>242</v>
      </c>
      <c r="D9" s="18">
        <v>86.542743000000016</v>
      </c>
      <c r="E9" s="19">
        <v>123.05453600000004</v>
      </c>
      <c r="F9" s="19">
        <v>33.678206571759802</v>
      </c>
      <c r="G9" s="20">
        <f t="shared" si="0"/>
        <v>0.27368521036688798</v>
      </c>
      <c r="I9" t="s">
        <v>257</v>
      </c>
      <c r="J9" s="6">
        <v>14.415777533275104</v>
      </c>
      <c r="K9" s="65">
        <v>0.4461868981606979</v>
      </c>
    </row>
    <row r="10" spans="1:11" x14ac:dyDescent="0.25">
      <c r="A10" s="15"/>
      <c r="B10" s="44">
        <v>4</v>
      </c>
      <c r="C10" s="17" t="s">
        <v>243</v>
      </c>
      <c r="D10" s="18">
        <v>118.488299</v>
      </c>
      <c r="E10" s="19">
        <v>168.8680379999999</v>
      </c>
      <c r="F10" s="19">
        <v>10.03366410554554</v>
      </c>
      <c r="G10" s="20">
        <f t="shared" si="0"/>
        <v>5.9417188855747503E-2</v>
      </c>
      <c r="I10" t="s">
        <v>252</v>
      </c>
      <c r="J10" s="6">
        <v>142.00930845123366</v>
      </c>
      <c r="K10" s="65">
        <v>0.41715975595684007</v>
      </c>
    </row>
    <row r="11" spans="1:11" x14ac:dyDescent="0.25">
      <c r="A11" s="15"/>
      <c r="B11" s="44">
        <v>5</v>
      </c>
      <c r="C11" s="17" t="s">
        <v>244</v>
      </c>
      <c r="D11" s="18">
        <v>43.751004999999999</v>
      </c>
      <c r="E11" s="19">
        <v>130.974199</v>
      </c>
      <c r="F11" s="19">
        <v>36.439970607600117</v>
      </c>
      <c r="G11" s="20">
        <f t="shared" si="0"/>
        <v>0.27822251165361289</v>
      </c>
      <c r="I11" t="s">
        <v>249</v>
      </c>
      <c r="J11" s="6">
        <v>12.881500862771645</v>
      </c>
      <c r="K11" s="65">
        <v>0.40642622760326746</v>
      </c>
    </row>
    <row r="12" spans="1:11" x14ac:dyDescent="0.25">
      <c r="A12" s="15"/>
      <c r="B12" s="44">
        <v>6</v>
      </c>
      <c r="C12" s="17" t="s">
        <v>245</v>
      </c>
      <c r="D12" s="18">
        <v>42.036808000000008</v>
      </c>
      <c r="E12" s="19">
        <v>62.411358000000014</v>
      </c>
      <c r="F12" s="19">
        <v>18.129394748007712</v>
      </c>
      <c r="G12" s="20">
        <f t="shared" si="0"/>
        <v>0.29048229887911919</v>
      </c>
      <c r="I12" t="s">
        <v>262</v>
      </c>
      <c r="J12" s="6">
        <v>10.670065963699017</v>
      </c>
      <c r="K12" s="65">
        <v>0.39735913710138748</v>
      </c>
    </row>
    <row r="13" spans="1:11" x14ac:dyDescent="0.25">
      <c r="A13" s="15"/>
      <c r="B13" s="44">
        <v>8</v>
      </c>
      <c r="C13" s="17" t="s">
        <v>247</v>
      </c>
      <c r="D13" s="18">
        <v>158.27391100000006</v>
      </c>
      <c r="E13" s="19">
        <v>141.56816099999995</v>
      </c>
      <c r="F13" s="19">
        <v>38.739676460663759</v>
      </c>
      <c r="G13" s="20">
        <f t="shared" si="0"/>
        <v>0.27364681568946686</v>
      </c>
      <c r="I13" t="s">
        <v>261</v>
      </c>
      <c r="J13" s="6">
        <v>10.962465270975372</v>
      </c>
      <c r="K13" s="65">
        <v>0.38679415034050413</v>
      </c>
    </row>
    <row r="14" spans="1:11" x14ac:dyDescent="0.25">
      <c r="A14" s="15"/>
      <c r="B14" s="44">
        <v>9</v>
      </c>
      <c r="C14" s="17" t="s">
        <v>248</v>
      </c>
      <c r="D14" s="18">
        <v>18.737484999999992</v>
      </c>
      <c r="E14" s="19">
        <v>69.787302000000011</v>
      </c>
      <c r="F14" s="19">
        <v>20.224796741400496</v>
      </c>
      <c r="G14" s="20">
        <f t="shared" si="0"/>
        <v>0.28980625646482927</v>
      </c>
      <c r="I14" t="s">
        <v>241</v>
      </c>
      <c r="J14" s="6">
        <v>35.300951550634636</v>
      </c>
      <c r="K14" s="65">
        <v>0.36420428477199701</v>
      </c>
    </row>
    <row r="15" spans="1:11" x14ac:dyDescent="0.25">
      <c r="A15" s="15"/>
      <c r="B15" s="44">
        <v>10</v>
      </c>
      <c r="C15" s="17" t="s">
        <v>249</v>
      </c>
      <c r="D15" s="18">
        <v>9.6268969999999978</v>
      </c>
      <c r="E15" s="19">
        <v>31.694561000000004</v>
      </c>
      <c r="F15" s="19">
        <v>12.881500862771645</v>
      </c>
      <c r="G15" s="20">
        <f t="shared" si="0"/>
        <v>0.40642622760326746</v>
      </c>
      <c r="I15" t="s">
        <v>240</v>
      </c>
      <c r="J15" s="6">
        <v>9.4583726785203908</v>
      </c>
      <c r="K15" s="65">
        <v>0.34494173269171852</v>
      </c>
    </row>
    <row r="16" spans="1:11" x14ac:dyDescent="0.25">
      <c r="A16" s="15"/>
      <c r="B16" s="44">
        <v>11</v>
      </c>
      <c r="C16" s="17" t="s">
        <v>250</v>
      </c>
      <c r="D16" s="18">
        <v>19.313339999999993</v>
      </c>
      <c r="E16" s="19">
        <v>24.92327899999999</v>
      </c>
      <c r="F16" s="19">
        <v>4.4193560810927011</v>
      </c>
      <c r="G16" s="20">
        <f t="shared" si="0"/>
        <v>0.17731840505788596</v>
      </c>
      <c r="I16" t="s">
        <v>251</v>
      </c>
      <c r="J16" s="6">
        <v>16.167685687883932</v>
      </c>
      <c r="K16" s="65">
        <v>0.32724606352117602</v>
      </c>
    </row>
    <row r="17" spans="1:11" x14ac:dyDescent="0.25">
      <c r="A17" s="15"/>
      <c r="B17" s="44">
        <v>12</v>
      </c>
      <c r="C17" s="17" t="s">
        <v>251</v>
      </c>
      <c r="D17" s="18">
        <v>15.350528000000001</v>
      </c>
      <c r="E17" s="19">
        <v>49.405287000000001</v>
      </c>
      <c r="F17" s="19">
        <v>16.167685687883932</v>
      </c>
      <c r="G17" s="20">
        <f t="shared" si="0"/>
        <v>0.32724606352117602</v>
      </c>
      <c r="I17" t="s">
        <v>264</v>
      </c>
      <c r="J17" s="6">
        <v>0.55344439973123372</v>
      </c>
      <c r="K17" s="65">
        <v>0.3244240526605936</v>
      </c>
    </row>
    <row r="18" spans="1:11" x14ac:dyDescent="0.25">
      <c r="A18" s="15"/>
      <c r="B18" s="44">
        <v>13</v>
      </c>
      <c r="C18" s="17" t="s">
        <v>252</v>
      </c>
      <c r="D18" s="18">
        <v>309.76101399999999</v>
      </c>
      <c r="E18" s="19">
        <v>340.41948300000001</v>
      </c>
      <c r="F18" s="19">
        <v>142.00930845123366</v>
      </c>
      <c r="G18" s="20">
        <f t="shared" si="0"/>
        <v>0.41715975595684007</v>
      </c>
      <c r="I18" t="s">
        <v>245</v>
      </c>
      <c r="J18" s="6">
        <v>18.129394748007712</v>
      </c>
      <c r="K18" s="65">
        <v>0.29048229887911919</v>
      </c>
    </row>
    <row r="19" spans="1:11" x14ac:dyDescent="0.25">
      <c r="A19" s="15"/>
      <c r="B19" s="44">
        <v>14</v>
      </c>
      <c r="C19" s="17" t="s">
        <v>253</v>
      </c>
      <c r="D19" s="18">
        <v>3.7306100000000004</v>
      </c>
      <c r="E19" s="19">
        <v>138.702978</v>
      </c>
      <c r="F19" s="19">
        <v>118.34822844548034</v>
      </c>
      <c r="G19" s="20">
        <f t="shared" si="0"/>
        <v>0.85324936891751768</v>
      </c>
      <c r="I19" t="s">
        <v>248</v>
      </c>
      <c r="J19" s="6">
        <v>20.224796741400496</v>
      </c>
      <c r="K19" s="65">
        <v>0.28980625646482927</v>
      </c>
    </row>
    <row r="20" spans="1:11" x14ac:dyDescent="0.25">
      <c r="A20" s="15"/>
      <c r="B20" s="44">
        <v>15</v>
      </c>
      <c r="C20" s="17" t="s">
        <v>254</v>
      </c>
      <c r="D20" s="18">
        <v>101.855368</v>
      </c>
      <c r="E20" s="19">
        <v>88.534385</v>
      </c>
      <c r="F20" s="19">
        <v>22.333455725442036</v>
      </c>
      <c r="G20" s="20">
        <f t="shared" si="0"/>
        <v>0.25225742207891361</v>
      </c>
      <c r="I20" t="s">
        <v>244</v>
      </c>
      <c r="J20" s="6">
        <v>36.439970607600117</v>
      </c>
      <c r="K20" s="65">
        <v>0.27822251165361289</v>
      </c>
    </row>
    <row r="21" spans="1:11" x14ac:dyDescent="0.25">
      <c r="A21" s="15"/>
      <c r="B21" s="44">
        <v>16</v>
      </c>
      <c r="C21" s="17" t="s">
        <v>255</v>
      </c>
      <c r="D21" s="18">
        <v>3.682191</v>
      </c>
      <c r="E21" s="19">
        <v>3.682191</v>
      </c>
      <c r="F21" s="19">
        <v>0</v>
      </c>
      <c r="G21" s="20">
        <f t="shared" si="0"/>
        <v>0</v>
      </c>
      <c r="I21" t="s">
        <v>242</v>
      </c>
      <c r="J21" s="6">
        <v>33.678206571759802</v>
      </c>
      <c r="K21" s="65">
        <v>0.27368521036688798</v>
      </c>
    </row>
    <row r="22" spans="1:11" x14ac:dyDescent="0.25">
      <c r="A22" s="15"/>
      <c r="B22" s="44">
        <v>17</v>
      </c>
      <c r="C22" s="17" t="s">
        <v>256</v>
      </c>
      <c r="D22" s="18">
        <v>3.3915540000000002</v>
      </c>
      <c r="E22" s="19">
        <v>2.96713</v>
      </c>
      <c r="F22" s="19">
        <v>0.64098765619564801</v>
      </c>
      <c r="G22" s="20">
        <f t="shared" si="0"/>
        <v>0.21602951545623145</v>
      </c>
      <c r="I22" t="s">
        <v>247</v>
      </c>
      <c r="J22" s="6">
        <v>38.739676460663759</v>
      </c>
      <c r="K22" s="65">
        <v>0.27364681568946686</v>
      </c>
    </row>
    <row r="23" spans="1:11" x14ac:dyDescent="0.25">
      <c r="A23" s="15"/>
      <c r="B23" s="44">
        <v>18</v>
      </c>
      <c r="C23" s="17" t="s">
        <v>257</v>
      </c>
      <c r="D23" s="18">
        <v>23.850686000000003</v>
      </c>
      <c r="E23" s="19">
        <v>32.308832000000017</v>
      </c>
      <c r="F23" s="19">
        <v>14.415777533275104</v>
      </c>
      <c r="G23" s="20">
        <f t="shared" si="0"/>
        <v>0.4461868981606979</v>
      </c>
      <c r="I23" t="s">
        <v>254</v>
      </c>
      <c r="J23" s="6">
        <v>22.333455725442036</v>
      </c>
      <c r="K23" s="65">
        <v>0.25225742207891361</v>
      </c>
    </row>
    <row r="24" spans="1:11" x14ac:dyDescent="0.25">
      <c r="A24" s="15"/>
      <c r="B24" s="44">
        <v>19</v>
      </c>
      <c r="C24" s="17" t="s">
        <v>258</v>
      </c>
      <c r="D24" s="18">
        <v>3.771274</v>
      </c>
      <c r="E24" s="19">
        <v>7.4611920000000005</v>
      </c>
      <c r="F24" s="19">
        <v>1.1444269941421226E-2</v>
      </c>
      <c r="G24" s="20">
        <f t="shared" si="0"/>
        <v>1.5338393572261945E-3</v>
      </c>
      <c r="I24" t="s">
        <v>256</v>
      </c>
      <c r="J24" s="6">
        <v>0.64098765619564801</v>
      </c>
      <c r="K24" s="65">
        <v>0.21602951545623145</v>
      </c>
    </row>
    <row r="25" spans="1:11" x14ac:dyDescent="0.25">
      <c r="A25" s="15"/>
      <c r="B25" s="44">
        <v>20</v>
      </c>
      <c r="C25" s="17" t="s">
        <v>259</v>
      </c>
      <c r="D25" s="18">
        <v>129.14844399999998</v>
      </c>
      <c r="E25" s="19">
        <v>110.31880300000005</v>
      </c>
      <c r="F25" s="19">
        <v>8.2414407586984453</v>
      </c>
      <c r="G25" s="20">
        <f t="shared" si="0"/>
        <v>7.4705676045981412E-2</v>
      </c>
      <c r="I25" t="s">
        <v>263</v>
      </c>
      <c r="J25" s="6">
        <v>0.35270384792238474</v>
      </c>
      <c r="K25" s="65">
        <v>0.18842477003955152</v>
      </c>
    </row>
    <row r="26" spans="1:11" x14ac:dyDescent="0.25">
      <c r="A26" s="15"/>
      <c r="B26" s="44">
        <v>21</v>
      </c>
      <c r="C26" s="17" t="s">
        <v>260</v>
      </c>
      <c r="D26" s="18">
        <v>5.8999349999999993</v>
      </c>
      <c r="E26" s="19">
        <v>61.838502999999989</v>
      </c>
      <c r="F26" s="19">
        <v>32.69355506393299</v>
      </c>
      <c r="G26" s="20">
        <f t="shared" si="0"/>
        <v>0.52869253746218592</v>
      </c>
      <c r="I26" t="s">
        <v>250</v>
      </c>
      <c r="J26" s="6">
        <v>4.4193560810927011</v>
      </c>
      <c r="K26" s="65">
        <v>0.17731840505788596</v>
      </c>
    </row>
    <row r="27" spans="1:11" x14ac:dyDescent="0.25">
      <c r="A27" s="15"/>
      <c r="B27" s="44">
        <v>22</v>
      </c>
      <c r="C27" s="17" t="s">
        <v>261</v>
      </c>
      <c r="D27" s="18">
        <v>12.768807000000002</v>
      </c>
      <c r="E27" s="19">
        <v>28.341859000000003</v>
      </c>
      <c r="F27" s="19">
        <v>10.962465270975372</v>
      </c>
      <c r="G27" s="20">
        <f t="shared" si="0"/>
        <v>0.38679415034050413</v>
      </c>
      <c r="I27" t="s">
        <v>259</v>
      </c>
      <c r="J27" s="6">
        <v>8.2414407586984453</v>
      </c>
      <c r="K27" s="65">
        <v>7.4705676045981412E-2</v>
      </c>
    </row>
    <row r="28" spans="1:11" x14ac:dyDescent="0.25">
      <c r="A28" s="15"/>
      <c r="B28" s="44">
        <v>23</v>
      </c>
      <c r="C28" s="17" t="s">
        <v>262</v>
      </c>
      <c r="D28" s="18">
        <v>18.479875999999997</v>
      </c>
      <c r="E28" s="19">
        <v>26.852449000000004</v>
      </c>
      <c r="F28" s="19">
        <v>10.670065963699017</v>
      </c>
      <c r="G28" s="20">
        <f t="shared" si="0"/>
        <v>0.39735913710138748</v>
      </c>
      <c r="I28" t="s">
        <v>243</v>
      </c>
      <c r="J28" s="6">
        <v>10.03366410554554</v>
      </c>
      <c r="K28" s="65">
        <v>5.9417188855747503E-2</v>
      </c>
    </row>
    <row r="29" spans="1:11" x14ac:dyDescent="0.25">
      <c r="A29" s="15"/>
      <c r="B29" s="44">
        <v>24</v>
      </c>
      <c r="C29" s="17" t="s">
        <v>263</v>
      </c>
      <c r="D29" s="18">
        <v>9.8809149999999981</v>
      </c>
      <c r="E29" s="19">
        <v>1.8718550000000003</v>
      </c>
      <c r="F29" s="19">
        <v>0.35270384792238474</v>
      </c>
      <c r="G29" s="20">
        <f t="shared" si="0"/>
        <v>0.18842477003955152</v>
      </c>
      <c r="I29" t="s">
        <v>258</v>
      </c>
      <c r="J29" s="6">
        <v>1.1444269941421226E-2</v>
      </c>
      <c r="K29" s="65">
        <v>1.5338393572261945E-3</v>
      </c>
    </row>
    <row r="30" spans="1:11" ht="15.75" thickBot="1" x14ac:dyDescent="0.3">
      <c r="A30" s="21"/>
      <c r="B30" s="45">
        <v>25</v>
      </c>
      <c r="C30" s="23" t="s">
        <v>264</v>
      </c>
      <c r="D30" s="24">
        <v>0</v>
      </c>
      <c r="E30" s="25">
        <v>1.7059289999999998</v>
      </c>
      <c r="F30" s="25">
        <v>0.55344439973123372</v>
      </c>
      <c r="G30" s="26">
        <f t="shared" si="0"/>
        <v>0.3244240526605936</v>
      </c>
      <c r="I30" t="s">
        <v>255</v>
      </c>
      <c r="J30" s="6">
        <v>0</v>
      </c>
      <c r="K30" s="65">
        <v>0</v>
      </c>
    </row>
    <row r="31" spans="1:11" x14ac:dyDescent="0.25">
      <c r="J31" s="6"/>
      <c r="K31" s="65"/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N121"/>
  <sheetViews>
    <sheetView workbookViewId="0">
      <selection activeCell="J6" sqref="J6:N12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2" width="13.5703125" customWidth="1"/>
    <col min="13" max="14" width="14" customWidth="1"/>
  </cols>
  <sheetData>
    <row r="1" spans="1:14" ht="15.75" x14ac:dyDescent="0.25">
      <c r="A1" s="39">
        <v>1</v>
      </c>
      <c r="B1" s="40" t="s">
        <v>228</v>
      </c>
      <c r="C1" s="40" t="s">
        <v>8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333</v>
      </c>
    </row>
    <row r="3" spans="1:14" ht="15.75" thickBot="1" x14ac:dyDescent="0.3">
      <c r="A3" s="100" t="s">
        <v>321</v>
      </c>
      <c r="B3" s="101"/>
      <c r="C3" s="101"/>
      <c r="D3" s="101"/>
      <c r="E3" s="101"/>
      <c r="F3" s="101"/>
      <c r="G3" s="101"/>
      <c r="H3" s="101"/>
      <c r="I3" s="101"/>
      <c r="J3" s="100" t="s">
        <v>2</v>
      </c>
      <c r="K3" s="101"/>
      <c r="L3" s="102"/>
      <c r="M3" s="101" t="s">
        <v>235</v>
      </c>
      <c r="N3" s="102"/>
    </row>
    <row r="4" spans="1:14" ht="45" customHeight="1" x14ac:dyDescent="0.25">
      <c r="A4" s="113" t="s">
        <v>322</v>
      </c>
      <c r="B4" s="114"/>
      <c r="C4" s="114"/>
      <c r="D4" s="114" t="s">
        <v>231</v>
      </c>
      <c r="E4" s="114"/>
      <c r="F4" s="114" t="s">
        <v>232</v>
      </c>
      <c r="G4" s="114"/>
      <c r="H4" s="114" t="s">
        <v>233</v>
      </c>
      <c r="I4" s="129"/>
      <c r="J4" s="98" t="s">
        <v>3</v>
      </c>
      <c r="K4" s="96" t="s">
        <v>4</v>
      </c>
      <c r="L4" s="105" t="s">
        <v>5</v>
      </c>
      <c r="M4" s="117" t="s">
        <v>236</v>
      </c>
      <c r="N4" s="105" t="s">
        <v>237</v>
      </c>
    </row>
    <row r="5" spans="1:14" ht="15.75" thickBot="1" x14ac:dyDescent="0.3">
      <c r="A5" s="131"/>
      <c r="B5" s="128"/>
      <c r="C5" s="128"/>
      <c r="D5" s="128"/>
      <c r="E5" s="128"/>
      <c r="F5" s="128"/>
      <c r="G5" s="128"/>
      <c r="H5" s="128"/>
      <c r="I5" s="130"/>
      <c r="J5" s="133"/>
      <c r="K5" s="134"/>
      <c r="L5" s="127"/>
      <c r="M5" s="132"/>
      <c r="N5" s="127"/>
    </row>
    <row r="6" spans="1:14" ht="51" x14ac:dyDescent="0.25">
      <c r="A6" s="15"/>
      <c r="B6" s="17">
        <v>3000001</v>
      </c>
      <c r="C6" s="17" t="s">
        <v>271</v>
      </c>
      <c r="D6" s="17"/>
      <c r="E6" s="17" t="s">
        <v>334</v>
      </c>
      <c r="F6" s="17">
        <v>11</v>
      </c>
      <c r="G6" s="17" t="s">
        <v>106</v>
      </c>
      <c r="H6" s="17">
        <v>11</v>
      </c>
      <c r="I6" s="17" t="s">
        <v>336</v>
      </c>
      <c r="J6" s="59">
        <v>5.6469209999999999</v>
      </c>
      <c r="K6" s="60">
        <v>6.1005720000000005</v>
      </c>
      <c r="L6" s="61">
        <v>2.3247609977915999</v>
      </c>
      <c r="M6" s="60"/>
      <c r="N6" s="61"/>
    </row>
    <row r="7" spans="1:14" ht="89.25" x14ac:dyDescent="0.25">
      <c r="A7" s="15"/>
      <c r="B7" s="17">
        <v>3000001</v>
      </c>
      <c r="C7" s="17" t="s">
        <v>271</v>
      </c>
      <c r="D7" s="17"/>
      <c r="E7" s="17" t="s">
        <v>334</v>
      </c>
      <c r="F7" s="17">
        <v>11</v>
      </c>
      <c r="G7" s="17" t="s">
        <v>106</v>
      </c>
      <c r="H7" s="17">
        <v>124</v>
      </c>
      <c r="I7" s="17" t="s">
        <v>337</v>
      </c>
      <c r="J7" s="59">
        <v>0</v>
      </c>
      <c r="K7" s="60">
        <v>0.06</v>
      </c>
      <c r="L7" s="61">
        <v>4.333920031785965E-2</v>
      </c>
      <c r="M7" s="60"/>
      <c r="N7" s="61"/>
    </row>
    <row r="8" spans="1:14" ht="51" x14ac:dyDescent="0.25">
      <c r="A8" s="15"/>
      <c r="B8" s="17">
        <v>3000001</v>
      </c>
      <c r="C8" s="17" t="s">
        <v>271</v>
      </c>
      <c r="D8" s="17"/>
      <c r="E8" s="17" t="s">
        <v>334</v>
      </c>
      <c r="F8" s="17">
        <v>131</v>
      </c>
      <c r="G8" s="17" t="s">
        <v>138</v>
      </c>
      <c r="H8" s="17">
        <v>131</v>
      </c>
      <c r="I8" s="17" t="s">
        <v>338</v>
      </c>
      <c r="J8" s="59">
        <v>5.1619949999999966</v>
      </c>
      <c r="K8" s="60">
        <v>5.436873000000003</v>
      </c>
      <c r="L8" s="61">
        <v>1.4729612643022847</v>
      </c>
      <c r="M8" s="60"/>
      <c r="N8" s="61"/>
    </row>
    <row r="9" spans="1:14" ht="51" x14ac:dyDescent="0.25">
      <c r="A9" s="15"/>
      <c r="B9" s="17">
        <v>3000001</v>
      </c>
      <c r="C9" s="17" t="s">
        <v>271</v>
      </c>
      <c r="D9" s="17"/>
      <c r="E9" s="17" t="s">
        <v>334</v>
      </c>
      <c r="F9" s="17">
        <v>135</v>
      </c>
      <c r="G9" s="17" t="s">
        <v>139</v>
      </c>
      <c r="H9" s="17">
        <v>135</v>
      </c>
      <c r="I9" s="17" t="s">
        <v>339</v>
      </c>
      <c r="J9" s="59">
        <v>0</v>
      </c>
      <c r="K9" s="60">
        <v>8.0639339999999997</v>
      </c>
      <c r="L9" s="61">
        <v>0.60204948374303058</v>
      </c>
      <c r="M9" s="60"/>
      <c r="N9" s="61"/>
    </row>
    <row r="10" spans="1:14" ht="63.75" x14ac:dyDescent="0.25">
      <c r="A10" s="15"/>
      <c r="B10" s="17">
        <v>3000001</v>
      </c>
      <c r="C10" s="17" t="s">
        <v>271</v>
      </c>
      <c r="D10" s="17"/>
      <c r="E10" s="17" t="s">
        <v>334</v>
      </c>
      <c r="F10" s="17">
        <v>137</v>
      </c>
      <c r="G10" s="17" t="s">
        <v>141</v>
      </c>
      <c r="H10" s="17">
        <v>137</v>
      </c>
      <c r="I10" s="17" t="s">
        <v>340</v>
      </c>
      <c r="J10" s="59">
        <v>3.2334339999999959</v>
      </c>
      <c r="K10" s="60">
        <v>3.7068720000000015</v>
      </c>
      <c r="L10" s="61">
        <v>1.2377682050137082</v>
      </c>
      <c r="M10" s="60"/>
      <c r="N10" s="61"/>
    </row>
    <row r="11" spans="1:14" ht="51" x14ac:dyDescent="0.25">
      <c r="A11" s="15"/>
      <c r="B11" s="17">
        <v>3000001</v>
      </c>
      <c r="C11" s="17" t="s">
        <v>271</v>
      </c>
      <c r="D11" s="17"/>
      <c r="E11" s="17" t="s">
        <v>334</v>
      </c>
      <c r="F11" s="17">
        <v>440</v>
      </c>
      <c r="G11" s="17" t="s">
        <v>201</v>
      </c>
      <c r="H11" s="17">
        <v>440</v>
      </c>
      <c r="I11" s="17" t="s">
        <v>341</v>
      </c>
      <c r="J11" s="59">
        <v>6.8471079999999986</v>
      </c>
      <c r="K11" s="60">
        <v>9.1224029999999949</v>
      </c>
      <c r="L11" s="61">
        <v>3.9251686727911874</v>
      </c>
      <c r="M11" s="60"/>
      <c r="N11" s="61"/>
    </row>
    <row r="12" spans="1:14" ht="51" x14ac:dyDescent="0.25">
      <c r="A12" s="15"/>
      <c r="B12" s="17">
        <v>3000001</v>
      </c>
      <c r="C12" s="17" t="s">
        <v>271</v>
      </c>
      <c r="D12" s="17"/>
      <c r="E12" s="17" t="s">
        <v>334</v>
      </c>
      <c r="F12" s="17">
        <v>441</v>
      </c>
      <c r="G12" s="17" t="s">
        <v>202</v>
      </c>
      <c r="H12" s="17">
        <v>441</v>
      </c>
      <c r="I12" s="17" t="s">
        <v>342</v>
      </c>
      <c r="J12" s="59">
        <v>1.7780049999999976</v>
      </c>
      <c r="K12" s="60">
        <v>3.2643470000000003</v>
      </c>
      <c r="L12" s="61">
        <v>0.88923450896254508</v>
      </c>
      <c r="M12" s="60"/>
      <c r="N12" s="61"/>
    </row>
    <row r="13" spans="1:14" ht="51" x14ac:dyDescent="0.25">
      <c r="A13" s="15"/>
      <c r="B13" s="17">
        <v>3000001</v>
      </c>
      <c r="C13" s="17" t="s">
        <v>271</v>
      </c>
      <c r="D13" s="17"/>
      <c r="E13" s="17" t="s">
        <v>334</v>
      </c>
      <c r="F13" s="17">
        <v>442</v>
      </c>
      <c r="G13" s="17" t="s">
        <v>203</v>
      </c>
      <c r="H13" s="17">
        <v>442</v>
      </c>
      <c r="I13" s="17" t="s">
        <v>343</v>
      </c>
      <c r="J13" s="59">
        <v>3.2028489999999974</v>
      </c>
      <c r="K13" s="60">
        <v>6.2208859999999992</v>
      </c>
      <c r="L13" s="61">
        <v>2.8946068526911404</v>
      </c>
      <c r="M13" s="60"/>
      <c r="N13" s="61"/>
    </row>
    <row r="14" spans="1:14" ht="51" x14ac:dyDescent="0.25">
      <c r="A14" s="15"/>
      <c r="B14" s="17">
        <v>3000001</v>
      </c>
      <c r="C14" s="17" t="s">
        <v>271</v>
      </c>
      <c r="D14" s="17"/>
      <c r="E14" s="17" t="s">
        <v>334</v>
      </c>
      <c r="F14" s="17">
        <v>443</v>
      </c>
      <c r="G14" s="17" t="s">
        <v>204</v>
      </c>
      <c r="H14" s="17">
        <v>443</v>
      </c>
      <c r="I14" s="17" t="s">
        <v>344</v>
      </c>
      <c r="J14" s="59">
        <v>1.1915949999999993</v>
      </c>
      <c r="K14" s="60">
        <v>1.1701019999999995</v>
      </c>
      <c r="L14" s="61">
        <v>0.57174792060686741</v>
      </c>
      <c r="M14" s="60"/>
      <c r="N14" s="61"/>
    </row>
    <row r="15" spans="1:14" ht="51" x14ac:dyDescent="0.25">
      <c r="A15" s="15"/>
      <c r="B15" s="17">
        <v>3000001</v>
      </c>
      <c r="C15" s="17" t="s">
        <v>271</v>
      </c>
      <c r="D15" s="17"/>
      <c r="E15" s="17" t="s">
        <v>334</v>
      </c>
      <c r="F15" s="17">
        <v>444</v>
      </c>
      <c r="G15" s="17" t="s">
        <v>205</v>
      </c>
      <c r="H15" s="17">
        <v>444</v>
      </c>
      <c r="I15" s="17" t="s">
        <v>345</v>
      </c>
      <c r="J15" s="59">
        <v>2.7459949999999971</v>
      </c>
      <c r="K15" s="60">
        <v>4.1538719999999962</v>
      </c>
      <c r="L15" s="61">
        <v>1.8153166532902105</v>
      </c>
      <c r="M15" s="60"/>
      <c r="N15" s="61"/>
    </row>
    <row r="16" spans="1:14" ht="51" x14ac:dyDescent="0.25">
      <c r="A16" s="15"/>
      <c r="B16" s="17">
        <v>3000001</v>
      </c>
      <c r="C16" s="17" t="s">
        <v>271</v>
      </c>
      <c r="D16" s="17"/>
      <c r="E16" s="17" t="s">
        <v>334</v>
      </c>
      <c r="F16" s="17">
        <v>445</v>
      </c>
      <c r="G16" s="17" t="s">
        <v>206</v>
      </c>
      <c r="H16" s="17">
        <v>445</v>
      </c>
      <c r="I16" s="17" t="s">
        <v>346</v>
      </c>
      <c r="J16" s="59">
        <v>1.9401479999999998</v>
      </c>
      <c r="K16" s="60">
        <v>6.0142269999999973</v>
      </c>
      <c r="L16" s="61">
        <v>2.1839596918653115</v>
      </c>
      <c r="M16" s="60"/>
      <c r="N16" s="61"/>
    </row>
    <row r="17" spans="1:14" ht="51" x14ac:dyDescent="0.25">
      <c r="A17" s="15"/>
      <c r="B17" s="17">
        <v>3000001</v>
      </c>
      <c r="C17" s="17" t="s">
        <v>271</v>
      </c>
      <c r="D17" s="17"/>
      <c r="E17" s="17" t="s">
        <v>334</v>
      </c>
      <c r="F17" s="17">
        <v>446</v>
      </c>
      <c r="G17" s="17" t="s">
        <v>207</v>
      </c>
      <c r="H17" s="17">
        <v>446</v>
      </c>
      <c r="I17" s="17" t="s">
        <v>347</v>
      </c>
      <c r="J17" s="59">
        <v>1.2067039999999991</v>
      </c>
      <c r="K17" s="60">
        <v>1.7915259999999975</v>
      </c>
      <c r="L17" s="61">
        <v>0.80218095289637859</v>
      </c>
      <c r="M17" s="60"/>
      <c r="N17" s="61"/>
    </row>
    <row r="18" spans="1:14" ht="51" x14ac:dyDescent="0.25">
      <c r="A18" s="15"/>
      <c r="B18" s="17">
        <v>3000001</v>
      </c>
      <c r="C18" s="17" t="s">
        <v>271</v>
      </c>
      <c r="D18" s="17"/>
      <c r="E18" s="17" t="s">
        <v>334</v>
      </c>
      <c r="F18" s="17">
        <v>447</v>
      </c>
      <c r="G18" s="17" t="s">
        <v>208</v>
      </c>
      <c r="H18" s="17">
        <v>447</v>
      </c>
      <c r="I18" s="17" t="s">
        <v>348</v>
      </c>
      <c r="J18" s="59">
        <v>2.596997</v>
      </c>
      <c r="K18" s="60">
        <v>3.6046099999999988</v>
      </c>
      <c r="L18" s="61">
        <v>1.6972449438319472</v>
      </c>
      <c r="M18" s="60"/>
      <c r="N18" s="61"/>
    </row>
    <row r="19" spans="1:14" ht="51" x14ac:dyDescent="0.25">
      <c r="A19" s="15"/>
      <c r="B19" s="17">
        <v>3000001</v>
      </c>
      <c r="C19" s="17" t="s">
        <v>271</v>
      </c>
      <c r="D19" s="17"/>
      <c r="E19" s="17" t="s">
        <v>334</v>
      </c>
      <c r="F19" s="17">
        <v>448</v>
      </c>
      <c r="G19" s="17" t="s">
        <v>209</v>
      </c>
      <c r="H19" s="17">
        <v>448</v>
      </c>
      <c r="I19" s="17" t="s">
        <v>349</v>
      </c>
      <c r="J19" s="59">
        <v>1.4899929999999995</v>
      </c>
      <c r="K19" s="60">
        <v>2.2105169999999998</v>
      </c>
      <c r="L19" s="61">
        <v>0.85860578685242217</v>
      </c>
      <c r="M19" s="60"/>
      <c r="N19" s="61"/>
    </row>
    <row r="20" spans="1:14" ht="51" x14ac:dyDescent="0.25">
      <c r="A20" s="15"/>
      <c r="B20" s="17">
        <v>3000001</v>
      </c>
      <c r="C20" s="17" t="s">
        <v>271</v>
      </c>
      <c r="D20" s="17"/>
      <c r="E20" s="17" t="s">
        <v>334</v>
      </c>
      <c r="F20" s="17">
        <v>449</v>
      </c>
      <c r="G20" s="17" t="s">
        <v>210</v>
      </c>
      <c r="H20" s="17">
        <v>449</v>
      </c>
      <c r="I20" s="17" t="s">
        <v>350</v>
      </c>
      <c r="J20" s="59">
        <v>4.0146279999999974</v>
      </c>
      <c r="K20" s="60">
        <v>4.1757429999999998</v>
      </c>
      <c r="L20" s="61">
        <v>2.0540690146954148</v>
      </c>
      <c r="M20" s="60"/>
      <c r="N20" s="61"/>
    </row>
    <row r="21" spans="1:14" ht="51" x14ac:dyDescent="0.25">
      <c r="A21" s="15"/>
      <c r="B21" s="17">
        <v>3000001</v>
      </c>
      <c r="C21" s="17" t="s">
        <v>271</v>
      </c>
      <c r="D21" s="17"/>
      <c r="E21" s="17" t="s">
        <v>334</v>
      </c>
      <c r="F21" s="17">
        <v>450</v>
      </c>
      <c r="G21" s="17" t="s">
        <v>211</v>
      </c>
      <c r="H21" s="17">
        <v>450</v>
      </c>
      <c r="I21" s="17" t="s">
        <v>351</v>
      </c>
      <c r="J21" s="59">
        <v>1.7169889999999997</v>
      </c>
      <c r="K21" s="60">
        <v>4.1550279999999997</v>
      </c>
      <c r="L21" s="61">
        <v>1.023581574238051</v>
      </c>
      <c r="M21" s="60"/>
      <c r="N21" s="61"/>
    </row>
    <row r="22" spans="1:14" ht="51" x14ac:dyDescent="0.25">
      <c r="A22" s="15"/>
      <c r="B22" s="17">
        <v>3000001</v>
      </c>
      <c r="C22" s="17" t="s">
        <v>271</v>
      </c>
      <c r="D22" s="17"/>
      <c r="E22" s="17" t="s">
        <v>334</v>
      </c>
      <c r="F22" s="17">
        <v>451</v>
      </c>
      <c r="G22" s="17" t="s">
        <v>212</v>
      </c>
      <c r="H22" s="17">
        <v>451</v>
      </c>
      <c r="I22" s="17" t="s">
        <v>352</v>
      </c>
      <c r="J22" s="59">
        <v>1.0239429999999998</v>
      </c>
      <c r="K22" s="60">
        <v>1.2284090000000001</v>
      </c>
      <c r="L22" s="61">
        <v>0.49858538454282098</v>
      </c>
      <c r="M22" s="60"/>
      <c r="N22" s="61"/>
    </row>
    <row r="23" spans="1:14" ht="51" x14ac:dyDescent="0.25">
      <c r="A23" s="15"/>
      <c r="B23" s="17">
        <v>3000001</v>
      </c>
      <c r="C23" s="17" t="s">
        <v>271</v>
      </c>
      <c r="D23" s="17"/>
      <c r="E23" s="17" t="s">
        <v>334</v>
      </c>
      <c r="F23" s="17">
        <v>452</v>
      </c>
      <c r="G23" s="17" t="s">
        <v>213</v>
      </c>
      <c r="H23" s="17">
        <v>452</v>
      </c>
      <c r="I23" s="17" t="s">
        <v>353</v>
      </c>
      <c r="J23" s="59">
        <v>1.2108549999999998</v>
      </c>
      <c r="K23" s="60">
        <v>1.5891090000000001</v>
      </c>
      <c r="L23" s="61">
        <v>0.84205408647540025</v>
      </c>
      <c r="M23" s="60"/>
      <c r="N23" s="61"/>
    </row>
    <row r="24" spans="1:14" ht="51" x14ac:dyDescent="0.25">
      <c r="A24" s="15"/>
      <c r="B24" s="17">
        <v>3000001</v>
      </c>
      <c r="C24" s="17" t="s">
        <v>271</v>
      </c>
      <c r="D24" s="17"/>
      <c r="E24" s="17" t="s">
        <v>334</v>
      </c>
      <c r="F24" s="17">
        <v>453</v>
      </c>
      <c r="G24" s="17" t="s">
        <v>214</v>
      </c>
      <c r="H24" s="17">
        <v>453</v>
      </c>
      <c r="I24" s="17" t="s">
        <v>354</v>
      </c>
      <c r="J24" s="59">
        <v>0.81266999999999978</v>
      </c>
      <c r="K24" s="60">
        <v>1.2186349999999999</v>
      </c>
      <c r="L24" s="61">
        <v>0.64488737032661447</v>
      </c>
      <c r="M24" s="60"/>
      <c r="N24" s="61"/>
    </row>
    <row r="25" spans="1:14" ht="51" x14ac:dyDescent="0.25">
      <c r="A25" s="15"/>
      <c r="B25" s="17">
        <v>3000001</v>
      </c>
      <c r="C25" s="17" t="s">
        <v>271</v>
      </c>
      <c r="D25" s="17"/>
      <c r="E25" s="17" t="s">
        <v>334</v>
      </c>
      <c r="F25" s="17">
        <v>454</v>
      </c>
      <c r="G25" s="17" t="s">
        <v>215</v>
      </c>
      <c r="H25" s="17">
        <v>454</v>
      </c>
      <c r="I25" s="17" t="s">
        <v>355</v>
      </c>
      <c r="J25" s="59">
        <v>0.12723200000000001</v>
      </c>
      <c r="K25" s="60">
        <v>0.53223200000000004</v>
      </c>
      <c r="L25" s="61">
        <v>0.32872534173657186</v>
      </c>
      <c r="M25" s="60"/>
      <c r="N25" s="61"/>
    </row>
    <row r="26" spans="1:14" ht="51" x14ac:dyDescent="0.25">
      <c r="A26" s="15"/>
      <c r="B26" s="17">
        <v>3000001</v>
      </c>
      <c r="C26" s="17" t="s">
        <v>271</v>
      </c>
      <c r="D26" s="17"/>
      <c r="E26" s="17" t="s">
        <v>334</v>
      </c>
      <c r="F26" s="17">
        <v>455</v>
      </c>
      <c r="G26" s="17" t="s">
        <v>216</v>
      </c>
      <c r="H26" s="17">
        <v>455</v>
      </c>
      <c r="I26" s="17" t="s">
        <v>356</v>
      </c>
      <c r="J26" s="59">
        <v>0.25471200000000005</v>
      </c>
      <c r="K26" s="60">
        <v>0.26351999999999998</v>
      </c>
      <c r="L26" s="61">
        <v>0.10731966057392128</v>
      </c>
      <c r="M26" s="60"/>
      <c r="N26" s="61"/>
    </row>
    <row r="27" spans="1:14" ht="51" x14ac:dyDescent="0.25">
      <c r="A27" s="15"/>
      <c r="B27" s="17">
        <v>3000001</v>
      </c>
      <c r="C27" s="17" t="s">
        <v>271</v>
      </c>
      <c r="D27" s="17"/>
      <c r="E27" s="17" t="s">
        <v>334</v>
      </c>
      <c r="F27" s="17">
        <v>456</v>
      </c>
      <c r="G27" s="17" t="s">
        <v>217</v>
      </c>
      <c r="H27" s="17">
        <v>456</v>
      </c>
      <c r="I27" s="17" t="s">
        <v>357</v>
      </c>
      <c r="J27" s="59">
        <v>0.26601899999999995</v>
      </c>
      <c r="K27" s="60">
        <v>0.31501900000000005</v>
      </c>
      <c r="L27" s="61">
        <v>0.10701821955444757</v>
      </c>
      <c r="M27" s="60"/>
      <c r="N27" s="61"/>
    </row>
    <row r="28" spans="1:14" ht="51" x14ac:dyDescent="0.25">
      <c r="A28" s="15"/>
      <c r="B28" s="17">
        <v>3000001</v>
      </c>
      <c r="C28" s="17" t="s">
        <v>271</v>
      </c>
      <c r="D28" s="17"/>
      <c r="E28" s="17" t="s">
        <v>334</v>
      </c>
      <c r="F28" s="17">
        <v>457</v>
      </c>
      <c r="G28" s="17" t="s">
        <v>218</v>
      </c>
      <c r="H28" s="17">
        <v>457</v>
      </c>
      <c r="I28" s="17" t="s">
        <v>358</v>
      </c>
      <c r="J28" s="59">
        <v>7.1054800000000009</v>
      </c>
      <c r="K28" s="60">
        <v>8.0554760000000005</v>
      </c>
      <c r="L28" s="61">
        <v>2.6064397981972434</v>
      </c>
      <c r="M28" s="60"/>
      <c r="N28" s="61"/>
    </row>
    <row r="29" spans="1:14" ht="51" x14ac:dyDescent="0.25">
      <c r="A29" s="15"/>
      <c r="B29" s="17">
        <v>3000001</v>
      </c>
      <c r="C29" s="17" t="s">
        <v>271</v>
      </c>
      <c r="D29" s="17"/>
      <c r="E29" s="17" t="s">
        <v>334</v>
      </c>
      <c r="F29" s="17">
        <v>458</v>
      </c>
      <c r="G29" s="17" t="s">
        <v>219</v>
      </c>
      <c r="H29" s="17">
        <v>458</v>
      </c>
      <c r="I29" s="17" t="s">
        <v>359</v>
      </c>
      <c r="J29" s="59">
        <v>1.8096309999999995</v>
      </c>
      <c r="K29" s="60">
        <v>4.3461289999999941</v>
      </c>
      <c r="L29" s="61">
        <v>1.0554923578820308</v>
      </c>
      <c r="M29" s="60"/>
      <c r="N29" s="61"/>
    </row>
    <row r="30" spans="1:14" ht="51" x14ac:dyDescent="0.25">
      <c r="A30" s="15"/>
      <c r="B30" s="17">
        <v>3000001</v>
      </c>
      <c r="C30" s="17" t="s">
        <v>271</v>
      </c>
      <c r="D30" s="17"/>
      <c r="E30" s="17" t="s">
        <v>334</v>
      </c>
      <c r="F30" s="17">
        <v>459</v>
      </c>
      <c r="G30" s="17" t="s">
        <v>220</v>
      </c>
      <c r="H30" s="17">
        <v>459</v>
      </c>
      <c r="I30" s="17" t="s">
        <v>360</v>
      </c>
      <c r="J30" s="59">
        <v>0.75463299999999989</v>
      </c>
      <c r="K30" s="60">
        <v>1.6832309999999984</v>
      </c>
      <c r="L30" s="61">
        <v>0.66625778938578151</v>
      </c>
      <c r="M30" s="60"/>
      <c r="N30" s="61"/>
    </row>
    <row r="31" spans="1:14" ht="51" x14ac:dyDescent="0.25">
      <c r="A31" s="15"/>
      <c r="B31" s="17">
        <v>3000001</v>
      </c>
      <c r="C31" s="17" t="s">
        <v>271</v>
      </c>
      <c r="D31" s="17"/>
      <c r="E31" s="17" t="s">
        <v>334</v>
      </c>
      <c r="F31" s="17">
        <v>460</v>
      </c>
      <c r="G31" s="17" t="s">
        <v>221</v>
      </c>
      <c r="H31" s="17">
        <v>460</v>
      </c>
      <c r="I31" s="17" t="s">
        <v>361</v>
      </c>
      <c r="J31" s="59">
        <v>1.1159319999999995</v>
      </c>
      <c r="K31" s="60">
        <v>1.1669709999999998</v>
      </c>
      <c r="L31" s="61">
        <v>0.45066443604810047</v>
      </c>
      <c r="M31" s="60"/>
      <c r="N31" s="61"/>
    </row>
    <row r="32" spans="1:14" ht="51" x14ac:dyDescent="0.25">
      <c r="A32" s="15"/>
      <c r="B32" s="17">
        <v>3000001</v>
      </c>
      <c r="C32" s="17" t="s">
        <v>271</v>
      </c>
      <c r="D32" s="17"/>
      <c r="E32" s="17" t="s">
        <v>334</v>
      </c>
      <c r="F32" s="17">
        <v>461</v>
      </c>
      <c r="G32" s="17" t="s">
        <v>222</v>
      </c>
      <c r="H32" s="17">
        <v>461</v>
      </c>
      <c r="I32" s="17" t="s">
        <v>362</v>
      </c>
      <c r="J32" s="59">
        <v>0.14553099999999999</v>
      </c>
      <c r="K32" s="60">
        <v>0.14553099999999999</v>
      </c>
      <c r="L32" s="61">
        <v>0.10516305273631588</v>
      </c>
      <c r="M32" s="60"/>
      <c r="N32" s="61"/>
    </row>
    <row r="33" spans="1:14" ht="51" x14ac:dyDescent="0.25">
      <c r="A33" s="15"/>
      <c r="B33" s="17">
        <v>3000001</v>
      </c>
      <c r="C33" s="17" t="s">
        <v>271</v>
      </c>
      <c r="D33" s="17"/>
      <c r="E33" s="17" t="s">
        <v>334</v>
      </c>
      <c r="F33" s="17">
        <v>462</v>
      </c>
      <c r="G33" s="17" t="s">
        <v>223</v>
      </c>
      <c r="H33" s="17">
        <v>462</v>
      </c>
      <c r="I33" s="17" t="s">
        <v>363</v>
      </c>
      <c r="J33" s="59">
        <v>2.5649999999999999E-2</v>
      </c>
      <c r="K33" s="60">
        <v>0.44072699999999998</v>
      </c>
      <c r="L33" s="61">
        <v>0.22290853518279619</v>
      </c>
      <c r="M33" s="60"/>
      <c r="N33" s="61"/>
    </row>
    <row r="34" spans="1:14" ht="51" x14ac:dyDescent="0.25">
      <c r="A34" s="15"/>
      <c r="B34" s="17">
        <v>3000001</v>
      </c>
      <c r="C34" s="17" t="s">
        <v>271</v>
      </c>
      <c r="D34" s="17"/>
      <c r="E34" s="17" t="s">
        <v>334</v>
      </c>
      <c r="F34" s="17">
        <v>463</v>
      </c>
      <c r="G34" s="17" t="s">
        <v>224</v>
      </c>
      <c r="H34" s="17">
        <v>463</v>
      </c>
      <c r="I34" s="17" t="s">
        <v>364</v>
      </c>
      <c r="J34" s="59">
        <v>1.0826829999999983</v>
      </c>
      <c r="K34" s="60">
        <v>1.0832879999999983</v>
      </c>
      <c r="L34" s="61">
        <v>0.57618623244161427</v>
      </c>
      <c r="M34" s="60"/>
      <c r="N34" s="61"/>
    </row>
    <row r="35" spans="1:14" ht="51" x14ac:dyDescent="0.25">
      <c r="A35" s="15"/>
      <c r="B35" s="17">
        <v>3000001</v>
      </c>
      <c r="C35" s="17" t="s">
        <v>271</v>
      </c>
      <c r="D35" s="17"/>
      <c r="E35" s="17" t="s">
        <v>334</v>
      </c>
      <c r="F35" s="17">
        <v>464</v>
      </c>
      <c r="G35" s="17" t="s">
        <v>225</v>
      </c>
      <c r="H35" s="17">
        <v>464</v>
      </c>
      <c r="I35" s="17" t="s">
        <v>365</v>
      </c>
      <c r="J35" s="59">
        <v>0.63505800000000001</v>
      </c>
      <c r="K35" s="60">
        <v>0.633162</v>
      </c>
      <c r="L35" s="61">
        <v>0.38799562084022909</v>
      </c>
      <c r="M35" s="60"/>
      <c r="N35" s="61"/>
    </row>
    <row r="36" spans="1:14" ht="51" x14ac:dyDescent="0.25">
      <c r="A36" s="15"/>
      <c r="B36" s="17">
        <v>3000609</v>
      </c>
      <c r="C36" s="17" t="s">
        <v>273</v>
      </c>
      <c r="D36" s="17">
        <v>223</v>
      </c>
      <c r="E36" s="17" t="s">
        <v>291</v>
      </c>
      <c r="F36" s="17">
        <v>11</v>
      </c>
      <c r="G36" s="17" t="s">
        <v>106</v>
      </c>
      <c r="H36" s="17">
        <v>11</v>
      </c>
      <c r="I36" s="17" t="s">
        <v>336</v>
      </c>
      <c r="J36" s="59">
        <v>2.1720370000000004</v>
      </c>
      <c r="K36" s="60">
        <v>3.3085599999999999</v>
      </c>
      <c r="L36" s="61">
        <v>1.0758606478775619</v>
      </c>
      <c r="M36" s="60"/>
      <c r="N36" s="61"/>
    </row>
    <row r="37" spans="1:14" ht="89.25" x14ac:dyDescent="0.25">
      <c r="A37" s="15"/>
      <c r="B37" s="17">
        <v>3000609</v>
      </c>
      <c r="C37" s="17" t="s">
        <v>273</v>
      </c>
      <c r="D37" s="17">
        <v>223</v>
      </c>
      <c r="E37" s="17" t="s">
        <v>291</v>
      </c>
      <c r="F37" s="17">
        <v>11</v>
      </c>
      <c r="G37" s="17" t="s">
        <v>106</v>
      </c>
      <c r="H37" s="17">
        <v>124</v>
      </c>
      <c r="I37" s="17" t="s">
        <v>337</v>
      </c>
      <c r="J37" s="59">
        <v>0.12130199999999999</v>
      </c>
      <c r="K37" s="60">
        <v>0.12130199999999999</v>
      </c>
      <c r="L37" s="61">
        <v>2.8679799288511276E-3</v>
      </c>
      <c r="M37" s="60"/>
      <c r="N37" s="61"/>
    </row>
    <row r="38" spans="1:14" ht="63.75" x14ac:dyDescent="0.25">
      <c r="A38" s="15"/>
      <c r="B38" s="17">
        <v>3000609</v>
      </c>
      <c r="C38" s="17" t="s">
        <v>273</v>
      </c>
      <c r="D38" s="17">
        <v>223</v>
      </c>
      <c r="E38" s="17" t="s">
        <v>291</v>
      </c>
      <c r="F38" s="17">
        <v>137</v>
      </c>
      <c r="G38" s="17" t="s">
        <v>141</v>
      </c>
      <c r="H38" s="17">
        <v>137</v>
      </c>
      <c r="I38" s="17" t="s">
        <v>340</v>
      </c>
      <c r="J38" s="59">
        <v>6.2256520000000002</v>
      </c>
      <c r="K38" s="60">
        <v>5.6829480000000006</v>
      </c>
      <c r="L38" s="61">
        <v>2.2473685491039106</v>
      </c>
      <c r="M38" s="60"/>
      <c r="N38" s="61"/>
    </row>
    <row r="39" spans="1:14" ht="51" x14ac:dyDescent="0.25">
      <c r="A39" s="15"/>
      <c r="B39" s="17">
        <v>3000609</v>
      </c>
      <c r="C39" s="17" t="s">
        <v>273</v>
      </c>
      <c r="D39" s="17">
        <v>223</v>
      </c>
      <c r="E39" s="17" t="s">
        <v>291</v>
      </c>
      <c r="F39" s="17">
        <v>440</v>
      </c>
      <c r="G39" s="17" t="s">
        <v>201</v>
      </c>
      <c r="H39" s="17">
        <v>440</v>
      </c>
      <c r="I39" s="17" t="s">
        <v>341</v>
      </c>
      <c r="J39" s="59">
        <v>0.27440499999999995</v>
      </c>
      <c r="K39" s="60">
        <v>0.49295000000000005</v>
      </c>
      <c r="L39" s="61">
        <v>0.12328432042340864</v>
      </c>
      <c r="M39" s="60"/>
      <c r="N39" s="61"/>
    </row>
    <row r="40" spans="1:14" ht="51" x14ac:dyDescent="0.25">
      <c r="A40" s="15"/>
      <c r="B40" s="17">
        <v>3000609</v>
      </c>
      <c r="C40" s="17" t="s">
        <v>273</v>
      </c>
      <c r="D40" s="17">
        <v>223</v>
      </c>
      <c r="E40" s="17" t="s">
        <v>291</v>
      </c>
      <c r="F40" s="17">
        <v>441</v>
      </c>
      <c r="G40" s="17" t="s">
        <v>202</v>
      </c>
      <c r="H40" s="17">
        <v>441</v>
      </c>
      <c r="I40" s="17" t="s">
        <v>342</v>
      </c>
      <c r="J40" s="59">
        <v>1.0435959999999986</v>
      </c>
      <c r="K40" s="60">
        <v>1.0993119999999994</v>
      </c>
      <c r="L40" s="61">
        <v>0.49763419754162896</v>
      </c>
      <c r="M40" s="60"/>
      <c r="N40" s="61"/>
    </row>
    <row r="41" spans="1:14" ht="51" x14ac:dyDescent="0.25">
      <c r="A41" s="15"/>
      <c r="B41" s="17">
        <v>3000609</v>
      </c>
      <c r="C41" s="17" t="s">
        <v>273</v>
      </c>
      <c r="D41" s="17">
        <v>223</v>
      </c>
      <c r="E41" s="17" t="s">
        <v>291</v>
      </c>
      <c r="F41" s="17">
        <v>442</v>
      </c>
      <c r="G41" s="17" t="s">
        <v>203</v>
      </c>
      <c r="H41" s="17">
        <v>442</v>
      </c>
      <c r="I41" s="17" t="s">
        <v>343</v>
      </c>
      <c r="J41" s="59">
        <v>1.6802760000000001</v>
      </c>
      <c r="K41" s="60">
        <v>1.5775540000000001</v>
      </c>
      <c r="L41" s="61">
        <v>0.90874079142668052</v>
      </c>
      <c r="M41" s="60"/>
      <c r="N41" s="61"/>
    </row>
    <row r="42" spans="1:14" ht="51" x14ac:dyDescent="0.25">
      <c r="A42" s="15"/>
      <c r="B42" s="17">
        <v>3000609</v>
      </c>
      <c r="C42" s="17" t="s">
        <v>273</v>
      </c>
      <c r="D42" s="17">
        <v>223</v>
      </c>
      <c r="E42" s="17" t="s">
        <v>291</v>
      </c>
      <c r="F42" s="17">
        <v>443</v>
      </c>
      <c r="G42" s="17" t="s">
        <v>204</v>
      </c>
      <c r="H42" s="17">
        <v>443</v>
      </c>
      <c r="I42" s="17" t="s">
        <v>344</v>
      </c>
      <c r="J42" s="59">
        <v>1.1423579999999998</v>
      </c>
      <c r="K42" s="60">
        <v>1.2479269999999998</v>
      </c>
      <c r="L42" s="61">
        <v>0.61003661594804726</v>
      </c>
      <c r="M42" s="60"/>
      <c r="N42" s="61"/>
    </row>
    <row r="43" spans="1:14" ht="51" x14ac:dyDescent="0.25">
      <c r="A43" s="15"/>
      <c r="B43" s="17">
        <v>3000609</v>
      </c>
      <c r="C43" s="17" t="s">
        <v>273</v>
      </c>
      <c r="D43" s="17">
        <v>223</v>
      </c>
      <c r="E43" s="17" t="s">
        <v>291</v>
      </c>
      <c r="F43" s="17">
        <v>444</v>
      </c>
      <c r="G43" s="17" t="s">
        <v>205</v>
      </c>
      <c r="H43" s="17">
        <v>444</v>
      </c>
      <c r="I43" s="17" t="s">
        <v>345</v>
      </c>
      <c r="J43" s="59">
        <v>2.6494529999999985</v>
      </c>
      <c r="K43" s="60">
        <v>3.1830289999999977</v>
      </c>
      <c r="L43" s="61">
        <v>1.7703080440114718</v>
      </c>
      <c r="M43" s="60"/>
      <c r="N43" s="61"/>
    </row>
    <row r="44" spans="1:14" ht="51" x14ac:dyDescent="0.25">
      <c r="A44" s="15"/>
      <c r="B44" s="17">
        <v>3000609</v>
      </c>
      <c r="C44" s="17" t="s">
        <v>273</v>
      </c>
      <c r="D44" s="17">
        <v>223</v>
      </c>
      <c r="E44" s="17" t="s">
        <v>291</v>
      </c>
      <c r="F44" s="17">
        <v>445</v>
      </c>
      <c r="G44" s="17" t="s">
        <v>206</v>
      </c>
      <c r="H44" s="17">
        <v>445</v>
      </c>
      <c r="I44" s="17" t="s">
        <v>346</v>
      </c>
      <c r="J44" s="59">
        <v>2.1565539999999994</v>
      </c>
      <c r="K44" s="60">
        <v>2.7907259999999998</v>
      </c>
      <c r="L44" s="61">
        <v>1.1694769009318406</v>
      </c>
      <c r="M44" s="60"/>
      <c r="N44" s="61"/>
    </row>
    <row r="45" spans="1:14" ht="51" x14ac:dyDescent="0.25">
      <c r="A45" s="15"/>
      <c r="B45" s="17">
        <v>3000609</v>
      </c>
      <c r="C45" s="17" t="s">
        <v>273</v>
      </c>
      <c r="D45" s="17">
        <v>223</v>
      </c>
      <c r="E45" s="17" t="s">
        <v>291</v>
      </c>
      <c r="F45" s="17">
        <v>446</v>
      </c>
      <c r="G45" s="17" t="s">
        <v>207</v>
      </c>
      <c r="H45" s="17">
        <v>446</v>
      </c>
      <c r="I45" s="17" t="s">
        <v>347</v>
      </c>
      <c r="J45" s="59">
        <v>2.2068319999999999</v>
      </c>
      <c r="K45" s="60">
        <v>2.2239319999999996</v>
      </c>
      <c r="L45" s="61">
        <v>1.2973044266545912</v>
      </c>
      <c r="M45" s="60"/>
      <c r="N45" s="61"/>
    </row>
    <row r="46" spans="1:14" ht="51" x14ac:dyDescent="0.25">
      <c r="A46" s="15"/>
      <c r="B46" s="17">
        <v>3000609</v>
      </c>
      <c r="C46" s="17" t="s">
        <v>273</v>
      </c>
      <c r="D46" s="17">
        <v>223</v>
      </c>
      <c r="E46" s="17" t="s">
        <v>291</v>
      </c>
      <c r="F46" s="17">
        <v>447</v>
      </c>
      <c r="G46" s="17" t="s">
        <v>208</v>
      </c>
      <c r="H46" s="17">
        <v>447</v>
      </c>
      <c r="I46" s="17" t="s">
        <v>348</v>
      </c>
      <c r="J46" s="59">
        <v>0.50126500000000007</v>
      </c>
      <c r="K46" s="60">
        <v>0.50168800000000013</v>
      </c>
      <c r="L46" s="61">
        <v>0.18953436988522299</v>
      </c>
      <c r="M46" s="60"/>
      <c r="N46" s="61"/>
    </row>
    <row r="47" spans="1:14" ht="51" x14ac:dyDescent="0.25">
      <c r="A47" s="15"/>
      <c r="B47" s="17">
        <v>3000609</v>
      </c>
      <c r="C47" s="17" t="s">
        <v>273</v>
      </c>
      <c r="D47" s="17">
        <v>223</v>
      </c>
      <c r="E47" s="17" t="s">
        <v>291</v>
      </c>
      <c r="F47" s="17">
        <v>448</v>
      </c>
      <c r="G47" s="17" t="s">
        <v>209</v>
      </c>
      <c r="H47" s="17">
        <v>448</v>
      </c>
      <c r="I47" s="17" t="s">
        <v>349</v>
      </c>
      <c r="J47" s="59">
        <v>2.4329059999999987</v>
      </c>
      <c r="K47" s="60">
        <v>3.1821800000000002</v>
      </c>
      <c r="L47" s="61">
        <v>1.3891556273738388</v>
      </c>
      <c r="M47" s="60"/>
      <c r="N47" s="61"/>
    </row>
    <row r="48" spans="1:14" ht="51" x14ac:dyDescent="0.25">
      <c r="A48" s="15"/>
      <c r="B48" s="17">
        <v>3000609</v>
      </c>
      <c r="C48" s="17" t="s">
        <v>273</v>
      </c>
      <c r="D48" s="17">
        <v>223</v>
      </c>
      <c r="E48" s="17" t="s">
        <v>291</v>
      </c>
      <c r="F48" s="17">
        <v>449</v>
      </c>
      <c r="G48" s="17" t="s">
        <v>210</v>
      </c>
      <c r="H48" s="17">
        <v>449</v>
      </c>
      <c r="I48" s="17" t="s">
        <v>350</v>
      </c>
      <c r="J48" s="59">
        <v>0.95702199999999993</v>
      </c>
      <c r="K48" s="60">
        <v>0.96081399999999972</v>
      </c>
      <c r="L48" s="61">
        <v>0.33356386374634894</v>
      </c>
      <c r="M48" s="60"/>
      <c r="N48" s="61"/>
    </row>
    <row r="49" spans="1:14" ht="51" x14ac:dyDescent="0.25">
      <c r="A49" s="15"/>
      <c r="B49" s="17">
        <v>3000609</v>
      </c>
      <c r="C49" s="17" t="s">
        <v>273</v>
      </c>
      <c r="D49" s="17">
        <v>223</v>
      </c>
      <c r="E49" s="17" t="s">
        <v>291</v>
      </c>
      <c r="F49" s="17">
        <v>450</v>
      </c>
      <c r="G49" s="17" t="s">
        <v>211</v>
      </c>
      <c r="H49" s="17">
        <v>450</v>
      </c>
      <c r="I49" s="17" t="s">
        <v>351</v>
      </c>
      <c r="J49" s="59">
        <v>2.5423220000000009</v>
      </c>
      <c r="K49" s="60">
        <v>4.2555329999999962</v>
      </c>
      <c r="L49" s="61">
        <v>1.2971956177716493</v>
      </c>
      <c r="M49" s="60"/>
      <c r="N49" s="61"/>
    </row>
    <row r="50" spans="1:14" ht="51" x14ac:dyDescent="0.25">
      <c r="A50" s="15"/>
      <c r="B50" s="17">
        <v>3000609</v>
      </c>
      <c r="C50" s="17" t="s">
        <v>273</v>
      </c>
      <c r="D50" s="17">
        <v>223</v>
      </c>
      <c r="E50" s="17" t="s">
        <v>291</v>
      </c>
      <c r="F50" s="17">
        <v>451</v>
      </c>
      <c r="G50" s="17" t="s">
        <v>212</v>
      </c>
      <c r="H50" s="17">
        <v>451</v>
      </c>
      <c r="I50" s="17" t="s">
        <v>352</v>
      </c>
      <c r="J50" s="59">
        <v>3.4639889999999993</v>
      </c>
      <c r="K50" s="60">
        <v>3.8825129999999985</v>
      </c>
      <c r="L50" s="61">
        <v>1.8148962351642695</v>
      </c>
      <c r="M50" s="60"/>
      <c r="N50" s="61"/>
    </row>
    <row r="51" spans="1:14" ht="51" x14ac:dyDescent="0.25">
      <c r="A51" s="15"/>
      <c r="B51" s="17">
        <v>3000609</v>
      </c>
      <c r="C51" s="17" t="s">
        <v>273</v>
      </c>
      <c r="D51" s="17">
        <v>223</v>
      </c>
      <c r="E51" s="17" t="s">
        <v>291</v>
      </c>
      <c r="F51" s="17">
        <v>452</v>
      </c>
      <c r="G51" s="17" t="s">
        <v>213</v>
      </c>
      <c r="H51" s="17">
        <v>452</v>
      </c>
      <c r="I51" s="17" t="s">
        <v>353</v>
      </c>
      <c r="J51" s="59">
        <v>1.3863350000000001</v>
      </c>
      <c r="K51" s="60">
        <v>1.424255</v>
      </c>
      <c r="L51" s="61">
        <v>1.0324828934390098</v>
      </c>
      <c r="M51" s="60"/>
      <c r="N51" s="61"/>
    </row>
    <row r="52" spans="1:14" ht="51" x14ac:dyDescent="0.25">
      <c r="A52" s="15"/>
      <c r="B52" s="17">
        <v>3000609</v>
      </c>
      <c r="C52" s="17" t="s">
        <v>273</v>
      </c>
      <c r="D52" s="17">
        <v>223</v>
      </c>
      <c r="E52" s="17" t="s">
        <v>291</v>
      </c>
      <c r="F52" s="17">
        <v>453</v>
      </c>
      <c r="G52" s="17" t="s">
        <v>214</v>
      </c>
      <c r="H52" s="17">
        <v>453</v>
      </c>
      <c r="I52" s="17" t="s">
        <v>354</v>
      </c>
      <c r="J52" s="59">
        <v>1.117097</v>
      </c>
      <c r="K52" s="60">
        <v>0.91267300000000007</v>
      </c>
      <c r="L52" s="61">
        <v>0.50530193725717254</v>
      </c>
      <c r="M52" s="60"/>
      <c r="N52" s="61"/>
    </row>
    <row r="53" spans="1:14" ht="51" x14ac:dyDescent="0.25">
      <c r="A53" s="15"/>
      <c r="B53" s="17">
        <v>3000609</v>
      </c>
      <c r="C53" s="17" t="s">
        <v>273</v>
      </c>
      <c r="D53" s="17">
        <v>223</v>
      </c>
      <c r="E53" s="17" t="s">
        <v>291</v>
      </c>
      <c r="F53" s="17">
        <v>454</v>
      </c>
      <c r="G53" s="17" t="s">
        <v>215</v>
      </c>
      <c r="H53" s="17">
        <v>454</v>
      </c>
      <c r="I53" s="17" t="s">
        <v>355</v>
      </c>
      <c r="J53" s="59">
        <v>0.226022</v>
      </c>
      <c r="K53" s="60">
        <v>0.226022</v>
      </c>
      <c r="L53" s="61">
        <v>8.3209817785245832E-2</v>
      </c>
      <c r="M53" s="60"/>
      <c r="N53" s="61"/>
    </row>
    <row r="54" spans="1:14" ht="51" x14ac:dyDescent="0.25">
      <c r="A54" s="15"/>
      <c r="B54" s="17">
        <v>3000609</v>
      </c>
      <c r="C54" s="17" t="s">
        <v>273</v>
      </c>
      <c r="D54" s="17">
        <v>223</v>
      </c>
      <c r="E54" s="17" t="s">
        <v>291</v>
      </c>
      <c r="F54" s="17">
        <v>455</v>
      </c>
      <c r="G54" s="17" t="s">
        <v>216</v>
      </c>
      <c r="H54" s="17">
        <v>455</v>
      </c>
      <c r="I54" s="17" t="s">
        <v>356</v>
      </c>
      <c r="J54" s="59">
        <v>0.122651</v>
      </c>
      <c r="K54" s="60">
        <v>0.12435499999999998</v>
      </c>
      <c r="L54" s="61">
        <v>5.77448092517443E-2</v>
      </c>
      <c r="M54" s="60"/>
      <c r="N54" s="61"/>
    </row>
    <row r="55" spans="1:14" ht="51" x14ac:dyDescent="0.25">
      <c r="A55" s="15"/>
      <c r="B55" s="17">
        <v>3000609</v>
      </c>
      <c r="C55" s="17" t="s">
        <v>273</v>
      </c>
      <c r="D55" s="17">
        <v>223</v>
      </c>
      <c r="E55" s="17" t="s">
        <v>291</v>
      </c>
      <c r="F55" s="17">
        <v>456</v>
      </c>
      <c r="G55" s="17" t="s">
        <v>217</v>
      </c>
      <c r="H55" s="17">
        <v>456</v>
      </c>
      <c r="I55" s="17" t="s">
        <v>357</v>
      </c>
      <c r="J55" s="59">
        <v>0.30186499999999994</v>
      </c>
      <c r="K55" s="60">
        <v>0.35986499999999999</v>
      </c>
      <c r="L55" s="61">
        <v>9.9610601071617566E-2</v>
      </c>
      <c r="M55" s="60"/>
      <c r="N55" s="61"/>
    </row>
    <row r="56" spans="1:14" ht="51" x14ac:dyDescent="0.25">
      <c r="A56" s="15"/>
      <c r="B56" s="17">
        <v>3000609</v>
      </c>
      <c r="C56" s="17" t="s">
        <v>273</v>
      </c>
      <c r="D56" s="17">
        <v>223</v>
      </c>
      <c r="E56" s="17" t="s">
        <v>291</v>
      </c>
      <c r="F56" s="17">
        <v>457</v>
      </c>
      <c r="G56" s="17" t="s">
        <v>218</v>
      </c>
      <c r="H56" s="17">
        <v>457</v>
      </c>
      <c r="I56" s="17" t="s">
        <v>358</v>
      </c>
      <c r="J56" s="59">
        <v>1.2327969999999993</v>
      </c>
      <c r="K56" s="60">
        <v>1.3350789999999986</v>
      </c>
      <c r="L56" s="61">
        <v>0.63676475227111951</v>
      </c>
      <c r="M56" s="60"/>
      <c r="N56" s="61"/>
    </row>
    <row r="57" spans="1:14" ht="51" x14ac:dyDescent="0.25">
      <c r="A57" s="15"/>
      <c r="B57" s="17">
        <v>3000609</v>
      </c>
      <c r="C57" s="17" t="s">
        <v>273</v>
      </c>
      <c r="D57" s="17">
        <v>223</v>
      </c>
      <c r="E57" s="17" t="s">
        <v>291</v>
      </c>
      <c r="F57" s="17">
        <v>458</v>
      </c>
      <c r="G57" s="17" t="s">
        <v>219</v>
      </c>
      <c r="H57" s="17">
        <v>458</v>
      </c>
      <c r="I57" s="17" t="s">
        <v>359</v>
      </c>
      <c r="J57" s="59">
        <v>1.7944389999999983</v>
      </c>
      <c r="K57" s="60">
        <v>1.8361029999999987</v>
      </c>
      <c r="L57" s="61">
        <v>1.0802401765856757</v>
      </c>
      <c r="M57" s="60"/>
      <c r="N57" s="61"/>
    </row>
    <row r="58" spans="1:14" ht="51" x14ac:dyDescent="0.25">
      <c r="A58" s="15"/>
      <c r="B58" s="17">
        <v>3000609</v>
      </c>
      <c r="C58" s="17" t="s">
        <v>273</v>
      </c>
      <c r="D58" s="17">
        <v>223</v>
      </c>
      <c r="E58" s="17" t="s">
        <v>291</v>
      </c>
      <c r="F58" s="17">
        <v>459</v>
      </c>
      <c r="G58" s="17" t="s">
        <v>220</v>
      </c>
      <c r="H58" s="17">
        <v>459</v>
      </c>
      <c r="I58" s="17" t="s">
        <v>360</v>
      </c>
      <c r="J58" s="59">
        <v>1.8195250000000003</v>
      </c>
      <c r="K58" s="60">
        <v>1.8195249999999994</v>
      </c>
      <c r="L58" s="61">
        <v>1.1212098253854492</v>
      </c>
      <c r="M58" s="60"/>
      <c r="N58" s="61"/>
    </row>
    <row r="59" spans="1:14" ht="51" x14ac:dyDescent="0.25">
      <c r="A59" s="15"/>
      <c r="B59" s="17">
        <v>3000609</v>
      </c>
      <c r="C59" s="17" t="s">
        <v>273</v>
      </c>
      <c r="D59" s="17">
        <v>223</v>
      </c>
      <c r="E59" s="17" t="s">
        <v>291</v>
      </c>
      <c r="F59" s="17">
        <v>460</v>
      </c>
      <c r="G59" s="17" t="s">
        <v>221</v>
      </c>
      <c r="H59" s="17">
        <v>460</v>
      </c>
      <c r="I59" s="17" t="s">
        <v>361</v>
      </c>
      <c r="J59" s="59">
        <v>1.2337599999999995</v>
      </c>
      <c r="K59" s="60">
        <v>1.2337600000000002</v>
      </c>
      <c r="L59" s="61">
        <v>0.56383142317645252</v>
      </c>
      <c r="M59" s="60"/>
      <c r="N59" s="61"/>
    </row>
    <row r="60" spans="1:14" ht="51" x14ac:dyDescent="0.25">
      <c r="A60" s="15"/>
      <c r="B60" s="17">
        <v>3000609</v>
      </c>
      <c r="C60" s="17" t="s">
        <v>273</v>
      </c>
      <c r="D60" s="17">
        <v>223</v>
      </c>
      <c r="E60" s="17" t="s">
        <v>291</v>
      </c>
      <c r="F60" s="17">
        <v>461</v>
      </c>
      <c r="G60" s="17" t="s">
        <v>222</v>
      </c>
      <c r="H60" s="17">
        <v>461</v>
      </c>
      <c r="I60" s="17" t="s">
        <v>362</v>
      </c>
      <c r="J60" s="59">
        <v>0.24000000000000005</v>
      </c>
      <c r="K60" s="60">
        <v>0.25248000000000004</v>
      </c>
      <c r="L60" s="61">
        <v>0.13138093972520437</v>
      </c>
      <c r="M60" s="60"/>
      <c r="N60" s="61"/>
    </row>
    <row r="61" spans="1:14" ht="51" x14ac:dyDescent="0.25">
      <c r="A61" s="15"/>
      <c r="B61" s="17">
        <v>3000609</v>
      </c>
      <c r="C61" s="17" t="s">
        <v>273</v>
      </c>
      <c r="D61" s="17">
        <v>223</v>
      </c>
      <c r="E61" s="17" t="s">
        <v>291</v>
      </c>
      <c r="F61" s="17">
        <v>462</v>
      </c>
      <c r="G61" s="17" t="s">
        <v>223</v>
      </c>
      <c r="H61" s="17">
        <v>462</v>
      </c>
      <c r="I61" s="17" t="s">
        <v>363</v>
      </c>
      <c r="J61" s="59">
        <v>6.4100000000000004E-2</v>
      </c>
      <c r="K61" s="60">
        <v>6.4100000000000004E-2</v>
      </c>
      <c r="L61" s="61">
        <v>2.2736679980880581E-2</v>
      </c>
      <c r="M61" s="60"/>
      <c r="N61" s="61"/>
    </row>
    <row r="62" spans="1:14" ht="51" x14ac:dyDescent="0.25">
      <c r="A62" s="15"/>
      <c r="B62" s="17">
        <v>3000609</v>
      </c>
      <c r="C62" s="17" t="s">
        <v>273</v>
      </c>
      <c r="D62" s="17">
        <v>223</v>
      </c>
      <c r="E62" s="17" t="s">
        <v>291</v>
      </c>
      <c r="F62" s="17">
        <v>463</v>
      </c>
      <c r="G62" s="17" t="s">
        <v>224</v>
      </c>
      <c r="H62" s="17">
        <v>463</v>
      </c>
      <c r="I62" s="17" t="s">
        <v>364</v>
      </c>
      <c r="J62" s="59">
        <v>1.2157839999999986</v>
      </c>
      <c r="K62" s="60">
        <v>1.3088939999999982</v>
      </c>
      <c r="L62" s="61">
        <v>0.63757218133559945</v>
      </c>
      <c r="M62" s="60"/>
      <c r="N62" s="61"/>
    </row>
    <row r="63" spans="1:14" ht="51" x14ac:dyDescent="0.25">
      <c r="A63" s="15"/>
      <c r="B63" s="17">
        <v>3000609</v>
      </c>
      <c r="C63" s="17" t="s">
        <v>273</v>
      </c>
      <c r="D63" s="17">
        <v>223</v>
      </c>
      <c r="E63" s="17" t="s">
        <v>291</v>
      </c>
      <c r="F63" s="17">
        <v>464</v>
      </c>
      <c r="G63" s="17" t="s">
        <v>225</v>
      </c>
      <c r="H63" s="17">
        <v>464</v>
      </c>
      <c r="I63" s="17" t="s">
        <v>365</v>
      </c>
      <c r="J63" s="59">
        <v>0.20970499999999997</v>
      </c>
      <c r="K63" s="60">
        <v>0.14008999999999999</v>
      </c>
      <c r="L63" s="61">
        <v>7.1474631404271349E-2</v>
      </c>
      <c r="M63" s="60"/>
      <c r="N63" s="61"/>
    </row>
    <row r="64" spans="1:14" ht="38.25" x14ac:dyDescent="0.25">
      <c r="A64" s="15"/>
      <c r="B64" s="17">
        <v>3000609</v>
      </c>
      <c r="C64" s="17" t="s">
        <v>273</v>
      </c>
      <c r="D64" s="17">
        <v>223</v>
      </c>
      <c r="E64" s="17" t="s">
        <v>291</v>
      </c>
      <c r="F64" s="17">
        <v>999</v>
      </c>
      <c r="G64" s="17" t="s">
        <v>335</v>
      </c>
      <c r="H64" s="17">
        <v>999</v>
      </c>
      <c r="I64" s="17" t="s">
        <v>366</v>
      </c>
      <c r="J64" s="59">
        <v>1.1056989999999998</v>
      </c>
      <c r="K64" s="60">
        <v>1.9527109999999981</v>
      </c>
      <c r="L64" s="61">
        <v>0.45021566861032625</v>
      </c>
      <c r="M64" s="60"/>
      <c r="N64" s="61"/>
    </row>
    <row r="65" spans="1:14" ht="51" x14ac:dyDescent="0.25">
      <c r="A65" s="15"/>
      <c r="B65" s="17">
        <v>3033254</v>
      </c>
      <c r="C65" s="17" t="s">
        <v>279</v>
      </c>
      <c r="D65" s="17">
        <v>218</v>
      </c>
      <c r="E65" s="17" t="s">
        <v>297</v>
      </c>
      <c r="F65" s="17">
        <v>11</v>
      </c>
      <c r="G65" s="17" t="s">
        <v>106</v>
      </c>
      <c r="H65" s="17">
        <v>11</v>
      </c>
      <c r="I65" s="17" t="s">
        <v>336</v>
      </c>
      <c r="J65" s="59">
        <v>2.9539949999999999</v>
      </c>
      <c r="K65" s="60">
        <v>2.9539949999999999</v>
      </c>
      <c r="L65" s="61">
        <v>0.10118147917091846</v>
      </c>
      <c r="M65" s="60"/>
      <c r="N65" s="61"/>
    </row>
    <row r="66" spans="1:14" ht="89.25" x14ac:dyDescent="0.25">
      <c r="A66" s="15"/>
      <c r="B66" s="17">
        <v>3033254</v>
      </c>
      <c r="C66" s="17" t="s">
        <v>279</v>
      </c>
      <c r="D66" s="17">
        <v>218</v>
      </c>
      <c r="E66" s="17" t="s">
        <v>297</v>
      </c>
      <c r="F66" s="17">
        <v>11</v>
      </c>
      <c r="G66" s="17" t="s">
        <v>106</v>
      </c>
      <c r="H66" s="17">
        <v>124</v>
      </c>
      <c r="I66" s="17" t="s">
        <v>337</v>
      </c>
      <c r="J66" s="59">
        <v>198.52143799999988</v>
      </c>
      <c r="K66" s="60">
        <v>198.52143799999999</v>
      </c>
      <c r="L66" s="61">
        <v>150.99560563242994</v>
      </c>
      <c r="M66" s="60"/>
      <c r="N66" s="61"/>
    </row>
    <row r="67" spans="1:14" ht="51" x14ac:dyDescent="0.25">
      <c r="A67" s="15"/>
      <c r="B67" s="17">
        <v>3033254</v>
      </c>
      <c r="C67" s="17" t="s">
        <v>279</v>
      </c>
      <c r="D67" s="17">
        <v>218</v>
      </c>
      <c r="E67" s="17" t="s">
        <v>297</v>
      </c>
      <c r="F67" s="17">
        <v>135</v>
      </c>
      <c r="G67" s="17" t="s">
        <v>139</v>
      </c>
      <c r="H67" s="17">
        <v>135</v>
      </c>
      <c r="I67" s="17" t="s">
        <v>339</v>
      </c>
      <c r="J67" s="59">
        <v>0.30447000000000002</v>
      </c>
      <c r="K67" s="60">
        <v>0.30447000000000002</v>
      </c>
      <c r="L67" s="61">
        <v>0</v>
      </c>
      <c r="M67" s="60"/>
      <c r="N67" s="61"/>
    </row>
    <row r="68" spans="1:14" ht="63.75" x14ac:dyDescent="0.25">
      <c r="A68" s="15"/>
      <c r="B68" s="17">
        <v>3033254</v>
      </c>
      <c r="C68" s="17" t="s">
        <v>279</v>
      </c>
      <c r="D68" s="17">
        <v>218</v>
      </c>
      <c r="E68" s="17" t="s">
        <v>297</v>
      </c>
      <c r="F68" s="17">
        <v>137</v>
      </c>
      <c r="G68" s="17" t="s">
        <v>141</v>
      </c>
      <c r="H68" s="17">
        <v>137</v>
      </c>
      <c r="I68" s="17" t="s">
        <v>340</v>
      </c>
      <c r="J68" s="59">
        <v>25.577538000000004</v>
      </c>
      <c r="K68" s="60">
        <v>28.052521000000034</v>
      </c>
      <c r="L68" s="61">
        <v>13.581993239946399</v>
      </c>
      <c r="M68" s="60"/>
      <c r="N68" s="61"/>
    </row>
    <row r="69" spans="1:14" ht="51" x14ac:dyDescent="0.25">
      <c r="A69" s="15"/>
      <c r="B69" s="17">
        <v>3033254</v>
      </c>
      <c r="C69" s="17" t="s">
        <v>279</v>
      </c>
      <c r="D69" s="17">
        <v>218</v>
      </c>
      <c r="E69" s="17" t="s">
        <v>297</v>
      </c>
      <c r="F69" s="17">
        <v>440</v>
      </c>
      <c r="G69" s="17" t="s">
        <v>201</v>
      </c>
      <c r="H69" s="17">
        <v>440</v>
      </c>
      <c r="I69" s="17" t="s">
        <v>341</v>
      </c>
      <c r="J69" s="59">
        <v>4.2640479999999981</v>
      </c>
      <c r="K69" s="60">
        <v>5.8767069999999988</v>
      </c>
      <c r="L69" s="61">
        <v>2.962112338089355</v>
      </c>
      <c r="M69" s="60"/>
      <c r="N69" s="61"/>
    </row>
    <row r="70" spans="1:14" ht="51" x14ac:dyDescent="0.25">
      <c r="A70" s="15"/>
      <c r="B70" s="17">
        <v>3033254</v>
      </c>
      <c r="C70" s="17" t="s">
        <v>279</v>
      </c>
      <c r="D70" s="17">
        <v>218</v>
      </c>
      <c r="E70" s="17" t="s">
        <v>297</v>
      </c>
      <c r="F70" s="17">
        <v>441</v>
      </c>
      <c r="G70" s="17" t="s">
        <v>202</v>
      </c>
      <c r="H70" s="17">
        <v>441</v>
      </c>
      <c r="I70" s="17" t="s">
        <v>342</v>
      </c>
      <c r="J70" s="59">
        <v>7.8097429999999957</v>
      </c>
      <c r="K70" s="60">
        <v>8.630566</v>
      </c>
      <c r="L70" s="61">
        <v>3.609988094009168</v>
      </c>
      <c r="M70" s="60"/>
      <c r="N70" s="61"/>
    </row>
    <row r="71" spans="1:14" ht="51" x14ac:dyDescent="0.25">
      <c r="A71" s="15"/>
      <c r="B71" s="17">
        <v>3033254</v>
      </c>
      <c r="C71" s="17" t="s">
        <v>279</v>
      </c>
      <c r="D71" s="17">
        <v>218</v>
      </c>
      <c r="E71" s="17" t="s">
        <v>297</v>
      </c>
      <c r="F71" s="17">
        <v>442</v>
      </c>
      <c r="G71" s="17" t="s">
        <v>203</v>
      </c>
      <c r="H71" s="17">
        <v>442</v>
      </c>
      <c r="I71" s="17" t="s">
        <v>343</v>
      </c>
      <c r="J71" s="59">
        <v>6.0418269999999987</v>
      </c>
      <c r="K71" s="60">
        <v>6.5274969999999986</v>
      </c>
      <c r="L71" s="61">
        <v>3.8833455389903975</v>
      </c>
      <c r="M71" s="60"/>
      <c r="N71" s="61"/>
    </row>
    <row r="72" spans="1:14" ht="51" x14ac:dyDescent="0.25">
      <c r="A72" s="15"/>
      <c r="B72" s="17">
        <v>3033254</v>
      </c>
      <c r="C72" s="17" t="s">
        <v>279</v>
      </c>
      <c r="D72" s="17">
        <v>218</v>
      </c>
      <c r="E72" s="17" t="s">
        <v>297</v>
      </c>
      <c r="F72" s="17">
        <v>443</v>
      </c>
      <c r="G72" s="17" t="s">
        <v>204</v>
      </c>
      <c r="H72" s="17">
        <v>443</v>
      </c>
      <c r="I72" s="17" t="s">
        <v>344</v>
      </c>
      <c r="J72" s="59">
        <v>4.265263</v>
      </c>
      <c r="K72" s="60">
        <v>4.5297529999999995</v>
      </c>
      <c r="L72" s="61">
        <v>2.1287361806025729</v>
      </c>
      <c r="M72" s="60"/>
      <c r="N72" s="61"/>
    </row>
    <row r="73" spans="1:14" ht="51" x14ac:dyDescent="0.25">
      <c r="A73" s="15"/>
      <c r="B73" s="17">
        <v>3033254</v>
      </c>
      <c r="C73" s="17" t="s">
        <v>279</v>
      </c>
      <c r="D73" s="17">
        <v>218</v>
      </c>
      <c r="E73" s="17" t="s">
        <v>297</v>
      </c>
      <c r="F73" s="17">
        <v>444</v>
      </c>
      <c r="G73" s="17" t="s">
        <v>205</v>
      </c>
      <c r="H73" s="17">
        <v>444</v>
      </c>
      <c r="I73" s="17" t="s">
        <v>345</v>
      </c>
      <c r="J73" s="59">
        <v>8.4577949999999955</v>
      </c>
      <c r="K73" s="60">
        <v>9.2845809999999993</v>
      </c>
      <c r="L73" s="61">
        <v>4.282213087179116</v>
      </c>
      <c r="M73" s="60"/>
      <c r="N73" s="61"/>
    </row>
    <row r="74" spans="1:14" ht="51" x14ac:dyDescent="0.25">
      <c r="A74" s="15"/>
      <c r="B74" s="17">
        <v>3033254</v>
      </c>
      <c r="C74" s="17" t="s">
        <v>279</v>
      </c>
      <c r="D74" s="17">
        <v>218</v>
      </c>
      <c r="E74" s="17" t="s">
        <v>297</v>
      </c>
      <c r="F74" s="17">
        <v>445</v>
      </c>
      <c r="G74" s="17" t="s">
        <v>206</v>
      </c>
      <c r="H74" s="17">
        <v>445</v>
      </c>
      <c r="I74" s="17" t="s">
        <v>346</v>
      </c>
      <c r="J74" s="59">
        <v>10.079992999999996</v>
      </c>
      <c r="K74" s="60">
        <v>12.58692500000001</v>
      </c>
      <c r="L74" s="61">
        <v>4.7692269921180923</v>
      </c>
      <c r="M74" s="60"/>
      <c r="N74" s="61"/>
    </row>
    <row r="75" spans="1:14" ht="51" x14ac:dyDescent="0.25">
      <c r="A75" s="15"/>
      <c r="B75" s="17">
        <v>3033254</v>
      </c>
      <c r="C75" s="17" t="s">
        <v>279</v>
      </c>
      <c r="D75" s="17">
        <v>218</v>
      </c>
      <c r="E75" s="17" t="s">
        <v>297</v>
      </c>
      <c r="F75" s="17">
        <v>446</v>
      </c>
      <c r="G75" s="17" t="s">
        <v>207</v>
      </c>
      <c r="H75" s="17">
        <v>446</v>
      </c>
      <c r="I75" s="17" t="s">
        <v>347</v>
      </c>
      <c r="J75" s="59">
        <v>7.7617149999999997</v>
      </c>
      <c r="K75" s="60">
        <v>9.5265319999999978</v>
      </c>
      <c r="L75" s="61">
        <v>6.1692297394547495</v>
      </c>
      <c r="M75" s="60"/>
      <c r="N75" s="61"/>
    </row>
    <row r="76" spans="1:14" ht="51" x14ac:dyDescent="0.25">
      <c r="A76" s="15"/>
      <c r="B76" s="17">
        <v>3033254</v>
      </c>
      <c r="C76" s="17" t="s">
        <v>279</v>
      </c>
      <c r="D76" s="17">
        <v>218</v>
      </c>
      <c r="E76" s="17" t="s">
        <v>297</v>
      </c>
      <c r="F76" s="17">
        <v>447</v>
      </c>
      <c r="G76" s="17" t="s">
        <v>208</v>
      </c>
      <c r="H76" s="17">
        <v>447</v>
      </c>
      <c r="I76" s="17" t="s">
        <v>348</v>
      </c>
      <c r="J76" s="59">
        <v>11.924058000000004</v>
      </c>
      <c r="K76" s="60">
        <v>15.983890999999989</v>
      </c>
      <c r="L76" s="61">
        <v>8.4926936002793809</v>
      </c>
      <c r="M76" s="60"/>
      <c r="N76" s="61"/>
    </row>
    <row r="77" spans="1:14" ht="51" x14ac:dyDescent="0.25">
      <c r="A77" s="15"/>
      <c r="B77" s="17">
        <v>3033254</v>
      </c>
      <c r="C77" s="17" t="s">
        <v>279</v>
      </c>
      <c r="D77" s="17">
        <v>218</v>
      </c>
      <c r="E77" s="17" t="s">
        <v>297</v>
      </c>
      <c r="F77" s="17">
        <v>448</v>
      </c>
      <c r="G77" s="17" t="s">
        <v>209</v>
      </c>
      <c r="H77" s="17">
        <v>448</v>
      </c>
      <c r="I77" s="17" t="s">
        <v>349</v>
      </c>
      <c r="J77" s="59">
        <v>7.7746799999999947</v>
      </c>
      <c r="K77" s="60">
        <v>9.0698619999999952</v>
      </c>
      <c r="L77" s="61">
        <v>4.1058323413199105</v>
      </c>
      <c r="M77" s="60"/>
      <c r="N77" s="61"/>
    </row>
    <row r="78" spans="1:14" ht="51" x14ac:dyDescent="0.25">
      <c r="A78" s="15"/>
      <c r="B78" s="17">
        <v>3033254</v>
      </c>
      <c r="C78" s="17" t="s">
        <v>279</v>
      </c>
      <c r="D78" s="17">
        <v>218</v>
      </c>
      <c r="E78" s="17" t="s">
        <v>297</v>
      </c>
      <c r="F78" s="17">
        <v>449</v>
      </c>
      <c r="G78" s="17" t="s">
        <v>210</v>
      </c>
      <c r="H78" s="17">
        <v>449</v>
      </c>
      <c r="I78" s="17" t="s">
        <v>350</v>
      </c>
      <c r="J78" s="59">
        <v>3.4116139999999984</v>
      </c>
      <c r="K78" s="60">
        <v>3.7522119999999979</v>
      </c>
      <c r="L78" s="61">
        <v>1.9286698057330796</v>
      </c>
      <c r="M78" s="60"/>
      <c r="N78" s="61"/>
    </row>
    <row r="79" spans="1:14" ht="51" x14ac:dyDescent="0.25">
      <c r="A79" s="15"/>
      <c r="B79" s="17">
        <v>3033254</v>
      </c>
      <c r="C79" s="17" t="s">
        <v>279</v>
      </c>
      <c r="D79" s="17">
        <v>218</v>
      </c>
      <c r="E79" s="17" t="s">
        <v>297</v>
      </c>
      <c r="F79" s="17">
        <v>450</v>
      </c>
      <c r="G79" s="17" t="s">
        <v>211</v>
      </c>
      <c r="H79" s="17">
        <v>450</v>
      </c>
      <c r="I79" s="17" t="s">
        <v>351</v>
      </c>
      <c r="J79" s="59">
        <v>5.4578709999999946</v>
      </c>
      <c r="K79" s="60">
        <v>5.6151759999999999</v>
      </c>
      <c r="L79" s="61">
        <v>2.8130852935628354</v>
      </c>
      <c r="M79" s="60"/>
      <c r="N79" s="61"/>
    </row>
    <row r="80" spans="1:14" ht="51" x14ac:dyDescent="0.25">
      <c r="A80" s="15"/>
      <c r="B80" s="17">
        <v>3033254</v>
      </c>
      <c r="C80" s="17" t="s">
        <v>279</v>
      </c>
      <c r="D80" s="17">
        <v>218</v>
      </c>
      <c r="E80" s="17" t="s">
        <v>297</v>
      </c>
      <c r="F80" s="17">
        <v>451</v>
      </c>
      <c r="G80" s="17" t="s">
        <v>212</v>
      </c>
      <c r="H80" s="17">
        <v>451</v>
      </c>
      <c r="I80" s="17" t="s">
        <v>352</v>
      </c>
      <c r="J80" s="59">
        <v>22.820777</v>
      </c>
      <c r="K80" s="60">
        <v>29.378797000000013</v>
      </c>
      <c r="L80" s="61">
        <v>13.732278607136323</v>
      </c>
      <c r="M80" s="60"/>
      <c r="N80" s="61"/>
    </row>
    <row r="81" spans="1:14" ht="51" x14ac:dyDescent="0.25">
      <c r="A81" s="15"/>
      <c r="B81" s="17">
        <v>3033254</v>
      </c>
      <c r="C81" s="17" t="s">
        <v>279</v>
      </c>
      <c r="D81" s="17">
        <v>218</v>
      </c>
      <c r="E81" s="17" t="s">
        <v>297</v>
      </c>
      <c r="F81" s="17">
        <v>452</v>
      </c>
      <c r="G81" s="17" t="s">
        <v>213</v>
      </c>
      <c r="H81" s="17">
        <v>452</v>
      </c>
      <c r="I81" s="17" t="s">
        <v>353</v>
      </c>
      <c r="J81" s="59">
        <v>4.3159930000000006</v>
      </c>
      <c r="K81" s="60">
        <v>4.3732430000000013</v>
      </c>
      <c r="L81" s="61">
        <v>3.4375979978358373</v>
      </c>
      <c r="M81" s="60"/>
      <c r="N81" s="61"/>
    </row>
    <row r="82" spans="1:14" ht="51" x14ac:dyDescent="0.25">
      <c r="A82" s="15"/>
      <c r="B82" s="17">
        <v>3033254</v>
      </c>
      <c r="C82" s="17" t="s">
        <v>279</v>
      </c>
      <c r="D82" s="17">
        <v>218</v>
      </c>
      <c r="E82" s="17" t="s">
        <v>297</v>
      </c>
      <c r="F82" s="17">
        <v>453</v>
      </c>
      <c r="G82" s="17" t="s">
        <v>214</v>
      </c>
      <c r="H82" s="17">
        <v>453</v>
      </c>
      <c r="I82" s="17" t="s">
        <v>354</v>
      </c>
      <c r="J82" s="59">
        <v>5.8740020000000035</v>
      </c>
      <c r="K82" s="60">
        <v>7.1061320000000006</v>
      </c>
      <c r="L82" s="61">
        <v>3.2713359816953016</v>
      </c>
      <c r="M82" s="60"/>
      <c r="N82" s="61"/>
    </row>
    <row r="83" spans="1:14" ht="51" x14ac:dyDescent="0.25">
      <c r="A83" s="15"/>
      <c r="B83" s="17">
        <v>3033254</v>
      </c>
      <c r="C83" s="17" t="s">
        <v>279</v>
      </c>
      <c r="D83" s="17">
        <v>218</v>
      </c>
      <c r="E83" s="17" t="s">
        <v>297</v>
      </c>
      <c r="F83" s="17">
        <v>454</v>
      </c>
      <c r="G83" s="17" t="s">
        <v>215</v>
      </c>
      <c r="H83" s="17">
        <v>454</v>
      </c>
      <c r="I83" s="17" t="s">
        <v>355</v>
      </c>
      <c r="J83" s="59">
        <v>0.60456799999999999</v>
      </c>
      <c r="K83" s="60">
        <v>0.72358400000000023</v>
      </c>
      <c r="L83" s="61">
        <v>0.28662644195719622</v>
      </c>
      <c r="M83" s="60"/>
      <c r="N83" s="61"/>
    </row>
    <row r="84" spans="1:14" ht="51" x14ac:dyDescent="0.25">
      <c r="A84" s="15"/>
      <c r="B84" s="17">
        <v>3033254</v>
      </c>
      <c r="C84" s="17" t="s">
        <v>279</v>
      </c>
      <c r="D84" s="17">
        <v>218</v>
      </c>
      <c r="E84" s="17" t="s">
        <v>297</v>
      </c>
      <c r="F84" s="17">
        <v>455</v>
      </c>
      <c r="G84" s="17" t="s">
        <v>216</v>
      </c>
      <c r="H84" s="17">
        <v>455</v>
      </c>
      <c r="I84" s="17" t="s">
        <v>356</v>
      </c>
      <c r="J84" s="59">
        <v>3.2855820000000002</v>
      </c>
      <c r="K84" s="60">
        <v>3.6100099999999999</v>
      </c>
      <c r="L84" s="61">
        <v>1.7907670508193405</v>
      </c>
      <c r="M84" s="60"/>
      <c r="N84" s="61"/>
    </row>
    <row r="85" spans="1:14" ht="51" x14ac:dyDescent="0.25">
      <c r="A85" s="15"/>
      <c r="B85" s="17">
        <v>3033254</v>
      </c>
      <c r="C85" s="17" t="s">
        <v>279</v>
      </c>
      <c r="D85" s="17">
        <v>218</v>
      </c>
      <c r="E85" s="17" t="s">
        <v>297</v>
      </c>
      <c r="F85" s="17">
        <v>456</v>
      </c>
      <c r="G85" s="17" t="s">
        <v>217</v>
      </c>
      <c r="H85" s="17">
        <v>456</v>
      </c>
      <c r="I85" s="17" t="s">
        <v>357</v>
      </c>
      <c r="J85" s="59">
        <v>4.0858660000000002</v>
      </c>
      <c r="K85" s="60">
        <v>4.2935029999999985</v>
      </c>
      <c r="L85" s="61">
        <v>1.7925060550624039</v>
      </c>
      <c r="M85" s="60"/>
      <c r="N85" s="61"/>
    </row>
    <row r="86" spans="1:14" ht="51" x14ac:dyDescent="0.25">
      <c r="A86" s="15"/>
      <c r="B86" s="17">
        <v>3033254</v>
      </c>
      <c r="C86" s="17" t="s">
        <v>279</v>
      </c>
      <c r="D86" s="17">
        <v>218</v>
      </c>
      <c r="E86" s="17" t="s">
        <v>297</v>
      </c>
      <c r="F86" s="17">
        <v>457</v>
      </c>
      <c r="G86" s="17" t="s">
        <v>218</v>
      </c>
      <c r="H86" s="17">
        <v>457</v>
      </c>
      <c r="I86" s="17" t="s">
        <v>358</v>
      </c>
      <c r="J86" s="59">
        <v>11.688482999999998</v>
      </c>
      <c r="K86" s="60">
        <v>12.665062999999998</v>
      </c>
      <c r="L86" s="61">
        <v>6.9331004928044422</v>
      </c>
      <c r="M86" s="60"/>
      <c r="N86" s="61"/>
    </row>
    <row r="87" spans="1:14" ht="51" x14ac:dyDescent="0.25">
      <c r="A87" s="15"/>
      <c r="B87" s="17">
        <v>3033254</v>
      </c>
      <c r="C87" s="17" t="s">
        <v>279</v>
      </c>
      <c r="D87" s="17">
        <v>218</v>
      </c>
      <c r="E87" s="17" t="s">
        <v>297</v>
      </c>
      <c r="F87" s="17">
        <v>458</v>
      </c>
      <c r="G87" s="17" t="s">
        <v>219</v>
      </c>
      <c r="H87" s="17">
        <v>458</v>
      </c>
      <c r="I87" s="17" t="s">
        <v>359</v>
      </c>
      <c r="J87" s="59">
        <v>7.9134709999999986</v>
      </c>
      <c r="K87" s="60">
        <v>10.121355000000003</v>
      </c>
      <c r="L87" s="61">
        <v>5.3227338042397605</v>
      </c>
      <c r="M87" s="60"/>
      <c r="N87" s="61"/>
    </row>
    <row r="88" spans="1:14" ht="51" x14ac:dyDescent="0.25">
      <c r="A88" s="15"/>
      <c r="B88" s="17">
        <v>3033254</v>
      </c>
      <c r="C88" s="17" t="s">
        <v>279</v>
      </c>
      <c r="D88" s="17">
        <v>218</v>
      </c>
      <c r="E88" s="17" t="s">
        <v>297</v>
      </c>
      <c r="F88" s="17">
        <v>459</v>
      </c>
      <c r="G88" s="17" t="s">
        <v>220</v>
      </c>
      <c r="H88" s="17">
        <v>459</v>
      </c>
      <c r="I88" s="17" t="s">
        <v>360</v>
      </c>
      <c r="J88" s="59">
        <v>2.7729949999999985</v>
      </c>
      <c r="K88" s="60">
        <v>2.871689999999997</v>
      </c>
      <c r="L88" s="61">
        <v>1.53810001329839</v>
      </c>
      <c r="M88" s="60"/>
      <c r="N88" s="61"/>
    </row>
    <row r="89" spans="1:14" ht="51" x14ac:dyDescent="0.25">
      <c r="A89" s="15"/>
      <c r="B89" s="17">
        <v>3033254</v>
      </c>
      <c r="C89" s="17" t="s">
        <v>279</v>
      </c>
      <c r="D89" s="17">
        <v>218</v>
      </c>
      <c r="E89" s="17" t="s">
        <v>297</v>
      </c>
      <c r="F89" s="17">
        <v>460</v>
      </c>
      <c r="G89" s="17" t="s">
        <v>221</v>
      </c>
      <c r="H89" s="17">
        <v>460</v>
      </c>
      <c r="I89" s="17" t="s">
        <v>361</v>
      </c>
      <c r="J89" s="59">
        <v>1.1025749999999999</v>
      </c>
      <c r="K89" s="60">
        <v>1.1025750000000001</v>
      </c>
      <c r="L89" s="61">
        <v>0.41193165088770911</v>
      </c>
      <c r="M89" s="60"/>
      <c r="N89" s="61"/>
    </row>
    <row r="90" spans="1:14" ht="51" x14ac:dyDescent="0.25">
      <c r="A90" s="15"/>
      <c r="B90" s="17">
        <v>3033254</v>
      </c>
      <c r="C90" s="17" t="s">
        <v>279</v>
      </c>
      <c r="D90" s="17">
        <v>218</v>
      </c>
      <c r="E90" s="17" t="s">
        <v>297</v>
      </c>
      <c r="F90" s="17">
        <v>461</v>
      </c>
      <c r="G90" s="17" t="s">
        <v>222</v>
      </c>
      <c r="H90" s="17">
        <v>461</v>
      </c>
      <c r="I90" s="17" t="s">
        <v>362</v>
      </c>
      <c r="J90" s="59">
        <v>1.7968069999999996</v>
      </c>
      <c r="K90" s="60">
        <v>1.8034069999999995</v>
      </c>
      <c r="L90" s="61">
        <v>1.1587707055878127</v>
      </c>
      <c r="M90" s="60"/>
      <c r="N90" s="61"/>
    </row>
    <row r="91" spans="1:14" ht="51" x14ac:dyDescent="0.25">
      <c r="A91" s="15"/>
      <c r="B91" s="17">
        <v>3033254</v>
      </c>
      <c r="C91" s="17" t="s">
        <v>279</v>
      </c>
      <c r="D91" s="17">
        <v>218</v>
      </c>
      <c r="E91" s="17" t="s">
        <v>297</v>
      </c>
      <c r="F91" s="17">
        <v>462</v>
      </c>
      <c r="G91" s="17" t="s">
        <v>223</v>
      </c>
      <c r="H91" s="17">
        <v>462</v>
      </c>
      <c r="I91" s="17" t="s">
        <v>363</v>
      </c>
      <c r="J91" s="59">
        <v>8.0811079999999968</v>
      </c>
      <c r="K91" s="60">
        <v>8.5173030000000001</v>
      </c>
      <c r="L91" s="61">
        <v>4.4931498225196265</v>
      </c>
      <c r="M91" s="60"/>
      <c r="N91" s="61"/>
    </row>
    <row r="92" spans="1:14" ht="51" x14ac:dyDescent="0.25">
      <c r="A92" s="15"/>
      <c r="B92" s="17">
        <v>3033254</v>
      </c>
      <c r="C92" s="17" t="s">
        <v>279</v>
      </c>
      <c r="D92" s="17">
        <v>218</v>
      </c>
      <c r="E92" s="17" t="s">
        <v>297</v>
      </c>
      <c r="F92" s="17">
        <v>463</v>
      </c>
      <c r="G92" s="17" t="s">
        <v>224</v>
      </c>
      <c r="H92" s="17">
        <v>463</v>
      </c>
      <c r="I92" s="17" t="s">
        <v>364</v>
      </c>
      <c r="J92" s="59">
        <v>5.9646869999999979</v>
      </c>
      <c r="K92" s="60">
        <v>6.3404029999999976</v>
      </c>
      <c r="L92" s="61">
        <v>3.4186042183882819</v>
      </c>
      <c r="M92" s="60"/>
      <c r="N92" s="61"/>
    </row>
    <row r="93" spans="1:14" ht="51" x14ac:dyDescent="0.25">
      <c r="A93" s="15"/>
      <c r="B93" s="17">
        <v>3033254</v>
      </c>
      <c r="C93" s="17" t="s">
        <v>279</v>
      </c>
      <c r="D93" s="17">
        <v>218</v>
      </c>
      <c r="E93" s="17" t="s">
        <v>297</v>
      </c>
      <c r="F93" s="17">
        <v>464</v>
      </c>
      <c r="G93" s="17" t="s">
        <v>225</v>
      </c>
      <c r="H93" s="17">
        <v>464</v>
      </c>
      <c r="I93" s="17" t="s">
        <v>365</v>
      </c>
      <c r="J93" s="59">
        <v>2.1014520000000001</v>
      </c>
      <c r="K93" s="60">
        <v>3.8903740000000004</v>
      </c>
      <c r="L93" s="61">
        <v>2.2702659833194048</v>
      </c>
      <c r="M93" s="60"/>
      <c r="N93" s="61"/>
    </row>
    <row r="94" spans="1:14" ht="89.25" x14ac:dyDescent="0.25">
      <c r="A94" s="15"/>
      <c r="B94" s="17">
        <v>3033256</v>
      </c>
      <c r="C94" s="17" t="s">
        <v>281</v>
      </c>
      <c r="D94" s="17">
        <v>220</v>
      </c>
      <c r="E94" s="17" t="s">
        <v>299</v>
      </c>
      <c r="F94" s="17">
        <v>11</v>
      </c>
      <c r="G94" s="17" t="s">
        <v>106</v>
      </c>
      <c r="H94" s="17">
        <v>124</v>
      </c>
      <c r="I94" s="17" t="s">
        <v>337</v>
      </c>
      <c r="J94" s="59">
        <v>24.146391000000001</v>
      </c>
      <c r="K94" s="60">
        <v>24.146390999999998</v>
      </c>
      <c r="L94" s="61">
        <v>15.19764534663409</v>
      </c>
      <c r="M94" s="60"/>
      <c r="N94" s="61"/>
    </row>
    <row r="95" spans="1:14" ht="51" x14ac:dyDescent="0.25">
      <c r="A95" s="15"/>
      <c r="B95" s="17">
        <v>3033256</v>
      </c>
      <c r="C95" s="17" t="s">
        <v>281</v>
      </c>
      <c r="D95" s="17">
        <v>220</v>
      </c>
      <c r="E95" s="17" t="s">
        <v>299</v>
      </c>
      <c r="F95" s="17">
        <v>135</v>
      </c>
      <c r="G95" s="17" t="s">
        <v>139</v>
      </c>
      <c r="H95" s="17">
        <v>135</v>
      </c>
      <c r="I95" s="17" t="s">
        <v>339</v>
      </c>
      <c r="J95" s="59">
        <v>40.955219999999997</v>
      </c>
      <c r="K95" s="60">
        <v>40.955219999999997</v>
      </c>
      <c r="L95" s="61">
        <v>40.919306829571724</v>
      </c>
      <c r="M95" s="60"/>
      <c r="N95" s="61"/>
    </row>
    <row r="96" spans="1:14" ht="63.75" x14ac:dyDescent="0.25">
      <c r="A96" s="15"/>
      <c r="B96" s="17">
        <v>3033256</v>
      </c>
      <c r="C96" s="17" t="s">
        <v>281</v>
      </c>
      <c r="D96" s="17">
        <v>220</v>
      </c>
      <c r="E96" s="17" t="s">
        <v>299</v>
      </c>
      <c r="F96" s="17">
        <v>137</v>
      </c>
      <c r="G96" s="17" t="s">
        <v>141</v>
      </c>
      <c r="H96" s="17">
        <v>137</v>
      </c>
      <c r="I96" s="17" t="s">
        <v>340</v>
      </c>
      <c r="J96" s="59">
        <v>5.1444459999999994</v>
      </c>
      <c r="K96" s="60">
        <v>7.7917640000000024</v>
      </c>
      <c r="L96" s="61">
        <v>3.5508641392003746</v>
      </c>
      <c r="M96" s="60"/>
      <c r="N96" s="61"/>
    </row>
    <row r="97" spans="1:14" ht="51" x14ac:dyDescent="0.25">
      <c r="A97" s="15"/>
      <c r="B97" s="17">
        <v>3033256</v>
      </c>
      <c r="C97" s="17" t="s">
        <v>281</v>
      </c>
      <c r="D97" s="17">
        <v>220</v>
      </c>
      <c r="E97" s="17" t="s">
        <v>299</v>
      </c>
      <c r="F97" s="17">
        <v>440</v>
      </c>
      <c r="G97" s="17" t="s">
        <v>201</v>
      </c>
      <c r="H97" s="17">
        <v>440</v>
      </c>
      <c r="I97" s="17" t="s">
        <v>341</v>
      </c>
      <c r="J97" s="59">
        <v>0.18234300000000003</v>
      </c>
      <c r="K97" s="60">
        <v>0.66355699999999995</v>
      </c>
      <c r="L97" s="61">
        <v>0.23630934038374107</v>
      </c>
      <c r="M97" s="60"/>
      <c r="N97" s="61"/>
    </row>
    <row r="98" spans="1:14" ht="51" x14ac:dyDescent="0.25">
      <c r="A98" s="15"/>
      <c r="B98" s="17">
        <v>3033256</v>
      </c>
      <c r="C98" s="17" t="s">
        <v>281</v>
      </c>
      <c r="D98" s="17">
        <v>220</v>
      </c>
      <c r="E98" s="17" t="s">
        <v>299</v>
      </c>
      <c r="F98" s="17">
        <v>441</v>
      </c>
      <c r="G98" s="17" t="s">
        <v>202</v>
      </c>
      <c r="H98" s="17">
        <v>441</v>
      </c>
      <c r="I98" s="17" t="s">
        <v>342</v>
      </c>
      <c r="J98" s="59">
        <v>0.348744</v>
      </c>
      <c r="K98" s="60">
        <v>2.5852409999999995</v>
      </c>
      <c r="L98" s="61">
        <v>1.1666251052483858</v>
      </c>
      <c r="M98" s="60"/>
      <c r="N98" s="61"/>
    </row>
    <row r="99" spans="1:14" ht="51" x14ac:dyDescent="0.25">
      <c r="A99" s="15"/>
      <c r="B99" s="17">
        <v>3033256</v>
      </c>
      <c r="C99" s="17" t="s">
        <v>281</v>
      </c>
      <c r="D99" s="17">
        <v>220</v>
      </c>
      <c r="E99" s="17" t="s">
        <v>299</v>
      </c>
      <c r="F99" s="17">
        <v>442</v>
      </c>
      <c r="G99" s="17" t="s">
        <v>203</v>
      </c>
      <c r="H99" s="17">
        <v>442</v>
      </c>
      <c r="I99" s="17" t="s">
        <v>343</v>
      </c>
      <c r="J99" s="59">
        <v>1.3254329999999999</v>
      </c>
      <c r="K99" s="60">
        <v>4.5578309999999984</v>
      </c>
      <c r="L99" s="61">
        <v>2.6934550169389695</v>
      </c>
      <c r="M99" s="60"/>
      <c r="N99" s="61"/>
    </row>
    <row r="100" spans="1:14" ht="51" x14ac:dyDescent="0.25">
      <c r="A100" s="15"/>
      <c r="B100" s="17">
        <v>3033256</v>
      </c>
      <c r="C100" s="17" t="s">
        <v>281</v>
      </c>
      <c r="D100" s="17">
        <v>220</v>
      </c>
      <c r="E100" s="17" t="s">
        <v>299</v>
      </c>
      <c r="F100" s="17">
        <v>443</v>
      </c>
      <c r="G100" s="17" t="s">
        <v>204</v>
      </c>
      <c r="H100" s="17">
        <v>443</v>
      </c>
      <c r="I100" s="17" t="s">
        <v>344</v>
      </c>
      <c r="J100" s="59">
        <v>1.2608409999999999</v>
      </c>
      <c r="K100" s="60">
        <v>2.0401479999999999</v>
      </c>
      <c r="L100" s="61">
        <v>1.1887801628909074</v>
      </c>
      <c r="M100" s="60"/>
      <c r="N100" s="61"/>
    </row>
    <row r="101" spans="1:14" ht="51" x14ac:dyDescent="0.25">
      <c r="A101" s="15"/>
      <c r="B101" s="17">
        <v>3033256</v>
      </c>
      <c r="C101" s="17" t="s">
        <v>281</v>
      </c>
      <c r="D101" s="17">
        <v>220</v>
      </c>
      <c r="E101" s="17" t="s">
        <v>299</v>
      </c>
      <c r="F101" s="17">
        <v>444</v>
      </c>
      <c r="G101" s="17" t="s">
        <v>205</v>
      </c>
      <c r="H101" s="17">
        <v>444</v>
      </c>
      <c r="I101" s="17" t="s">
        <v>345</v>
      </c>
      <c r="J101" s="59">
        <v>1.9463780000000002</v>
      </c>
      <c r="K101" s="60">
        <v>5.8386640000000005</v>
      </c>
      <c r="L101" s="61">
        <v>2.0676846073474735</v>
      </c>
      <c r="M101" s="60"/>
      <c r="N101" s="61"/>
    </row>
    <row r="102" spans="1:14" ht="51" x14ac:dyDescent="0.25">
      <c r="A102" s="15"/>
      <c r="B102" s="17">
        <v>3033256</v>
      </c>
      <c r="C102" s="17" t="s">
        <v>281</v>
      </c>
      <c r="D102" s="17">
        <v>220</v>
      </c>
      <c r="E102" s="17" t="s">
        <v>299</v>
      </c>
      <c r="F102" s="17">
        <v>445</v>
      </c>
      <c r="G102" s="17" t="s">
        <v>206</v>
      </c>
      <c r="H102" s="17">
        <v>445</v>
      </c>
      <c r="I102" s="17" t="s">
        <v>346</v>
      </c>
      <c r="J102" s="59">
        <v>1.0814130000000002</v>
      </c>
      <c r="K102" s="60">
        <v>2.1261539999999997</v>
      </c>
      <c r="L102" s="61">
        <v>1.1972885707364185</v>
      </c>
      <c r="M102" s="60"/>
      <c r="N102" s="61"/>
    </row>
    <row r="103" spans="1:14" ht="51" x14ac:dyDescent="0.25">
      <c r="A103" s="15"/>
      <c r="B103" s="17">
        <v>3033256</v>
      </c>
      <c r="C103" s="17" t="s">
        <v>281</v>
      </c>
      <c r="D103" s="17">
        <v>220</v>
      </c>
      <c r="E103" s="17" t="s">
        <v>299</v>
      </c>
      <c r="F103" s="17">
        <v>446</v>
      </c>
      <c r="G103" s="17" t="s">
        <v>207</v>
      </c>
      <c r="H103" s="17">
        <v>446</v>
      </c>
      <c r="I103" s="17" t="s">
        <v>347</v>
      </c>
      <c r="J103" s="59">
        <v>1.9242469999999998</v>
      </c>
      <c r="K103" s="60">
        <v>2.2508360000000001</v>
      </c>
      <c r="L103" s="61">
        <v>1.3912449156923685</v>
      </c>
      <c r="M103" s="60"/>
      <c r="N103" s="61"/>
    </row>
    <row r="104" spans="1:14" ht="51" x14ac:dyDescent="0.25">
      <c r="A104" s="15"/>
      <c r="B104" s="17">
        <v>3033256</v>
      </c>
      <c r="C104" s="17" t="s">
        <v>281</v>
      </c>
      <c r="D104" s="17">
        <v>220</v>
      </c>
      <c r="E104" s="17" t="s">
        <v>299</v>
      </c>
      <c r="F104" s="17">
        <v>447</v>
      </c>
      <c r="G104" s="17" t="s">
        <v>208</v>
      </c>
      <c r="H104" s="17">
        <v>447</v>
      </c>
      <c r="I104" s="17" t="s">
        <v>348</v>
      </c>
      <c r="J104" s="59">
        <v>1.0890039999999988</v>
      </c>
      <c r="K104" s="60">
        <v>4.2112929999999995</v>
      </c>
      <c r="L104" s="61">
        <v>2.5775266411337725</v>
      </c>
      <c r="M104" s="60"/>
      <c r="N104" s="61"/>
    </row>
    <row r="105" spans="1:14" ht="51" x14ac:dyDescent="0.25">
      <c r="A105" s="15"/>
      <c r="B105" s="17">
        <v>3033256</v>
      </c>
      <c r="C105" s="17" t="s">
        <v>281</v>
      </c>
      <c r="D105" s="17">
        <v>220</v>
      </c>
      <c r="E105" s="17" t="s">
        <v>299</v>
      </c>
      <c r="F105" s="17">
        <v>448</v>
      </c>
      <c r="G105" s="17" t="s">
        <v>209</v>
      </c>
      <c r="H105" s="17">
        <v>448</v>
      </c>
      <c r="I105" s="17" t="s">
        <v>349</v>
      </c>
      <c r="J105" s="59">
        <v>0.55230099999999993</v>
      </c>
      <c r="K105" s="60">
        <v>3.1388749999999987</v>
      </c>
      <c r="L105" s="61">
        <v>1.7609404263057513</v>
      </c>
      <c r="M105" s="60"/>
      <c r="N105" s="61"/>
    </row>
    <row r="106" spans="1:14" ht="51" x14ac:dyDescent="0.25">
      <c r="A106" s="15"/>
      <c r="B106" s="17">
        <v>3033256</v>
      </c>
      <c r="C106" s="17" t="s">
        <v>281</v>
      </c>
      <c r="D106" s="17">
        <v>220</v>
      </c>
      <c r="E106" s="17" t="s">
        <v>299</v>
      </c>
      <c r="F106" s="17">
        <v>449</v>
      </c>
      <c r="G106" s="17" t="s">
        <v>210</v>
      </c>
      <c r="H106" s="17">
        <v>449</v>
      </c>
      <c r="I106" s="17" t="s">
        <v>350</v>
      </c>
      <c r="J106" s="59">
        <v>0.45443700000000004</v>
      </c>
      <c r="K106" s="60">
        <v>0.91666400000000003</v>
      </c>
      <c r="L106" s="61">
        <v>0.51569681885302998</v>
      </c>
      <c r="M106" s="60"/>
      <c r="N106" s="61"/>
    </row>
    <row r="107" spans="1:14" ht="51" x14ac:dyDescent="0.25">
      <c r="A107" s="15"/>
      <c r="B107" s="17">
        <v>3033256</v>
      </c>
      <c r="C107" s="17" t="s">
        <v>281</v>
      </c>
      <c r="D107" s="17">
        <v>220</v>
      </c>
      <c r="E107" s="17" t="s">
        <v>299</v>
      </c>
      <c r="F107" s="17">
        <v>450</v>
      </c>
      <c r="G107" s="17" t="s">
        <v>211</v>
      </c>
      <c r="H107" s="17">
        <v>450</v>
      </c>
      <c r="I107" s="17" t="s">
        <v>351</v>
      </c>
      <c r="J107" s="59">
        <v>1.7085069999999998</v>
      </c>
      <c r="K107" s="60">
        <v>3.3031729999999992</v>
      </c>
      <c r="L107" s="61">
        <v>1.6092376663145842</v>
      </c>
      <c r="M107" s="60"/>
      <c r="N107" s="61"/>
    </row>
    <row r="108" spans="1:14" ht="51" x14ac:dyDescent="0.25">
      <c r="A108" s="15"/>
      <c r="B108" s="17">
        <v>3033256</v>
      </c>
      <c r="C108" s="17" t="s">
        <v>281</v>
      </c>
      <c r="D108" s="17">
        <v>220</v>
      </c>
      <c r="E108" s="17" t="s">
        <v>299</v>
      </c>
      <c r="F108" s="17">
        <v>451</v>
      </c>
      <c r="G108" s="17" t="s">
        <v>212</v>
      </c>
      <c r="H108" s="17">
        <v>451</v>
      </c>
      <c r="I108" s="17" t="s">
        <v>352</v>
      </c>
      <c r="J108" s="59">
        <v>0.12641799999999997</v>
      </c>
      <c r="K108" s="60">
        <v>0.15433100000000002</v>
      </c>
      <c r="L108" s="61">
        <v>5.2063149180412438E-2</v>
      </c>
      <c r="M108" s="60"/>
      <c r="N108" s="61"/>
    </row>
    <row r="109" spans="1:14" ht="51" x14ac:dyDescent="0.25">
      <c r="A109" s="15"/>
      <c r="B109" s="17">
        <v>3033256</v>
      </c>
      <c r="C109" s="17" t="s">
        <v>281</v>
      </c>
      <c r="D109" s="17">
        <v>220</v>
      </c>
      <c r="E109" s="17" t="s">
        <v>299</v>
      </c>
      <c r="F109" s="17">
        <v>452</v>
      </c>
      <c r="G109" s="17" t="s">
        <v>213</v>
      </c>
      <c r="H109" s="17">
        <v>452</v>
      </c>
      <c r="I109" s="17" t="s">
        <v>353</v>
      </c>
      <c r="J109" s="59">
        <v>1.3858970000000002</v>
      </c>
      <c r="K109" s="60">
        <v>2.0768119999999999</v>
      </c>
      <c r="L109" s="61">
        <v>1.2056774041848257</v>
      </c>
      <c r="M109" s="60"/>
      <c r="N109" s="61"/>
    </row>
    <row r="110" spans="1:14" ht="51" x14ac:dyDescent="0.25">
      <c r="A110" s="15"/>
      <c r="B110" s="17">
        <v>3033256</v>
      </c>
      <c r="C110" s="17" t="s">
        <v>281</v>
      </c>
      <c r="D110" s="17">
        <v>220</v>
      </c>
      <c r="E110" s="17" t="s">
        <v>299</v>
      </c>
      <c r="F110" s="17">
        <v>453</v>
      </c>
      <c r="G110" s="17" t="s">
        <v>214</v>
      </c>
      <c r="H110" s="17">
        <v>453</v>
      </c>
      <c r="I110" s="17" t="s">
        <v>354</v>
      </c>
      <c r="J110" s="59">
        <v>1.4487909999999999</v>
      </c>
      <c r="K110" s="60">
        <v>4.1304790000000002</v>
      </c>
      <c r="L110" s="61">
        <v>1.8860378882382065</v>
      </c>
      <c r="M110" s="60"/>
      <c r="N110" s="61"/>
    </row>
    <row r="111" spans="1:14" ht="51" x14ac:dyDescent="0.25">
      <c r="A111" s="15"/>
      <c r="B111" s="17">
        <v>3033256</v>
      </c>
      <c r="C111" s="17" t="s">
        <v>281</v>
      </c>
      <c r="D111" s="17">
        <v>220</v>
      </c>
      <c r="E111" s="17" t="s">
        <v>299</v>
      </c>
      <c r="F111" s="17">
        <v>454</v>
      </c>
      <c r="G111" s="17" t="s">
        <v>215</v>
      </c>
      <c r="H111" s="17">
        <v>454</v>
      </c>
      <c r="I111" s="17" t="s">
        <v>355</v>
      </c>
      <c r="J111" s="59">
        <v>5.7955E-2</v>
      </c>
      <c r="K111" s="60">
        <v>0.17760999999999999</v>
      </c>
      <c r="L111" s="61">
        <v>9.7526307217776775E-2</v>
      </c>
      <c r="M111" s="60"/>
      <c r="N111" s="61"/>
    </row>
    <row r="112" spans="1:14" ht="51" x14ac:dyDescent="0.25">
      <c r="A112" s="15"/>
      <c r="B112" s="17">
        <v>3033256</v>
      </c>
      <c r="C112" s="17" t="s">
        <v>281</v>
      </c>
      <c r="D112" s="17">
        <v>220</v>
      </c>
      <c r="E112" s="17" t="s">
        <v>299</v>
      </c>
      <c r="F112" s="17">
        <v>455</v>
      </c>
      <c r="G112" s="17" t="s">
        <v>216</v>
      </c>
      <c r="H112" s="17">
        <v>455</v>
      </c>
      <c r="I112" s="17" t="s">
        <v>356</v>
      </c>
      <c r="J112" s="59">
        <v>0.11049900000000001</v>
      </c>
      <c r="K112" s="60">
        <v>0.36261099999999991</v>
      </c>
      <c r="L112" s="61">
        <v>0.11653406210280082</v>
      </c>
      <c r="M112" s="60"/>
      <c r="N112" s="61"/>
    </row>
    <row r="113" spans="1:14" ht="51" x14ac:dyDescent="0.25">
      <c r="A113" s="15"/>
      <c r="B113" s="17">
        <v>3033256</v>
      </c>
      <c r="C113" s="17" t="s">
        <v>281</v>
      </c>
      <c r="D113" s="17">
        <v>220</v>
      </c>
      <c r="E113" s="17" t="s">
        <v>299</v>
      </c>
      <c r="F113" s="17">
        <v>456</v>
      </c>
      <c r="G113" s="17" t="s">
        <v>217</v>
      </c>
      <c r="H113" s="17">
        <v>456</v>
      </c>
      <c r="I113" s="17" t="s">
        <v>357</v>
      </c>
      <c r="J113" s="59">
        <v>0.17751500000000001</v>
      </c>
      <c r="K113" s="60">
        <v>0.59839900000000001</v>
      </c>
      <c r="L113" s="61">
        <v>0.28530272396164946</v>
      </c>
      <c r="M113" s="60"/>
      <c r="N113" s="61"/>
    </row>
    <row r="114" spans="1:14" ht="51" x14ac:dyDescent="0.25">
      <c r="A114" s="15"/>
      <c r="B114" s="17">
        <v>3033256</v>
      </c>
      <c r="C114" s="17" t="s">
        <v>281</v>
      </c>
      <c r="D114" s="17">
        <v>220</v>
      </c>
      <c r="E114" s="17" t="s">
        <v>299</v>
      </c>
      <c r="F114" s="17">
        <v>457</v>
      </c>
      <c r="G114" s="17" t="s">
        <v>218</v>
      </c>
      <c r="H114" s="17">
        <v>457</v>
      </c>
      <c r="I114" s="17" t="s">
        <v>358</v>
      </c>
      <c r="J114" s="59">
        <v>0.44359400000000015</v>
      </c>
      <c r="K114" s="60">
        <v>2.4878009999999993</v>
      </c>
      <c r="L114" s="61">
        <v>1.780085083693848</v>
      </c>
      <c r="M114" s="60"/>
      <c r="N114" s="61"/>
    </row>
    <row r="115" spans="1:14" ht="51" x14ac:dyDescent="0.25">
      <c r="A115" s="15"/>
      <c r="B115" s="17">
        <v>3033256</v>
      </c>
      <c r="C115" s="17" t="s">
        <v>281</v>
      </c>
      <c r="D115" s="17">
        <v>220</v>
      </c>
      <c r="E115" s="17" t="s">
        <v>299</v>
      </c>
      <c r="F115" s="17">
        <v>458</v>
      </c>
      <c r="G115" s="17" t="s">
        <v>219</v>
      </c>
      <c r="H115" s="17">
        <v>458</v>
      </c>
      <c r="I115" s="17" t="s">
        <v>359</v>
      </c>
      <c r="J115" s="59">
        <v>1.000737</v>
      </c>
      <c r="K115" s="60">
        <v>2.9039769999999989</v>
      </c>
      <c r="L115" s="61">
        <v>1.2394516401182045</v>
      </c>
      <c r="M115" s="60"/>
      <c r="N115" s="61"/>
    </row>
    <row r="116" spans="1:14" ht="51" x14ac:dyDescent="0.25">
      <c r="A116" s="15"/>
      <c r="B116" s="17">
        <v>3033256</v>
      </c>
      <c r="C116" s="17" t="s">
        <v>281</v>
      </c>
      <c r="D116" s="17">
        <v>220</v>
      </c>
      <c r="E116" s="17" t="s">
        <v>299</v>
      </c>
      <c r="F116" s="17">
        <v>459</v>
      </c>
      <c r="G116" s="17" t="s">
        <v>220</v>
      </c>
      <c r="H116" s="17">
        <v>459</v>
      </c>
      <c r="I116" s="17" t="s">
        <v>360</v>
      </c>
      <c r="J116" s="59">
        <v>0.60421500000000006</v>
      </c>
      <c r="K116" s="60">
        <v>4.2774119999999956</v>
      </c>
      <c r="L116" s="61">
        <v>1.8195419869507532</v>
      </c>
      <c r="M116" s="60"/>
      <c r="N116" s="61"/>
    </row>
    <row r="117" spans="1:14" ht="51" x14ac:dyDescent="0.25">
      <c r="A117" s="15"/>
      <c r="B117" s="17">
        <v>3033256</v>
      </c>
      <c r="C117" s="17" t="s">
        <v>281</v>
      </c>
      <c r="D117" s="17">
        <v>220</v>
      </c>
      <c r="E117" s="17" t="s">
        <v>299</v>
      </c>
      <c r="F117" s="17">
        <v>460</v>
      </c>
      <c r="G117" s="17" t="s">
        <v>221</v>
      </c>
      <c r="H117" s="17">
        <v>460</v>
      </c>
      <c r="I117" s="17" t="s">
        <v>361</v>
      </c>
      <c r="J117" s="59">
        <v>6.94E-3</v>
      </c>
      <c r="K117" s="60">
        <v>0.38162200000000002</v>
      </c>
      <c r="L117" s="61">
        <v>0.11060603114310652</v>
      </c>
      <c r="M117" s="60"/>
      <c r="N117" s="61"/>
    </row>
    <row r="118" spans="1:14" ht="51" x14ac:dyDescent="0.25">
      <c r="A118" s="15"/>
      <c r="B118" s="17">
        <v>3033256</v>
      </c>
      <c r="C118" s="17" t="s">
        <v>281</v>
      </c>
      <c r="D118" s="17">
        <v>220</v>
      </c>
      <c r="E118" s="17" t="s">
        <v>299</v>
      </c>
      <c r="F118" s="17">
        <v>461</v>
      </c>
      <c r="G118" s="17" t="s">
        <v>222</v>
      </c>
      <c r="H118" s="17">
        <v>461</v>
      </c>
      <c r="I118" s="17" t="s">
        <v>362</v>
      </c>
      <c r="J118" s="59">
        <v>2.1600000000000001E-2</v>
      </c>
      <c r="K118" s="60">
        <v>0.20354500000000003</v>
      </c>
      <c r="L118" s="61">
        <v>0.10868035156454425</v>
      </c>
      <c r="M118" s="60"/>
      <c r="N118" s="61"/>
    </row>
    <row r="119" spans="1:14" ht="51" x14ac:dyDescent="0.25">
      <c r="A119" s="15"/>
      <c r="B119" s="17">
        <v>3033256</v>
      </c>
      <c r="C119" s="17" t="s">
        <v>281</v>
      </c>
      <c r="D119" s="17">
        <v>220</v>
      </c>
      <c r="E119" s="17" t="s">
        <v>299</v>
      </c>
      <c r="F119" s="17">
        <v>462</v>
      </c>
      <c r="G119" s="17" t="s">
        <v>223</v>
      </c>
      <c r="H119" s="17">
        <v>462</v>
      </c>
      <c r="I119" s="17" t="s">
        <v>363</v>
      </c>
      <c r="J119" s="59">
        <v>0.24210700000000004</v>
      </c>
      <c r="K119" s="60">
        <v>1.3538389999999996</v>
      </c>
      <c r="L119" s="61">
        <v>0.71075738283980172</v>
      </c>
      <c r="M119" s="60"/>
      <c r="N119" s="61"/>
    </row>
    <row r="120" spans="1:14" ht="51" x14ac:dyDescent="0.25">
      <c r="A120" s="15"/>
      <c r="B120" s="17">
        <v>3033256</v>
      </c>
      <c r="C120" s="17" t="s">
        <v>281</v>
      </c>
      <c r="D120" s="17">
        <v>220</v>
      </c>
      <c r="E120" s="17" t="s">
        <v>299</v>
      </c>
      <c r="F120" s="17">
        <v>463</v>
      </c>
      <c r="G120" s="17" t="s">
        <v>224</v>
      </c>
      <c r="H120" s="17">
        <v>463</v>
      </c>
      <c r="I120" s="17" t="s">
        <v>364</v>
      </c>
      <c r="J120" s="59">
        <v>1.1484239999999997</v>
      </c>
      <c r="K120" s="60">
        <v>2.8818729999999948</v>
      </c>
      <c r="L120" s="61">
        <v>1.5160698500621947</v>
      </c>
      <c r="M120" s="60"/>
      <c r="N120" s="61"/>
    </row>
    <row r="121" spans="1:14" ht="51.75" thickBot="1" x14ac:dyDescent="0.3">
      <c r="A121" s="21"/>
      <c r="B121" s="23">
        <v>3033256</v>
      </c>
      <c r="C121" s="23" t="s">
        <v>281</v>
      </c>
      <c r="D121" s="23">
        <v>220</v>
      </c>
      <c r="E121" s="23" t="s">
        <v>299</v>
      </c>
      <c r="F121" s="23">
        <v>464</v>
      </c>
      <c r="G121" s="23" t="s">
        <v>225</v>
      </c>
      <c r="H121" s="23">
        <v>464</v>
      </c>
      <c r="I121" s="23" t="s">
        <v>365</v>
      </c>
      <c r="J121" s="62">
        <v>0.66221100000000022</v>
      </c>
      <c r="K121" s="63">
        <v>1.8128270000000002</v>
      </c>
      <c r="L121" s="64">
        <v>0.91664703402057057</v>
      </c>
      <c r="M121" s="63"/>
      <c r="N121" s="64"/>
    </row>
  </sheetData>
  <mergeCells count="12">
    <mergeCell ref="A3:I3"/>
    <mergeCell ref="J3:L3"/>
    <mergeCell ref="M3:N3"/>
    <mergeCell ref="L4:L5"/>
    <mergeCell ref="F4:G5"/>
    <mergeCell ref="H4:I5"/>
    <mergeCell ref="A4:C5"/>
    <mergeCell ref="M4:M5"/>
    <mergeCell ref="J4:J5"/>
    <mergeCell ref="N4:N5"/>
    <mergeCell ref="K4:K5"/>
    <mergeCell ref="D4:E5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A1:G37"/>
  <sheetViews>
    <sheetView workbookViewId="0">
      <selection activeCell="A2" sqref="A2:G36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42</v>
      </c>
      <c r="B1" s="46" t="s">
        <v>228</v>
      </c>
      <c r="C1" s="40" t="s">
        <v>23</v>
      </c>
      <c r="D1" s="40"/>
      <c r="E1" s="40"/>
      <c r="F1" s="40"/>
      <c r="G1" s="40"/>
    </row>
    <row r="2" spans="1:7" ht="15.75" thickBot="1" x14ac:dyDescent="0.3">
      <c r="A2" s="2" t="s">
        <v>877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1173.7837239999999</v>
      </c>
      <c r="E6" s="13">
        <v>1772.038753</v>
      </c>
      <c r="F6" s="13">
        <v>596.70645348240839</v>
      </c>
      <c r="G6" s="14">
        <v>0.3367344266440026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191.27702300000001</v>
      </c>
      <c r="E7" s="31">
        <f ca="1">SUM(E8:OFFSET(E6,MATCH("GOBIERNOS REGIONALES",$A$8:$A$50,0),0))</f>
        <v>571.85360800000001</v>
      </c>
      <c r="F7" s="31">
        <f ca="1">SUM(F8:OFFSET(F6,MATCH("GOBIERNOS REGIONALES",$A$8:$A$50,0),0))</f>
        <v>222.87479114204586</v>
      </c>
      <c r="G7" s="32">
        <f ca="1">IFERROR(F7/E7,0)</f>
        <v>0.38974098969407195</v>
      </c>
    </row>
    <row r="8" spans="1:7" x14ac:dyDescent="0.25">
      <c r="A8" s="15"/>
      <c r="B8" s="16">
        <v>13</v>
      </c>
      <c r="C8" s="17" t="s">
        <v>109</v>
      </c>
      <c r="D8" s="18">
        <v>189.96588300000002</v>
      </c>
      <c r="E8" s="19">
        <v>570.54246799999999</v>
      </c>
      <c r="F8" s="19">
        <v>222.01367133120482</v>
      </c>
      <c r="G8" s="20">
        <f t="shared" ref="G8:G36" si="0">IFERROR(F8/E8,0)</f>
        <v>0.38912733719798193</v>
      </c>
    </row>
    <row r="9" spans="1:7" x14ac:dyDescent="0.25">
      <c r="A9" s="15"/>
      <c r="B9" s="16">
        <v>164</v>
      </c>
      <c r="C9" s="17" t="s">
        <v>144</v>
      </c>
      <c r="D9" s="18">
        <v>1.3111400000000002</v>
      </c>
      <c r="E9" s="19">
        <v>1.3111400000000002</v>
      </c>
      <c r="F9" s="19">
        <v>0.86111981084104627</v>
      </c>
      <c r="G9" s="20">
        <f t="shared" si="0"/>
        <v>0.65677182516058252</v>
      </c>
    </row>
    <row r="10" spans="1:7" x14ac:dyDescent="0.25">
      <c r="A10" s="27" t="s">
        <v>200</v>
      </c>
      <c r="B10" s="28"/>
      <c r="C10" s="29"/>
      <c r="D10" s="30">
        <f ca="1">SUM(D11:OFFSET(D9,(MATCH("GOBIERNOS LOCALES",$A$8:$A$50,0)-MATCH("GOBIERNOS REGIONALES",$A$8:$A$50,0)),0))</f>
        <v>707.80321000000015</v>
      </c>
      <c r="E10" s="31">
        <f ca="1">SUM(E11:OFFSET(E9,(MATCH("GOBIERNOS LOCALES",$A$8:$A$50,0)-MATCH("GOBIERNOS REGIONALES",$A$8:$A$50,0)),0))</f>
        <v>869.78324100000009</v>
      </c>
      <c r="F10" s="31">
        <f ca="1">SUM(F11:OFFSET(F9,(MATCH("GOBIERNOS LOCALES",$A$8:$A$50,0)-MATCH("GOBIERNOS REGIONALES",$A$8:$A$50,0)),0))</f>
        <v>316.35885875194617</v>
      </c>
      <c r="G10" s="32">
        <f t="shared" ca="1" si="0"/>
        <v>0.36372149271147675</v>
      </c>
    </row>
    <row r="11" spans="1:7" x14ac:dyDescent="0.25">
      <c r="A11" s="15"/>
      <c r="B11" s="16">
        <v>440</v>
      </c>
      <c r="C11" s="17" t="s">
        <v>201</v>
      </c>
      <c r="D11" s="18">
        <v>0.204933</v>
      </c>
      <c r="E11" s="19">
        <v>8.3854060000000015</v>
      </c>
      <c r="F11" s="19">
        <v>0.18579104071250185</v>
      </c>
      <c r="G11" s="20">
        <f t="shared" si="0"/>
        <v>2.2156475275317833E-2</v>
      </c>
    </row>
    <row r="12" spans="1:7" x14ac:dyDescent="0.25">
      <c r="A12" s="15"/>
      <c r="B12" s="16">
        <v>441</v>
      </c>
      <c r="C12" s="17" t="s">
        <v>202</v>
      </c>
      <c r="D12" s="18">
        <v>8.6148009999999999</v>
      </c>
      <c r="E12" s="19">
        <v>10.790308</v>
      </c>
      <c r="F12" s="19">
        <v>0</v>
      </c>
      <c r="G12" s="20">
        <f t="shared" si="0"/>
        <v>0</v>
      </c>
    </row>
    <row r="13" spans="1:7" x14ac:dyDescent="0.25">
      <c r="A13" s="15"/>
      <c r="B13" s="16">
        <v>442</v>
      </c>
      <c r="C13" s="17" t="s">
        <v>203</v>
      </c>
      <c r="D13" s="18">
        <v>82.040065999999996</v>
      </c>
      <c r="E13" s="19">
        <v>85.747153999999995</v>
      </c>
      <c r="F13" s="19">
        <v>17.719942136332975</v>
      </c>
      <c r="G13" s="20">
        <f t="shared" si="0"/>
        <v>0.20665341425014497</v>
      </c>
    </row>
    <row r="14" spans="1:7" x14ac:dyDescent="0.25">
      <c r="A14" s="15"/>
      <c r="B14" s="16">
        <v>443</v>
      </c>
      <c r="C14" s="17" t="s">
        <v>204</v>
      </c>
      <c r="D14" s="18">
        <v>112.53170600000001</v>
      </c>
      <c r="E14" s="19">
        <v>102.53170599999997</v>
      </c>
      <c r="F14" s="19">
        <v>0.80331572913564742</v>
      </c>
      <c r="G14" s="20">
        <f t="shared" si="0"/>
        <v>7.8348031109093958E-3</v>
      </c>
    </row>
    <row r="15" spans="1:7" x14ac:dyDescent="0.25">
      <c r="A15" s="15"/>
      <c r="B15" s="16">
        <v>444</v>
      </c>
      <c r="C15" s="17" t="s">
        <v>205</v>
      </c>
      <c r="D15" s="18">
        <v>25.223833000000003</v>
      </c>
      <c r="E15" s="19">
        <v>27.845341999999995</v>
      </c>
      <c r="F15" s="19">
        <v>7.6079397931462154</v>
      </c>
      <c r="G15" s="20">
        <f t="shared" si="0"/>
        <v>0.27322127317187256</v>
      </c>
    </row>
    <row r="16" spans="1:7" x14ac:dyDescent="0.25">
      <c r="A16" s="15"/>
      <c r="B16" s="16">
        <v>445</v>
      </c>
      <c r="C16" s="17" t="s">
        <v>206</v>
      </c>
      <c r="D16" s="18">
        <v>6.1649010000000004</v>
      </c>
      <c r="E16" s="19">
        <v>4.7479019999999998</v>
      </c>
      <c r="F16" s="19">
        <v>1.6557307298353408</v>
      </c>
      <c r="G16" s="20">
        <f t="shared" si="0"/>
        <v>0.34872891854872756</v>
      </c>
    </row>
    <row r="17" spans="1:7" x14ac:dyDescent="0.25">
      <c r="A17" s="15"/>
      <c r="B17" s="16">
        <v>446</v>
      </c>
      <c r="C17" s="17" t="s">
        <v>207</v>
      </c>
      <c r="D17" s="18">
        <v>30.933619</v>
      </c>
      <c r="E17" s="19">
        <v>33.544520999999996</v>
      </c>
      <c r="F17" s="19">
        <v>8.3929297307913657</v>
      </c>
      <c r="G17" s="20">
        <f t="shared" si="0"/>
        <v>0.25020270019033414</v>
      </c>
    </row>
    <row r="18" spans="1:7" x14ac:dyDescent="0.25">
      <c r="A18" s="15"/>
      <c r="B18" s="16">
        <v>447</v>
      </c>
      <c r="C18" s="17" t="s">
        <v>208</v>
      </c>
      <c r="D18" s="18">
        <v>0.10836999999999999</v>
      </c>
      <c r="E18" s="19">
        <v>0.660161</v>
      </c>
      <c r="F18" s="19">
        <v>0.29021950578317046</v>
      </c>
      <c r="G18" s="20">
        <f t="shared" si="0"/>
        <v>0.4396192834523252</v>
      </c>
    </row>
    <row r="19" spans="1:7" x14ac:dyDescent="0.25">
      <c r="A19" s="15"/>
      <c r="B19" s="16">
        <v>448</v>
      </c>
      <c r="C19" s="17" t="s">
        <v>209</v>
      </c>
      <c r="D19" s="18">
        <v>1.7152750000000001</v>
      </c>
      <c r="E19" s="19">
        <v>1.5218670000000001</v>
      </c>
      <c r="F19" s="19">
        <v>0.65583034011069685</v>
      </c>
      <c r="G19" s="20">
        <f t="shared" si="0"/>
        <v>0.43093801239575918</v>
      </c>
    </row>
    <row r="20" spans="1:7" x14ac:dyDescent="0.25">
      <c r="A20" s="15"/>
      <c r="B20" s="16">
        <v>449</v>
      </c>
      <c r="C20" s="17" t="s">
        <v>210</v>
      </c>
      <c r="D20" s="18">
        <v>16.511959000000001</v>
      </c>
      <c r="E20" s="19">
        <v>16.335671000000001</v>
      </c>
      <c r="F20" s="19">
        <v>2.5610091315247701</v>
      </c>
      <c r="G20" s="20">
        <f t="shared" si="0"/>
        <v>0.15677403955581437</v>
      </c>
    </row>
    <row r="21" spans="1:7" x14ac:dyDescent="0.25">
      <c r="A21" s="15"/>
      <c r="B21" s="16">
        <v>450</v>
      </c>
      <c r="C21" s="17" t="s">
        <v>211</v>
      </c>
      <c r="D21" s="18">
        <v>0</v>
      </c>
      <c r="E21" s="19">
        <v>4.9099719999999998</v>
      </c>
      <c r="F21" s="19">
        <v>0.28698673285543919</v>
      </c>
      <c r="G21" s="20">
        <f t="shared" si="0"/>
        <v>5.8449769745212231E-2</v>
      </c>
    </row>
    <row r="22" spans="1:7" x14ac:dyDescent="0.25">
      <c r="A22" s="15"/>
      <c r="B22" s="16">
        <v>451</v>
      </c>
      <c r="C22" s="17" t="s">
        <v>212</v>
      </c>
      <c r="D22" s="18">
        <v>287.152264</v>
      </c>
      <c r="E22" s="19">
        <v>313.733811</v>
      </c>
      <c r="F22" s="19">
        <v>133.62059656297788</v>
      </c>
      <c r="G22" s="20">
        <f t="shared" si="0"/>
        <v>0.42590435546960503</v>
      </c>
    </row>
    <row r="23" spans="1:7" x14ac:dyDescent="0.25">
      <c r="A23" s="15"/>
      <c r="B23" s="16">
        <v>452</v>
      </c>
      <c r="C23" s="17" t="s">
        <v>213</v>
      </c>
      <c r="D23" s="18">
        <v>5.0978899999999996</v>
      </c>
      <c r="E23" s="19">
        <v>125.28241200000002</v>
      </c>
      <c r="F23" s="19">
        <v>117.99934924894478</v>
      </c>
      <c r="G23" s="20">
        <f t="shared" si="0"/>
        <v>0.94186683801190518</v>
      </c>
    </row>
    <row r="24" spans="1:7" x14ac:dyDescent="0.25">
      <c r="A24" s="15"/>
      <c r="B24" s="16">
        <v>453</v>
      </c>
      <c r="C24" s="17" t="s">
        <v>214</v>
      </c>
      <c r="D24" s="18">
        <v>3.682191</v>
      </c>
      <c r="E24" s="19">
        <v>3.682191</v>
      </c>
      <c r="F24" s="19">
        <v>0</v>
      </c>
      <c r="G24" s="20">
        <f t="shared" si="0"/>
        <v>0</v>
      </c>
    </row>
    <row r="25" spans="1:7" x14ac:dyDescent="0.25">
      <c r="A25" s="15"/>
      <c r="B25" s="16">
        <v>454</v>
      </c>
      <c r="C25" s="17" t="s">
        <v>215</v>
      </c>
      <c r="D25" s="18">
        <v>3.3915540000000002</v>
      </c>
      <c r="E25" s="19">
        <v>2.90713</v>
      </c>
      <c r="F25" s="19">
        <v>0.64098765619564801</v>
      </c>
      <c r="G25" s="20">
        <f t="shared" si="0"/>
        <v>0.22048812959711056</v>
      </c>
    </row>
    <row r="26" spans="1:7" x14ac:dyDescent="0.25">
      <c r="A26" s="15"/>
      <c r="B26" s="16">
        <v>455</v>
      </c>
      <c r="C26" s="17" t="s">
        <v>216</v>
      </c>
      <c r="D26" s="18">
        <v>10.038426999999999</v>
      </c>
      <c r="E26" s="19">
        <v>11.721912999999999</v>
      </c>
      <c r="F26" s="19">
        <v>9.5910443818029307</v>
      </c>
      <c r="G26" s="20">
        <f t="shared" si="0"/>
        <v>0.81821494339728773</v>
      </c>
    </row>
    <row r="27" spans="1:7" x14ac:dyDescent="0.25">
      <c r="A27" s="15"/>
      <c r="B27" s="16">
        <v>456</v>
      </c>
      <c r="C27" s="17" t="s">
        <v>217</v>
      </c>
      <c r="D27" s="18">
        <v>0.36027399999999998</v>
      </c>
      <c r="E27" s="19">
        <v>0.162498</v>
      </c>
      <c r="F27" s="19">
        <v>1.1444269941421226E-2</v>
      </c>
      <c r="G27" s="20">
        <f t="shared" si="0"/>
        <v>7.0427143358202715E-2</v>
      </c>
    </row>
    <row r="28" spans="1:7" x14ac:dyDescent="0.25">
      <c r="A28" s="15"/>
      <c r="B28" s="16">
        <v>457</v>
      </c>
      <c r="C28" s="17" t="s">
        <v>218</v>
      </c>
      <c r="D28" s="18">
        <v>90.351302999999987</v>
      </c>
      <c r="E28" s="19">
        <v>85.151009999999999</v>
      </c>
      <c r="F28" s="19">
        <v>2.6427336106498842</v>
      </c>
      <c r="G28" s="20">
        <f t="shared" si="0"/>
        <v>3.1035845736297012E-2</v>
      </c>
    </row>
    <row r="29" spans="1:7" x14ac:dyDescent="0.25">
      <c r="A29" s="15"/>
      <c r="B29" s="16">
        <v>458</v>
      </c>
      <c r="C29" s="17" t="s">
        <v>219</v>
      </c>
      <c r="D29" s="18">
        <v>0.66701500000000002</v>
      </c>
      <c r="E29" s="19">
        <v>5.662096</v>
      </c>
      <c r="F29" s="19">
        <v>2.7848287388133031</v>
      </c>
      <c r="G29" s="20">
        <f t="shared" si="0"/>
        <v>0.4918370756718542</v>
      </c>
    </row>
    <row r="30" spans="1:7" x14ac:dyDescent="0.25">
      <c r="A30" s="15"/>
      <c r="B30" s="16">
        <v>459</v>
      </c>
      <c r="C30" s="17" t="s">
        <v>220</v>
      </c>
      <c r="D30" s="18">
        <v>6.665432</v>
      </c>
      <c r="E30" s="19">
        <v>10.413075000000001</v>
      </c>
      <c r="F30" s="19">
        <v>2.5363484917324968</v>
      </c>
      <c r="G30" s="20">
        <f t="shared" si="0"/>
        <v>0.24357343932820003</v>
      </c>
    </row>
    <row r="31" spans="1:7" x14ac:dyDescent="0.25">
      <c r="A31" s="15"/>
      <c r="B31" s="16">
        <v>460</v>
      </c>
      <c r="C31" s="17" t="s">
        <v>221</v>
      </c>
      <c r="D31" s="18">
        <v>6.5169999999999995</v>
      </c>
      <c r="E31" s="19">
        <v>4.1910769999999999</v>
      </c>
      <c r="F31" s="19">
        <v>0.19385431171394885</v>
      </c>
      <c r="G31" s="20">
        <f t="shared" si="0"/>
        <v>4.6254056347318086E-2</v>
      </c>
    </row>
    <row r="32" spans="1:7" x14ac:dyDescent="0.25">
      <c r="A32" s="15"/>
      <c r="B32" s="16">
        <v>461</v>
      </c>
      <c r="C32" s="17" t="s">
        <v>222</v>
      </c>
      <c r="D32" s="18">
        <v>7.3724150000000002</v>
      </c>
      <c r="E32" s="19">
        <v>0.1</v>
      </c>
      <c r="F32" s="19">
        <v>9.7617335617542267E-2</v>
      </c>
      <c r="G32" s="20">
        <f t="shared" si="0"/>
        <v>0.97617335617542267</v>
      </c>
    </row>
    <row r="33" spans="1:7" x14ac:dyDescent="0.25">
      <c r="A33" s="15"/>
      <c r="B33" s="16">
        <v>462</v>
      </c>
      <c r="C33" s="17" t="s">
        <v>223</v>
      </c>
      <c r="D33" s="18">
        <v>0</v>
      </c>
      <c r="E33" s="19">
        <v>0.347028</v>
      </c>
      <c r="F33" s="19">
        <v>0.20134439249522984</v>
      </c>
      <c r="G33" s="20">
        <f t="shared" si="0"/>
        <v>0.58019638903843451</v>
      </c>
    </row>
    <row r="34" spans="1:7" x14ac:dyDescent="0.25">
      <c r="A34" s="15"/>
      <c r="B34" s="16">
        <v>463</v>
      </c>
      <c r="C34" s="17" t="s">
        <v>224</v>
      </c>
      <c r="D34" s="18">
        <v>2.4579819999999999</v>
      </c>
      <c r="E34" s="19">
        <v>9.3731289999999987</v>
      </c>
      <c r="F34" s="19">
        <v>5.8790148808329832</v>
      </c>
      <c r="G34" s="20">
        <f t="shared" si="0"/>
        <v>0.62722009702768244</v>
      </c>
    </row>
    <row r="35" spans="1:7" x14ac:dyDescent="0.25">
      <c r="A35" s="15"/>
      <c r="B35" s="16">
        <v>465</v>
      </c>
      <c r="C35" s="17" t="s">
        <v>226</v>
      </c>
      <c r="D35" s="18">
        <v>0</v>
      </c>
      <c r="E35" s="19">
        <v>3.5861000000000004E-2</v>
      </c>
      <c r="F35" s="19">
        <v>0</v>
      </c>
      <c r="G35" s="20">
        <f t="shared" si="0"/>
        <v>0</v>
      </c>
    </row>
    <row r="36" spans="1:7" ht="15.75" thickBot="1" x14ac:dyDescent="0.3">
      <c r="A36" s="33" t="s">
        <v>227</v>
      </c>
      <c r="B36" s="34"/>
      <c r="C36" s="35"/>
      <c r="D36" s="36">
        <v>274.70349099999964</v>
      </c>
      <c r="E36" s="37">
        <v>330.40190399999977</v>
      </c>
      <c r="F36" s="37">
        <v>57.472803588416355</v>
      </c>
      <c r="G36" s="38">
        <f t="shared" si="0"/>
        <v>0.17394816099006619</v>
      </c>
    </row>
    <row r="37" spans="1:7" x14ac:dyDescent="0.25">
      <c r="D37" s="6"/>
      <c r="E37" s="6"/>
      <c r="F37" s="6"/>
      <c r="G37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A1:L18"/>
  <sheetViews>
    <sheetView topLeftCell="A4" workbookViewId="0">
      <selection activeCell="A15" sqref="A15:F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42</v>
      </c>
      <c r="B1" s="40" t="s">
        <v>228</v>
      </c>
      <c r="C1" s="40" t="s">
        <v>23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878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1173.7837239999999</v>
      </c>
      <c r="G6" s="13">
        <v>1772.038753</v>
      </c>
      <c r="H6" s="13">
        <v>596.70645348240839</v>
      </c>
      <c r="I6" s="14">
        <v>0.3367344266440026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9.6134239999999984</v>
      </c>
      <c r="G7" s="31">
        <f ca="1">SUM(G8:OFFSET(G6,MATCH("PROYECTOS",$A$8:$A$50,0),0))</f>
        <v>9.230048</v>
      </c>
      <c r="H7" s="31">
        <f ca="1">SUM(H8:OFFSET(H6,MATCH("PROYECTOS",$A$8:$A$50,0),0))</f>
        <v>4.3355224268543679</v>
      </c>
      <c r="I7" s="32">
        <f ca="1">IFERROR(H7/G7,0)</f>
        <v>0.46971829689882089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5.6141599999999992</v>
      </c>
      <c r="G8" s="19">
        <v>4.0210699999999999</v>
      </c>
      <c r="H8" s="19">
        <v>2.5317109886091202</v>
      </c>
      <c r="I8" s="20">
        <f>IFERROR(H8/G8,0)</f>
        <v>0.62961126978866822</v>
      </c>
      <c r="J8" s="54"/>
      <c r="K8" s="19"/>
      <c r="L8" s="20" t="str">
        <f>IFERROR(K8/J8,".")</f>
        <v>.</v>
      </c>
    </row>
    <row r="9" spans="1:12" ht="51" x14ac:dyDescent="0.25">
      <c r="A9" s="15"/>
      <c r="B9" s="17">
        <v>3000528</v>
      </c>
      <c r="C9" s="17" t="s">
        <v>879</v>
      </c>
      <c r="D9" s="53">
        <v>86</v>
      </c>
      <c r="E9" s="17" t="s">
        <v>464</v>
      </c>
      <c r="F9" s="18">
        <v>2.4736219999999998</v>
      </c>
      <c r="G9" s="19">
        <v>3.5588350000000002</v>
      </c>
      <c r="H9" s="19">
        <v>1.2594194742905529</v>
      </c>
      <c r="I9" s="20">
        <f>IFERROR(H9/G9,0)</f>
        <v>0.35388532322812177</v>
      </c>
      <c r="J9" s="54"/>
      <c r="K9" s="19"/>
      <c r="L9" s="20" t="str">
        <f>IFERROR(K9/J9,".")</f>
        <v>.</v>
      </c>
    </row>
    <row r="10" spans="1:12" ht="38.25" x14ac:dyDescent="0.25">
      <c r="A10" s="15"/>
      <c r="B10" s="17">
        <v>3000529</v>
      </c>
      <c r="C10" s="17" t="s">
        <v>880</v>
      </c>
      <c r="D10" s="53">
        <v>86</v>
      </c>
      <c r="E10" s="17" t="s">
        <v>464</v>
      </c>
      <c r="F10" s="18">
        <v>1.5256419999999999</v>
      </c>
      <c r="G10" s="19">
        <v>1.6501429999999999</v>
      </c>
      <c r="H10" s="19">
        <v>0.5443919639546948</v>
      </c>
      <c r="I10" s="20">
        <f>IFERROR(H10/G10,0)</f>
        <v>0.32990593176148664</v>
      </c>
      <c r="J10" s="54"/>
      <c r="K10" s="19"/>
      <c r="L10" s="20" t="str">
        <f>IFERROR(K10/J10,".")</f>
        <v>.</v>
      </c>
    </row>
    <row r="11" spans="1:12" ht="15.75" thickBot="1" x14ac:dyDescent="0.3">
      <c r="A11" s="33" t="s">
        <v>302</v>
      </c>
      <c r="B11" s="35"/>
      <c r="C11" s="35"/>
      <c r="D11" s="51"/>
      <c r="E11" s="35"/>
      <c r="F11" s="36">
        <f ca="1">OFFSET(F11,-MATCH("PROYECTOS",$A$8:$A$50,0)-1,0)-(OFFSET(F11,-MATCH("PROYECTOS",$A$8:$A$50,0),0))</f>
        <v>1164.1703</v>
      </c>
      <c r="G11" s="37">
        <f ca="1">OFFSET(G11,-MATCH("PROYECTOS",$A$8:$A$50,0)-1,0)-(OFFSET(G11,-MATCH("PROYECTOS",$A$8:$A$50,0),0))</f>
        <v>1762.8087050000001</v>
      </c>
      <c r="H11" s="37">
        <f ca="1">OFFSET(H11,-MATCH("PROYECTOS",$A$8:$A$50,0)-1,0)-(OFFSET(H11,-MATCH("PROYECTOS",$A$8:$A$50,0),0))</f>
        <v>592.37093105555402</v>
      </c>
      <c r="I11" s="38">
        <f ca="1">IFERROR(H11/G11,0)</f>
        <v>0.33603812448586357</v>
      </c>
      <c r="J11" s="52"/>
      <c r="K11" s="37"/>
      <c r="L11" s="38"/>
    </row>
    <row r="12" spans="1:12" ht="15.75" thickBot="1" x14ac:dyDescent="0.3"/>
    <row r="13" spans="1:12" ht="15.75" thickBot="1" x14ac:dyDescent="0.3">
      <c r="A13" s="108" t="s">
        <v>372</v>
      </c>
      <c r="B13" s="109"/>
      <c r="C13" s="109"/>
      <c r="D13" s="109"/>
      <c r="E13" s="109"/>
      <c r="F13" s="110"/>
    </row>
    <row r="14" spans="1:12" ht="15.75" thickBot="1" x14ac:dyDescent="0.3">
      <c r="A14" s="2" t="s">
        <v>893</v>
      </c>
    </row>
    <row r="15" spans="1:12" ht="45" customHeight="1" x14ac:dyDescent="0.25">
      <c r="A15" s="100" t="s">
        <v>374</v>
      </c>
      <c r="B15" s="101"/>
      <c r="C15" s="101"/>
      <c r="D15" s="101"/>
      <c r="E15" s="101"/>
      <c r="F15" s="111" t="s">
        <v>375</v>
      </c>
    </row>
    <row r="16" spans="1:12" ht="15.75" thickBot="1" x14ac:dyDescent="0.3">
      <c r="A16" s="125"/>
      <c r="B16" s="126"/>
      <c r="C16" s="104"/>
      <c r="D16" s="104"/>
      <c r="E16" s="104"/>
      <c r="F16" s="112"/>
    </row>
    <row r="17" spans="1:6" ht="27.75" customHeight="1" x14ac:dyDescent="0.25">
      <c r="A17" s="15"/>
      <c r="B17" s="17">
        <v>3000528</v>
      </c>
      <c r="C17" s="123" t="s">
        <v>879</v>
      </c>
      <c r="D17" s="123">
        <v>86</v>
      </c>
      <c r="E17" s="123" t="s">
        <v>464</v>
      </c>
      <c r="F17" s="69">
        <v>0.35388532322812177</v>
      </c>
    </row>
    <row r="18" spans="1:6" ht="30.75" customHeight="1" thickBot="1" x14ac:dyDescent="0.3">
      <c r="A18" s="21"/>
      <c r="B18" s="23">
        <v>3000529</v>
      </c>
      <c r="C18" s="140" t="s">
        <v>880</v>
      </c>
      <c r="D18" s="140"/>
      <c r="E18" s="140"/>
      <c r="F18" s="70">
        <v>0.32990593176148664</v>
      </c>
    </row>
  </sheetData>
  <mergeCells count="17">
    <mergeCell ref="J3:L3"/>
    <mergeCell ref="I4:I5"/>
    <mergeCell ref="A13:F13"/>
    <mergeCell ref="A15:E16"/>
    <mergeCell ref="F15:F16"/>
    <mergeCell ref="L4:L5"/>
    <mergeCell ref="H4:H5"/>
    <mergeCell ref="A4:C5"/>
    <mergeCell ref="J4:J5"/>
    <mergeCell ref="F4:F5"/>
    <mergeCell ref="K4:K5"/>
    <mergeCell ref="G4:G5"/>
    <mergeCell ref="D4:E5"/>
    <mergeCell ref="C18:E18"/>
    <mergeCell ref="C17:E17"/>
    <mergeCell ref="A3:E3"/>
    <mergeCell ref="F3:I3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/>
  <dimension ref="A1:N16"/>
  <sheetViews>
    <sheetView workbookViewId="0">
      <selection activeCell="A2" sqref="A2:N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42</v>
      </c>
      <c r="B1" s="40" t="s">
        <v>228</v>
      </c>
      <c r="C1" s="40" t="s">
        <v>23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881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1173.7837239999999</v>
      </c>
      <c r="I6" s="13">
        <v>1772.038753</v>
      </c>
      <c r="J6" s="13">
        <v>596.70645348240839</v>
      </c>
      <c r="K6" s="14">
        <v>0.3367344266440026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 ca="1">SUM(H8:OFFSET(H6,MATCH("PROYECTOS",$A$8:$A$27,0),0))</f>
        <v>9.613424000000002</v>
      </c>
      <c r="I7" s="31">
        <f ca="1">SUM(I8:OFFSET(I6,MATCH("PROYECTOS",$A$8:$A$27,0),0))</f>
        <v>9.230048</v>
      </c>
      <c r="J7" s="31">
        <f ca="1">SUM(J8:OFFSET(J6,MATCH("PROYECTOS",$A$8:$A$27,0),0))</f>
        <v>4.3355224268543679</v>
      </c>
      <c r="K7" s="32">
        <f ca="1">IFERROR(J7/I7,0)</f>
        <v>0.46971829689882089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5.61416</v>
      </c>
      <c r="I8" s="19">
        <v>4.0210699999999999</v>
      </c>
      <c r="J8" s="19">
        <v>2.5317109886091202</v>
      </c>
      <c r="K8" s="20">
        <f t="shared" ref="K8:K16" si="0">IFERROR(J8/I8,0)</f>
        <v>0.62961126978866822</v>
      </c>
      <c r="L8" s="54">
        <v>8</v>
      </c>
      <c r="M8" s="19">
        <v>0</v>
      </c>
      <c r="N8" s="20">
        <f>IFERROR(M8/L8,".")</f>
        <v>0</v>
      </c>
    </row>
    <row r="9" spans="1:14" ht="51" x14ac:dyDescent="0.25">
      <c r="A9" s="15"/>
      <c r="B9" s="17">
        <v>5000155</v>
      </c>
      <c r="C9" s="79" t="s">
        <v>882</v>
      </c>
      <c r="D9" s="17">
        <v>3000528</v>
      </c>
      <c r="E9" s="17" t="s">
        <v>879</v>
      </c>
      <c r="F9" s="53">
        <v>535</v>
      </c>
      <c r="G9" s="17" t="s">
        <v>889</v>
      </c>
      <c r="H9" s="18">
        <v>0.9086470000000002</v>
      </c>
      <c r="I9" s="19">
        <v>0.90598999999999996</v>
      </c>
      <c r="J9" s="19">
        <v>9.2880339485418517E-2</v>
      </c>
      <c r="K9" s="20">
        <f t="shared" si="0"/>
        <v>0.10251806254530239</v>
      </c>
      <c r="L9" s="54">
        <v>902</v>
      </c>
      <c r="M9" s="19">
        <v>0</v>
      </c>
      <c r="N9" s="20">
        <f t="shared" ref="N9:N15" si="1">IFERROR(M9/L9,".")</f>
        <v>0</v>
      </c>
    </row>
    <row r="10" spans="1:14" ht="51" x14ac:dyDescent="0.25">
      <c r="A10" s="15"/>
      <c r="B10" s="17">
        <v>5002217</v>
      </c>
      <c r="C10" s="79" t="s">
        <v>883</v>
      </c>
      <c r="D10" s="17">
        <v>3000528</v>
      </c>
      <c r="E10" s="17" t="s">
        <v>879</v>
      </c>
      <c r="F10" s="53">
        <v>88</v>
      </c>
      <c r="G10" s="17" t="s">
        <v>466</v>
      </c>
      <c r="H10" s="18">
        <v>2.5000000000000001E-3</v>
      </c>
      <c r="I10" s="19">
        <v>0.84806000000000004</v>
      </c>
      <c r="J10" s="19">
        <v>0.40580951729498338</v>
      </c>
      <c r="K10" s="20">
        <f t="shared" si="0"/>
        <v>0.47851510187366858</v>
      </c>
      <c r="L10" s="54">
        <v>730</v>
      </c>
      <c r="M10" s="19">
        <v>0</v>
      </c>
      <c r="N10" s="20">
        <f t="shared" si="1"/>
        <v>0</v>
      </c>
    </row>
    <row r="11" spans="1:14" ht="51" x14ac:dyDescent="0.25">
      <c r="A11" s="15"/>
      <c r="B11" s="17">
        <v>5004172</v>
      </c>
      <c r="C11" s="79" t="s">
        <v>884</v>
      </c>
      <c r="D11" s="17">
        <v>3000528</v>
      </c>
      <c r="E11" s="17" t="s">
        <v>879</v>
      </c>
      <c r="F11" s="53">
        <v>486</v>
      </c>
      <c r="G11" s="17" t="s">
        <v>890</v>
      </c>
      <c r="H11" s="18">
        <v>1.2970050000000002</v>
      </c>
      <c r="I11" s="19">
        <v>1.4843750000000002</v>
      </c>
      <c r="J11" s="19">
        <v>0.69510586819887976</v>
      </c>
      <c r="K11" s="20">
        <f t="shared" si="0"/>
        <v>0.46828184804977158</v>
      </c>
      <c r="L11" s="54">
        <v>40</v>
      </c>
      <c r="M11" s="19">
        <v>0</v>
      </c>
      <c r="N11" s="20">
        <f t="shared" si="1"/>
        <v>0</v>
      </c>
    </row>
    <row r="12" spans="1:14" ht="51" x14ac:dyDescent="0.25">
      <c r="A12" s="15"/>
      <c r="B12" s="17">
        <v>5004173</v>
      </c>
      <c r="C12" s="79" t="s">
        <v>885</v>
      </c>
      <c r="D12" s="17">
        <v>3000528</v>
      </c>
      <c r="E12" s="17" t="s">
        <v>879</v>
      </c>
      <c r="F12" s="53">
        <v>227</v>
      </c>
      <c r="G12" s="17" t="s">
        <v>891</v>
      </c>
      <c r="H12" s="18">
        <v>0.26546999999999998</v>
      </c>
      <c r="I12" s="19">
        <v>0.32041000000000008</v>
      </c>
      <c r="J12" s="19">
        <v>6.562374931127124E-2</v>
      </c>
      <c r="K12" s="20">
        <f t="shared" si="0"/>
        <v>0.20481180147708006</v>
      </c>
      <c r="L12" s="54">
        <v>120</v>
      </c>
      <c r="M12" s="19">
        <v>0</v>
      </c>
      <c r="N12" s="20">
        <f t="shared" si="1"/>
        <v>0</v>
      </c>
    </row>
    <row r="13" spans="1:14" ht="38.25" x14ac:dyDescent="0.25">
      <c r="A13" s="15"/>
      <c r="B13" s="17">
        <v>5001070</v>
      </c>
      <c r="C13" s="79" t="s">
        <v>886</v>
      </c>
      <c r="D13" s="17">
        <v>3000529</v>
      </c>
      <c r="E13" s="17" t="s">
        <v>880</v>
      </c>
      <c r="F13" s="53">
        <v>60</v>
      </c>
      <c r="G13" s="17" t="s">
        <v>318</v>
      </c>
      <c r="H13" s="18">
        <v>0.13914799999999999</v>
      </c>
      <c r="I13" s="19">
        <v>0.13914799999999999</v>
      </c>
      <c r="J13" s="19">
        <v>5.5931368377059698E-2</v>
      </c>
      <c r="K13" s="20">
        <f t="shared" si="0"/>
        <v>0.4019559632697538</v>
      </c>
      <c r="L13" s="54">
        <v>0</v>
      </c>
      <c r="M13" s="19">
        <v>0</v>
      </c>
      <c r="N13" s="20" t="str">
        <f t="shared" si="1"/>
        <v>.</v>
      </c>
    </row>
    <row r="14" spans="1:14" ht="51" x14ac:dyDescent="0.25">
      <c r="A14" s="15"/>
      <c r="B14" s="17">
        <v>5004174</v>
      </c>
      <c r="C14" s="79" t="s">
        <v>887</v>
      </c>
      <c r="D14" s="17">
        <v>3000529</v>
      </c>
      <c r="E14" s="17" t="s">
        <v>880</v>
      </c>
      <c r="F14" s="53">
        <v>46</v>
      </c>
      <c r="G14" s="17" t="s">
        <v>856</v>
      </c>
      <c r="H14" s="18">
        <v>1.2614500000000002</v>
      </c>
      <c r="I14" s="19">
        <v>1.256051</v>
      </c>
      <c r="J14" s="19">
        <v>0.45416548562934622</v>
      </c>
      <c r="K14" s="20">
        <f t="shared" si="0"/>
        <v>0.36158204215381878</v>
      </c>
      <c r="L14" s="54">
        <v>0.10000000000000002</v>
      </c>
      <c r="M14" s="19">
        <v>0</v>
      </c>
      <c r="N14" s="20">
        <f t="shared" si="1"/>
        <v>0</v>
      </c>
    </row>
    <row r="15" spans="1:14" ht="38.25" x14ac:dyDescent="0.25">
      <c r="A15" s="15"/>
      <c r="B15" s="17">
        <v>5004175</v>
      </c>
      <c r="C15" s="79" t="s">
        <v>888</v>
      </c>
      <c r="D15" s="17">
        <v>3000529</v>
      </c>
      <c r="E15" s="17" t="s">
        <v>880</v>
      </c>
      <c r="F15" s="53">
        <v>14</v>
      </c>
      <c r="G15" s="17" t="s">
        <v>809</v>
      </c>
      <c r="H15" s="18">
        <v>0.12504400000000002</v>
      </c>
      <c r="I15" s="19">
        <v>0.254944</v>
      </c>
      <c r="J15" s="19">
        <v>3.4295109948288882E-2</v>
      </c>
      <c r="K15" s="20">
        <f t="shared" si="0"/>
        <v>0.13452016893234939</v>
      </c>
      <c r="L15" s="54">
        <v>40</v>
      </c>
      <c r="M15" s="19">
        <v>0</v>
      </c>
      <c r="N15" s="20">
        <f t="shared" si="1"/>
        <v>0</v>
      </c>
    </row>
    <row r="16" spans="1:14" ht="15.75" thickBot="1" x14ac:dyDescent="0.3">
      <c r="A16" s="33" t="s">
        <v>302</v>
      </c>
      <c r="B16" s="35"/>
      <c r="C16" s="35"/>
      <c r="D16" s="57"/>
      <c r="E16" s="35"/>
      <c r="F16" s="51"/>
      <c r="G16" s="35"/>
      <c r="H16" s="36">
        <f ca="1">OFFSET(H16,-MATCH("PROYECTOS",$A$8:$A$27,0)-1,0)-(OFFSET(H16,-MATCH("PROYECTOS",$A$8:$A$27,0),0))</f>
        <v>1164.1703</v>
      </c>
      <c r="I16" s="37">
        <f ca="1">OFFSET(I16,-MATCH("PROYECTOS",$A$8:$A$27,0)-1,0)-(OFFSET(I16,-MATCH("PROYECTOS",$A$8:$A$27,0),0))</f>
        <v>1762.8087050000001</v>
      </c>
      <c r="J16" s="37">
        <f ca="1">OFFSET(J16,-MATCH("PROYECTOS",$A$8:$A$27,0)-1,0)-(OFFSET(J16,-MATCH("PROYECTOS",$A$8:$A$27,0),0))</f>
        <v>592.37093105555402</v>
      </c>
      <c r="K16" s="38">
        <f t="shared" ca="1" si="0"/>
        <v>0.33603812448586357</v>
      </c>
      <c r="L16" s="52"/>
      <c r="M16" s="37"/>
      <c r="N16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/>
  <dimension ref="A1:K100"/>
  <sheetViews>
    <sheetView workbookViewId="0">
      <selection activeCell="A2" sqref="A2:K30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46</v>
      </c>
      <c r="B1" s="41" t="s">
        <v>228</v>
      </c>
      <c r="C1" s="40" t="s">
        <v>24</v>
      </c>
      <c r="D1" s="40"/>
      <c r="E1" s="40"/>
      <c r="F1" s="40"/>
      <c r="G1" s="40"/>
    </row>
    <row r="2" spans="1:11" ht="15.75" thickBot="1" x14ac:dyDescent="0.3">
      <c r="A2" s="2" t="s">
        <v>894</v>
      </c>
      <c r="I2" s="1" t="s">
        <v>911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483.08867699999985</v>
      </c>
      <c r="E6" s="13">
        <f ca="1">SUM(E7:OFFSET(E7,50,0))</f>
        <v>484.75208700000007</v>
      </c>
      <c r="F6" s="13">
        <f ca="1">SUM(F7:OFFSET(F7,50,0))</f>
        <v>114.53332905600837</v>
      </c>
      <c r="G6" s="14">
        <f ca="1">IFERROR(F6/E6,0)</f>
        <v>0.23627196690337993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22.371041999999996</v>
      </c>
      <c r="E7" s="19">
        <v>18.568832</v>
      </c>
      <c r="F7" s="19">
        <v>3.6632822075043805</v>
      </c>
      <c r="G7" s="20">
        <f t="shared" ref="G7:G30" si="0">IFERROR(F7/E7,0)</f>
        <v>0.19728124027964605</v>
      </c>
      <c r="I7" t="s">
        <v>258</v>
      </c>
      <c r="J7" s="6">
        <v>7.63773201208096</v>
      </c>
      <c r="K7" s="65">
        <v>0.52547895303698755</v>
      </c>
    </row>
    <row r="8" spans="1:11" x14ac:dyDescent="0.25">
      <c r="A8" s="15"/>
      <c r="B8" s="44">
        <v>2</v>
      </c>
      <c r="C8" s="17" t="s">
        <v>241</v>
      </c>
      <c r="D8" s="18">
        <v>17.108551999999996</v>
      </c>
      <c r="E8" s="19">
        <v>26.644058000000005</v>
      </c>
      <c r="F8" s="19">
        <v>4.1898773565480951</v>
      </c>
      <c r="G8" s="20">
        <f t="shared" si="0"/>
        <v>0.15725372450953584</v>
      </c>
      <c r="I8" t="s">
        <v>252</v>
      </c>
      <c r="J8" s="6">
        <v>14.360780402741511</v>
      </c>
      <c r="K8" s="65">
        <v>0.51613780701087331</v>
      </c>
    </row>
    <row r="9" spans="1:11" x14ac:dyDescent="0.25">
      <c r="A9" s="15"/>
      <c r="B9" s="44">
        <v>3</v>
      </c>
      <c r="C9" s="17" t="s">
        <v>242</v>
      </c>
      <c r="D9" s="18">
        <v>11.040046</v>
      </c>
      <c r="E9" s="19">
        <v>10.749093</v>
      </c>
      <c r="F9" s="19">
        <v>1.1055032370786648</v>
      </c>
      <c r="G9" s="20">
        <f t="shared" si="0"/>
        <v>0.10284618777404426</v>
      </c>
      <c r="I9" t="s">
        <v>264</v>
      </c>
      <c r="J9" s="6">
        <v>2.4600114915519953</v>
      </c>
      <c r="K9" s="65">
        <v>0.42563197255482416</v>
      </c>
    </row>
    <row r="10" spans="1:11" x14ac:dyDescent="0.25">
      <c r="A10" s="15"/>
      <c r="B10" s="44">
        <v>4</v>
      </c>
      <c r="C10" s="17" t="s">
        <v>243</v>
      </c>
      <c r="D10" s="18">
        <v>8.6330189999999973</v>
      </c>
      <c r="E10" s="19">
        <v>11.119914</v>
      </c>
      <c r="F10" s="19">
        <v>1.2813930062111467</v>
      </c>
      <c r="G10" s="20">
        <f t="shared" si="0"/>
        <v>0.11523407521057688</v>
      </c>
      <c r="I10" t="s">
        <v>253</v>
      </c>
      <c r="J10" s="6">
        <v>5.6776627430226654</v>
      </c>
      <c r="K10" s="65">
        <v>0.41813062144195329</v>
      </c>
    </row>
    <row r="11" spans="1:11" x14ac:dyDescent="0.25">
      <c r="A11" s="15"/>
      <c r="B11" s="44">
        <v>5</v>
      </c>
      <c r="C11" s="17" t="s">
        <v>244</v>
      </c>
      <c r="D11" s="18">
        <v>29.798473000000005</v>
      </c>
      <c r="E11" s="19">
        <v>29.971252000000003</v>
      </c>
      <c r="F11" s="19">
        <v>3.3090014471235918</v>
      </c>
      <c r="G11" s="20">
        <f t="shared" si="0"/>
        <v>0.1104058464799399</v>
      </c>
      <c r="I11" t="s">
        <v>263</v>
      </c>
      <c r="J11" s="6">
        <v>0.38082412211224437</v>
      </c>
      <c r="K11" s="65">
        <v>0.40236939366545482</v>
      </c>
    </row>
    <row r="12" spans="1:11" x14ac:dyDescent="0.25">
      <c r="A12" s="15"/>
      <c r="B12" s="44">
        <v>6</v>
      </c>
      <c r="C12" s="17" t="s">
        <v>245</v>
      </c>
      <c r="D12" s="18">
        <v>60.975158000000015</v>
      </c>
      <c r="E12" s="19">
        <v>60.864823000000001</v>
      </c>
      <c r="F12" s="19">
        <v>12.747664860042278</v>
      </c>
      <c r="G12" s="20">
        <f t="shared" si="0"/>
        <v>0.20944223989680011</v>
      </c>
      <c r="I12" t="s">
        <v>249</v>
      </c>
      <c r="J12" s="6">
        <v>14.051669618871529</v>
      </c>
      <c r="K12" s="65">
        <v>0.38846839937280525</v>
      </c>
    </row>
    <row r="13" spans="1:11" x14ac:dyDescent="0.25">
      <c r="A13" s="15"/>
      <c r="B13" s="44">
        <v>8</v>
      </c>
      <c r="C13" s="17" t="s">
        <v>247</v>
      </c>
      <c r="D13" s="18">
        <v>58.073081999999992</v>
      </c>
      <c r="E13" s="19">
        <v>55.643557000000008</v>
      </c>
      <c r="F13" s="19">
        <v>11.599291306600207</v>
      </c>
      <c r="G13" s="20">
        <f t="shared" si="0"/>
        <v>0.20845704214416425</v>
      </c>
      <c r="I13" t="s">
        <v>259</v>
      </c>
      <c r="J13" s="6">
        <v>3.2002629959606566</v>
      </c>
      <c r="K13" s="65">
        <v>0.34301837537346092</v>
      </c>
    </row>
    <row r="14" spans="1:11" x14ac:dyDescent="0.25">
      <c r="A14" s="15"/>
      <c r="B14" s="44">
        <v>9</v>
      </c>
      <c r="C14" s="17" t="s">
        <v>248</v>
      </c>
      <c r="D14" s="18">
        <v>9.9893730000000005</v>
      </c>
      <c r="E14" s="19">
        <v>25.400839999999999</v>
      </c>
      <c r="F14" s="19">
        <v>3.559528875965043</v>
      </c>
      <c r="G14" s="20">
        <f t="shared" si="0"/>
        <v>0.14013429776200484</v>
      </c>
      <c r="I14" t="s">
        <v>261</v>
      </c>
      <c r="J14" s="6">
        <v>4.4185769299510866</v>
      </c>
      <c r="K14" s="65">
        <v>0.30871579469342864</v>
      </c>
    </row>
    <row r="15" spans="1:11" x14ac:dyDescent="0.25">
      <c r="A15" s="15"/>
      <c r="B15" s="44">
        <v>10</v>
      </c>
      <c r="C15" s="17" t="s">
        <v>249</v>
      </c>
      <c r="D15" s="18">
        <v>35.89744799999999</v>
      </c>
      <c r="E15" s="19">
        <v>36.171976000000008</v>
      </c>
      <c r="F15" s="19">
        <v>14.051669618871529</v>
      </c>
      <c r="G15" s="20">
        <f t="shared" si="0"/>
        <v>0.38846839937280525</v>
      </c>
      <c r="I15" t="s">
        <v>256</v>
      </c>
      <c r="J15" s="6">
        <v>0.94565172272268683</v>
      </c>
      <c r="K15" s="65">
        <v>0.28327988856430453</v>
      </c>
    </row>
    <row r="16" spans="1:11" x14ac:dyDescent="0.25">
      <c r="A16" s="15"/>
      <c r="B16" s="44">
        <v>11</v>
      </c>
      <c r="C16" s="17" t="s">
        <v>250</v>
      </c>
      <c r="D16" s="18">
        <v>8.4469280000000015</v>
      </c>
      <c r="E16" s="19">
        <v>8.172444999999998</v>
      </c>
      <c r="F16" s="19">
        <v>1.8225921822013333</v>
      </c>
      <c r="G16" s="20">
        <f t="shared" si="0"/>
        <v>0.22301675718849545</v>
      </c>
      <c r="I16" t="s">
        <v>255</v>
      </c>
      <c r="J16" s="6">
        <v>5.2845160851720721</v>
      </c>
      <c r="K16" s="65">
        <v>0.23380630619733145</v>
      </c>
    </row>
    <row r="17" spans="1:11" x14ac:dyDescent="0.25">
      <c r="A17" s="15"/>
      <c r="B17" s="44">
        <v>12</v>
      </c>
      <c r="C17" s="17" t="s">
        <v>251</v>
      </c>
      <c r="D17" s="18">
        <v>8.2087179999999975</v>
      </c>
      <c r="E17" s="19">
        <v>12.068465999999999</v>
      </c>
      <c r="F17" s="19">
        <v>1.7527291681035422</v>
      </c>
      <c r="G17" s="20">
        <f t="shared" si="0"/>
        <v>0.14523214202232018</v>
      </c>
      <c r="I17" t="s">
        <v>250</v>
      </c>
      <c r="J17" s="6">
        <v>1.8225921822013333</v>
      </c>
      <c r="K17" s="65">
        <v>0.22301675718849545</v>
      </c>
    </row>
    <row r="18" spans="1:11" x14ac:dyDescent="0.25">
      <c r="A18" s="15"/>
      <c r="B18" s="44">
        <v>13</v>
      </c>
      <c r="C18" s="17" t="s">
        <v>252</v>
      </c>
      <c r="D18" s="18">
        <v>15.840378999999997</v>
      </c>
      <c r="E18" s="19">
        <v>27.823539000000007</v>
      </c>
      <c r="F18" s="19">
        <v>14.360780402741511</v>
      </c>
      <c r="G18" s="20">
        <f t="shared" si="0"/>
        <v>0.51613780701087331</v>
      </c>
      <c r="I18" t="s">
        <v>245</v>
      </c>
      <c r="J18" s="6">
        <v>12.747664860042278</v>
      </c>
      <c r="K18" s="65">
        <v>0.20944223989680011</v>
      </c>
    </row>
    <row r="19" spans="1:11" x14ac:dyDescent="0.25">
      <c r="A19" s="15"/>
      <c r="B19" s="44">
        <v>14</v>
      </c>
      <c r="C19" s="17" t="s">
        <v>253</v>
      </c>
      <c r="D19" s="18">
        <v>9.4841599999999975</v>
      </c>
      <c r="E19" s="19">
        <v>13.578682000000001</v>
      </c>
      <c r="F19" s="19">
        <v>5.6776627430226654</v>
      </c>
      <c r="G19" s="20">
        <f t="shared" si="0"/>
        <v>0.41813062144195329</v>
      </c>
      <c r="I19" t="s">
        <v>247</v>
      </c>
      <c r="J19" s="6">
        <v>11.599291306600207</v>
      </c>
      <c r="K19" s="65">
        <v>0.20845704214416425</v>
      </c>
    </row>
    <row r="20" spans="1:11" x14ac:dyDescent="0.25">
      <c r="A20" s="15"/>
      <c r="B20" s="44">
        <v>15</v>
      </c>
      <c r="C20" s="17" t="s">
        <v>254</v>
      </c>
      <c r="D20" s="18">
        <v>53.748198000000002</v>
      </c>
      <c r="E20" s="19">
        <v>43.517326000000004</v>
      </c>
      <c r="F20" s="19">
        <v>7.1239703179744538</v>
      </c>
      <c r="G20" s="20">
        <f t="shared" si="0"/>
        <v>0.16370422939071333</v>
      </c>
      <c r="I20" t="s">
        <v>240</v>
      </c>
      <c r="J20" s="6">
        <v>3.6632822075043805</v>
      </c>
      <c r="K20" s="65">
        <v>0.19728124027964605</v>
      </c>
    </row>
    <row r="21" spans="1:11" x14ac:dyDescent="0.25">
      <c r="A21" s="15"/>
      <c r="B21" s="44">
        <v>16</v>
      </c>
      <c r="C21" s="17" t="s">
        <v>255</v>
      </c>
      <c r="D21" s="18">
        <v>32.551003999999992</v>
      </c>
      <c r="E21" s="19">
        <v>22.602110999999994</v>
      </c>
      <c r="F21" s="19">
        <v>5.2845160851720721</v>
      </c>
      <c r="G21" s="20">
        <f t="shared" si="0"/>
        <v>0.23380630619733145</v>
      </c>
      <c r="I21" t="s">
        <v>254</v>
      </c>
      <c r="J21" s="6">
        <v>7.1239703179744538</v>
      </c>
      <c r="K21" s="65">
        <v>0.16370422939071333</v>
      </c>
    </row>
    <row r="22" spans="1:11" x14ac:dyDescent="0.25">
      <c r="A22" s="15"/>
      <c r="B22" s="44">
        <v>17</v>
      </c>
      <c r="C22" s="17" t="s">
        <v>256</v>
      </c>
      <c r="D22" s="18">
        <v>8.8170629999999992</v>
      </c>
      <c r="E22" s="19">
        <v>3.3382239999999999</v>
      </c>
      <c r="F22" s="19">
        <v>0.94565172272268683</v>
      </c>
      <c r="G22" s="20">
        <f t="shared" si="0"/>
        <v>0.28327988856430453</v>
      </c>
      <c r="I22" t="s">
        <v>241</v>
      </c>
      <c r="J22" s="6">
        <v>4.1898773565480951</v>
      </c>
      <c r="K22" s="65">
        <v>0.15725372450953584</v>
      </c>
    </row>
    <row r="23" spans="1:11" x14ac:dyDescent="0.25">
      <c r="A23" s="15"/>
      <c r="B23" s="44">
        <v>18</v>
      </c>
      <c r="C23" s="17" t="s">
        <v>257</v>
      </c>
      <c r="D23" s="18">
        <v>2.4554689999999999</v>
      </c>
      <c r="E23" s="19">
        <v>4.0797509999999999</v>
      </c>
      <c r="F23" s="19">
        <v>0.52493894513463601</v>
      </c>
      <c r="G23" s="20">
        <f t="shared" si="0"/>
        <v>0.12866935877572824</v>
      </c>
      <c r="I23" t="s">
        <v>251</v>
      </c>
      <c r="J23" s="6">
        <v>1.7527291681035422</v>
      </c>
      <c r="K23" s="65">
        <v>0.14523214202232018</v>
      </c>
    </row>
    <row r="24" spans="1:11" x14ac:dyDescent="0.25">
      <c r="A24" s="15"/>
      <c r="B24" s="44">
        <v>19</v>
      </c>
      <c r="C24" s="17" t="s">
        <v>258</v>
      </c>
      <c r="D24" s="18">
        <v>19.221820999999998</v>
      </c>
      <c r="E24" s="19">
        <v>14.534801000000002</v>
      </c>
      <c r="F24" s="19">
        <v>7.63773201208096</v>
      </c>
      <c r="G24" s="20">
        <f t="shared" si="0"/>
        <v>0.52547895303698755</v>
      </c>
      <c r="I24" t="s">
        <v>248</v>
      </c>
      <c r="J24" s="6">
        <v>3.559528875965043</v>
      </c>
      <c r="K24" s="65">
        <v>0.14013429776200484</v>
      </c>
    </row>
    <row r="25" spans="1:11" x14ac:dyDescent="0.25">
      <c r="A25" s="15"/>
      <c r="B25" s="44">
        <v>20</v>
      </c>
      <c r="C25" s="17" t="s">
        <v>259</v>
      </c>
      <c r="D25" s="18">
        <v>11.270634999999999</v>
      </c>
      <c r="E25" s="19">
        <v>9.3297129999999946</v>
      </c>
      <c r="F25" s="19">
        <v>3.2002629959606566</v>
      </c>
      <c r="G25" s="20">
        <f t="shared" si="0"/>
        <v>0.34301837537346092</v>
      </c>
      <c r="I25" t="s">
        <v>257</v>
      </c>
      <c r="J25" s="6">
        <v>0.52493894513463601</v>
      </c>
      <c r="K25" s="65">
        <v>0.12866935877572824</v>
      </c>
    </row>
    <row r="26" spans="1:11" x14ac:dyDescent="0.25">
      <c r="A26" s="15"/>
      <c r="B26" s="44">
        <v>21</v>
      </c>
      <c r="C26" s="17" t="s">
        <v>260</v>
      </c>
      <c r="D26" s="18">
        <v>34.683952000000005</v>
      </c>
      <c r="E26" s="19">
        <v>28.555257000000001</v>
      </c>
      <c r="F26" s="19">
        <v>3.3459057316649705</v>
      </c>
      <c r="G26" s="20">
        <f t="shared" si="0"/>
        <v>0.11717302112409531</v>
      </c>
      <c r="I26" t="s">
        <v>260</v>
      </c>
      <c r="J26" s="6">
        <v>3.3459057316649705</v>
      </c>
      <c r="K26" s="65">
        <v>0.11717302112409531</v>
      </c>
    </row>
    <row r="27" spans="1:11" x14ac:dyDescent="0.25">
      <c r="A27" s="15"/>
      <c r="B27" s="44">
        <v>22</v>
      </c>
      <c r="C27" s="17" t="s">
        <v>261</v>
      </c>
      <c r="D27" s="18">
        <v>12.840721999999998</v>
      </c>
      <c r="E27" s="19">
        <v>14.312766000000002</v>
      </c>
      <c r="F27" s="19">
        <v>4.4185769299510866</v>
      </c>
      <c r="G27" s="20">
        <f t="shared" si="0"/>
        <v>0.30871579469342864</v>
      </c>
      <c r="I27" t="s">
        <v>243</v>
      </c>
      <c r="J27" s="6">
        <v>1.2813930062111467</v>
      </c>
      <c r="K27" s="65">
        <v>0.11523407521057688</v>
      </c>
    </row>
    <row r="28" spans="1:11" x14ac:dyDescent="0.25">
      <c r="A28" s="15"/>
      <c r="B28" s="44">
        <v>23</v>
      </c>
      <c r="C28" s="17" t="s">
        <v>262</v>
      </c>
      <c r="D28" s="18">
        <v>2.0856010000000005</v>
      </c>
      <c r="E28" s="19">
        <v>0.97853900000000005</v>
      </c>
      <c r="F28" s="19">
        <v>8.9962289668619633E-2</v>
      </c>
      <c r="G28" s="20">
        <f t="shared" si="0"/>
        <v>9.1935313430143953E-2</v>
      </c>
      <c r="I28" t="s">
        <v>244</v>
      </c>
      <c r="J28" s="6">
        <v>3.3090014471235918</v>
      </c>
      <c r="K28" s="65">
        <v>0.1104058464799399</v>
      </c>
    </row>
    <row r="29" spans="1:11" x14ac:dyDescent="0.25">
      <c r="A29" s="15"/>
      <c r="B29" s="44">
        <v>24</v>
      </c>
      <c r="C29" s="17" t="s">
        <v>263</v>
      </c>
      <c r="D29" s="18">
        <v>1.25556</v>
      </c>
      <c r="E29" s="19">
        <v>0.94645400000000002</v>
      </c>
      <c r="F29" s="19">
        <v>0.38082412211224437</v>
      </c>
      <c r="G29" s="20">
        <f t="shared" si="0"/>
        <v>0.40236939366545482</v>
      </c>
      <c r="I29" t="s">
        <v>242</v>
      </c>
      <c r="J29" s="6">
        <v>1.1055032370786648</v>
      </c>
      <c r="K29" s="65">
        <v>0.10284618777404426</v>
      </c>
    </row>
    <row r="30" spans="1:11" ht="15.75" thickBot="1" x14ac:dyDescent="0.3">
      <c r="A30" s="21"/>
      <c r="B30" s="45">
        <v>25</v>
      </c>
      <c r="C30" s="23" t="s">
        <v>264</v>
      </c>
      <c r="D30" s="24">
        <v>8.292273999999999</v>
      </c>
      <c r="E30" s="25">
        <v>5.779668</v>
      </c>
      <c r="F30" s="25">
        <v>2.4600114915519953</v>
      </c>
      <c r="G30" s="26">
        <f t="shared" si="0"/>
        <v>0.42563197255482416</v>
      </c>
      <c r="I30" t="s">
        <v>262</v>
      </c>
      <c r="J30" s="6">
        <v>8.9962289668619633E-2</v>
      </c>
      <c r="K30" s="65">
        <v>9.1935313430143953E-2</v>
      </c>
    </row>
    <row r="31" spans="1:11" x14ac:dyDescent="0.25">
      <c r="J31" s="6"/>
      <c r="K31" s="65"/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/>
  <dimension ref="A1:G28"/>
  <sheetViews>
    <sheetView workbookViewId="0">
      <selection activeCell="A2" sqref="A2:G27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46</v>
      </c>
      <c r="B1" s="46" t="s">
        <v>228</v>
      </c>
      <c r="C1" s="40" t="s">
        <v>24</v>
      </c>
      <c r="D1" s="40"/>
      <c r="E1" s="40"/>
      <c r="F1" s="40"/>
      <c r="G1" s="40"/>
    </row>
    <row r="2" spans="1:7" ht="15.75" thickBot="1" x14ac:dyDescent="0.3">
      <c r="A2" s="2" t="s">
        <v>895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483.08867699999985</v>
      </c>
      <c r="E6" s="13">
        <v>484.75208700000007</v>
      </c>
      <c r="F6" s="13">
        <v>114.53332905600837</v>
      </c>
      <c r="G6" s="14">
        <v>0.23627196690337993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279.40610399999997</v>
      </c>
      <c r="E7" s="31">
        <f ca="1">SUM(E8:OFFSET(E6,MATCH("GOBIERNOS REGIONALES",$A$8:$A$50,0),0))</f>
        <v>274.75421200000005</v>
      </c>
      <c r="F7" s="31">
        <f ca="1">SUM(F8:OFFSET(F6,MATCH("GOBIERNOS REGIONALES",$A$8:$A$50,0),0))</f>
        <v>59.080304257964599</v>
      </c>
      <c r="G7" s="32">
        <f ca="1">IFERROR(F7/E7,0)</f>
        <v>0.2150296580638574</v>
      </c>
    </row>
    <row r="8" spans="1:7" x14ac:dyDescent="0.25">
      <c r="A8" s="15"/>
      <c r="B8" s="16">
        <v>16</v>
      </c>
      <c r="C8" s="17" t="s">
        <v>110</v>
      </c>
      <c r="D8" s="18">
        <v>279.40610399999997</v>
      </c>
      <c r="E8" s="19">
        <v>274.75421200000005</v>
      </c>
      <c r="F8" s="19">
        <v>59.080304257964599</v>
      </c>
      <c r="G8" s="20">
        <f t="shared" ref="G8:G27" si="0">IFERROR(F8/E8,0)</f>
        <v>0.2150296580638574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46.367375000000003</v>
      </c>
      <c r="E9" s="31">
        <f ca="1">SUM(E10:OFFSET(E8,(MATCH("GOBIERNOS LOCALES",$A$8:$A$50,0)-MATCH("GOBIERNOS REGIONALES",$A$8:$A$50,0)),0))</f>
        <v>65.084699000000001</v>
      </c>
      <c r="F9" s="31">
        <f ca="1">SUM(F10:OFFSET(F8,(MATCH("GOBIERNOS LOCALES",$A$8:$A$50,0)-MATCH("GOBIERNOS REGIONALES",$A$8:$A$50,0)),0))</f>
        <v>30.460406501151738</v>
      </c>
      <c r="G9" s="32">
        <f t="shared" ca="1" si="0"/>
        <v>0.46801179031575052</v>
      </c>
    </row>
    <row r="10" spans="1:7" x14ac:dyDescent="0.25">
      <c r="A10" s="15"/>
      <c r="B10" s="16">
        <v>440</v>
      </c>
      <c r="C10" s="17" t="s">
        <v>201</v>
      </c>
      <c r="D10" s="18">
        <v>0</v>
      </c>
      <c r="E10" s="19">
        <v>3.0512729999999997</v>
      </c>
      <c r="F10" s="19">
        <v>1.2254238449968398</v>
      </c>
      <c r="G10" s="20">
        <f t="shared" si="0"/>
        <v>0.40161068675167377</v>
      </c>
    </row>
    <row r="11" spans="1:7" x14ac:dyDescent="0.25">
      <c r="A11" s="15"/>
      <c r="B11" s="16">
        <v>441</v>
      </c>
      <c r="C11" s="17" t="s">
        <v>202</v>
      </c>
      <c r="D11" s="18">
        <v>0</v>
      </c>
      <c r="E11" s="19">
        <v>0.123816</v>
      </c>
      <c r="F11" s="19">
        <v>0</v>
      </c>
      <c r="G11" s="20">
        <f t="shared" si="0"/>
        <v>0</v>
      </c>
    </row>
    <row r="12" spans="1:7" x14ac:dyDescent="0.25">
      <c r="A12" s="15"/>
      <c r="B12" s="16">
        <v>442</v>
      </c>
      <c r="C12" s="17" t="s">
        <v>203</v>
      </c>
      <c r="D12" s="18">
        <v>0</v>
      </c>
      <c r="E12" s="19">
        <v>0.108156</v>
      </c>
      <c r="F12" s="19">
        <v>8.4910370409488678E-2</v>
      </c>
      <c r="G12" s="20">
        <f t="shared" si="0"/>
        <v>0.78507313888724317</v>
      </c>
    </row>
    <row r="13" spans="1:7" x14ac:dyDescent="0.25">
      <c r="A13" s="15"/>
      <c r="B13" s="16">
        <v>445</v>
      </c>
      <c r="C13" s="17" t="s">
        <v>206</v>
      </c>
      <c r="D13" s="18">
        <v>0.329208</v>
      </c>
      <c r="E13" s="19">
        <v>12.357508000000001</v>
      </c>
      <c r="F13" s="19">
        <v>6.3085398493713001</v>
      </c>
      <c r="G13" s="20">
        <f t="shared" si="0"/>
        <v>0.51050259076274107</v>
      </c>
    </row>
    <row r="14" spans="1:7" x14ac:dyDescent="0.25">
      <c r="A14" s="15"/>
      <c r="B14" s="16">
        <v>446</v>
      </c>
      <c r="C14" s="17" t="s">
        <v>207</v>
      </c>
      <c r="D14" s="18">
        <v>8.6550810000000009</v>
      </c>
      <c r="E14" s="19">
        <v>9.3920530000000007</v>
      </c>
      <c r="F14" s="19">
        <v>1.8440737308119424</v>
      </c>
      <c r="G14" s="20">
        <f t="shared" si="0"/>
        <v>0.19634405074289318</v>
      </c>
    </row>
    <row r="15" spans="1:7" x14ac:dyDescent="0.25">
      <c r="A15" s="15"/>
      <c r="B15" s="16">
        <v>447</v>
      </c>
      <c r="C15" s="17" t="s">
        <v>208</v>
      </c>
      <c r="D15" s="18">
        <v>0</v>
      </c>
      <c r="E15" s="19">
        <v>0.89000000000000012</v>
      </c>
      <c r="F15" s="19">
        <v>0</v>
      </c>
      <c r="G15" s="20">
        <f t="shared" si="0"/>
        <v>0</v>
      </c>
    </row>
    <row r="16" spans="1:7" x14ac:dyDescent="0.25">
      <c r="A16" s="15"/>
      <c r="B16" s="16">
        <v>448</v>
      </c>
      <c r="C16" s="17" t="s">
        <v>209</v>
      </c>
      <c r="D16" s="18">
        <v>10.919308000000001</v>
      </c>
      <c r="E16" s="19">
        <v>10.156206000000001</v>
      </c>
      <c r="F16" s="19">
        <v>7.8778671292820945</v>
      </c>
      <c r="G16" s="20">
        <f t="shared" si="0"/>
        <v>0.77567027778700959</v>
      </c>
    </row>
    <row r="17" spans="1:7" x14ac:dyDescent="0.25">
      <c r="A17" s="15"/>
      <c r="B17" s="16">
        <v>450</v>
      </c>
      <c r="C17" s="17" t="s">
        <v>211</v>
      </c>
      <c r="D17" s="18">
        <v>1.4344619999999999</v>
      </c>
      <c r="E17" s="19">
        <v>1.817267</v>
      </c>
      <c r="F17" s="19">
        <v>7.4999998323619366E-3</v>
      </c>
      <c r="G17" s="20">
        <f t="shared" si="0"/>
        <v>4.1270764463130277E-3</v>
      </c>
    </row>
    <row r="18" spans="1:7" x14ac:dyDescent="0.25">
      <c r="A18" s="15"/>
      <c r="B18" s="16">
        <v>451</v>
      </c>
      <c r="C18" s="17" t="s">
        <v>212</v>
      </c>
      <c r="D18" s="18">
        <v>0</v>
      </c>
      <c r="E18" s="19">
        <v>0.195189</v>
      </c>
      <c r="F18" s="19">
        <v>0.11976661346852779</v>
      </c>
      <c r="G18" s="20">
        <f t="shared" si="0"/>
        <v>0.61359304811504645</v>
      </c>
    </row>
    <row r="19" spans="1:7" x14ac:dyDescent="0.25">
      <c r="A19" s="15"/>
      <c r="B19" s="16">
        <v>452</v>
      </c>
      <c r="C19" s="17" t="s">
        <v>213</v>
      </c>
      <c r="D19" s="18">
        <v>0.81296700000000011</v>
      </c>
      <c r="E19" s="19">
        <v>4.2588089999999994</v>
      </c>
      <c r="F19" s="19">
        <v>0.78983022237662226</v>
      </c>
      <c r="G19" s="20">
        <f t="shared" si="0"/>
        <v>0.18545800536643517</v>
      </c>
    </row>
    <row r="20" spans="1:7" x14ac:dyDescent="0.25">
      <c r="A20" s="15"/>
      <c r="B20" s="16">
        <v>453</v>
      </c>
      <c r="C20" s="17" t="s">
        <v>214</v>
      </c>
      <c r="D20" s="18">
        <v>6.1765740000000005</v>
      </c>
      <c r="E20" s="19">
        <v>8.8143820000000037</v>
      </c>
      <c r="F20" s="19">
        <v>3.3869999481830746</v>
      </c>
      <c r="G20" s="20">
        <f t="shared" si="0"/>
        <v>0.38425835732817948</v>
      </c>
    </row>
    <row r="21" spans="1:7" x14ac:dyDescent="0.25">
      <c r="A21" s="15"/>
      <c r="B21" s="16">
        <v>454</v>
      </c>
      <c r="C21" s="17" t="s">
        <v>215</v>
      </c>
      <c r="D21" s="18">
        <v>7.4043059999999992</v>
      </c>
      <c r="E21" s="19">
        <v>1.6170650000000002</v>
      </c>
      <c r="F21" s="19">
        <v>0.85839742131065577</v>
      </c>
      <c r="G21" s="20">
        <f t="shared" si="0"/>
        <v>0.53083668331863942</v>
      </c>
    </row>
    <row r="22" spans="1:7" x14ac:dyDescent="0.25">
      <c r="A22" s="15"/>
      <c r="B22" s="16">
        <v>455</v>
      </c>
      <c r="C22" s="17" t="s">
        <v>216</v>
      </c>
      <c r="D22" s="18">
        <v>2.2054689999999999</v>
      </c>
      <c r="E22" s="19">
        <v>2.6009610000000003</v>
      </c>
      <c r="F22" s="19">
        <v>5.6720379390753806E-2</v>
      </c>
      <c r="G22" s="20">
        <f t="shared" si="0"/>
        <v>2.1807470158435208E-2</v>
      </c>
    </row>
    <row r="23" spans="1:7" x14ac:dyDescent="0.25">
      <c r="A23" s="15"/>
      <c r="B23" s="16">
        <v>456</v>
      </c>
      <c r="C23" s="17" t="s">
        <v>217</v>
      </c>
      <c r="D23" s="18">
        <v>8.4</v>
      </c>
      <c r="E23" s="19">
        <v>9.4108109999999989</v>
      </c>
      <c r="F23" s="19">
        <v>7.63773201208096</v>
      </c>
      <c r="G23" s="20">
        <f t="shared" si="0"/>
        <v>0.8115912658410589</v>
      </c>
    </row>
    <row r="24" spans="1:7" x14ac:dyDescent="0.25">
      <c r="A24" s="15"/>
      <c r="B24" s="16">
        <v>461</v>
      </c>
      <c r="C24" s="17" t="s">
        <v>222</v>
      </c>
      <c r="D24" s="18">
        <v>0.03</v>
      </c>
      <c r="E24" s="19">
        <v>7.0299999999999998E-3</v>
      </c>
      <c r="F24" s="19">
        <v>7.0000002160668373E-3</v>
      </c>
      <c r="G24" s="20">
        <f t="shared" si="0"/>
        <v>0.99573260541491293</v>
      </c>
    </row>
    <row r="25" spans="1:7" x14ac:dyDescent="0.25">
      <c r="A25" s="15"/>
      <c r="B25" s="16">
        <v>462</v>
      </c>
      <c r="C25" s="17" t="s">
        <v>223</v>
      </c>
      <c r="D25" s="18">
        <v>0</v>
      </c>
      <c r="E25" s="19">
        <v>0.13928599999999999</v>
      </c>
      <c r="F25" s="19">
        <v>0.13688600528985262</v>
      </c>
      <c r="G25" s="20">
        <f t="shared" si="0"/>
        <v>0.98276930409267715</v>
      </c>
    </row>
    <row r="26" spans="1:7" x14ac:dyDescent="0.25">
      <c r="A26" s="15"/>
      <c r="B26" s="16">
        <v>463</v>
      </c>
      <c r="C26" s="17" t="s">
        <v>224</v>
      </c>
      <c r="D26" s="18">
        <v>0</v>
      </c>
      <c r="E26" s="19">
        <v>0.14488699999999999</v>
      </c>
      <c r="F26" s="19">
        <v>0.11875897413119674</v>
      </c>
      <c r="G26" s="20">
        <f t="shared" si="0"/>
        <v>0.81966618213640108</v>
      </c>
    </row>
    <row r="27" spans="1:7" ht="15.75" thickBot="1" x14ac:dyDescent="0.3">
      <c r="A27" s="33" t="s">
        <v>227</v>
      </c>
      <c r="B27" s="34"/>
      <c r="C27" s="35"/>
      <c r="D27" s="36">
        <v>157.31519800000012</v>
      </c>
      <c r="E27" s="37">
        <v>144.91317599999996</v>
      </c>
      <c r="F27" s="37">
        <v>24.992618296892033</v>
      </c>
      <c r="G27" s="38">
        <f t="shared" si="0"/>
        <v>0.1724661551610189</v>
      </c>
    </row>
    <row r="28" spans="1:7" x14ac:dyDescent="0.25">
      <c r="D28" s="6"/>
      <c r="E28" s="6"/>
      <c r="F28" s="6"/>
      <c r="G28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/>
  <dimension ref="A1:L21"/>
  <sheetViews>
    <sheetView topLeftCell="A7" workbookViewId="0">
      <selection activeCell="A16" sqref="A16:F2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46</v>
      </c>
      <c r="B1" s="40" t="s">
        <v>228</v>
      </c>
      <c r="C1" s="40" t="s">
        <v>24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896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483.08867699999985</v>
      </c>
      <c r="G6" s="13">
        <v>484.75208700000007</v>
      </c>
      <c r="H6" s="13">
        <v>114.53332905600837</v>
      </c>
      <c r="I6" s="14">
        <v>0.23627196690337993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21.57341199999999</v>
      </c>
      <c r="G7" s="31">
        <f ca="1">SUM(G8:OFFSET(G6,MATCH("PROYECTOS",$A$8:$A$50,0),0))</f>
        <v>22.585808999999994</v>
      </c>
      <c r="H7" s="31">
        <f ca="1">SUM(H8:OFFSET(H6,MATCH("PROYECTOS",$A$8:$A$50,0),0))</f>
        <v>3.991656041063834</v>
      </c>
      <c r="I7" s="32">
        <f t="shared" ref="I7:I12" ca="1" si="0">IFERROR(H7/G7,0)</f>
        <v>0.17673292291915843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12.938490999999996</v>
      </c>
      <c r="G8" s="19">
        <v>14.860154999999995</v>
      </c>
      <c r="H8" s="19">
        <v>3.7179115182952955</v>
      </c>
      <c r="I8" s="20">
        <f t="shared" si="0"/>
        <v>0.25019332021067725</v>
      </c>
      <c r="J8" s="54"/>
      <c r="K8" s="19"/>
      <c r="L8" s="20" t="str">
        <f>IFERROR(K8/J8,".")</f>
        <v>.</v>
      </c>
    </row>
    <row r="9" spans="1:12" ht="25.5" x14ac:dyDescent="0.25">
      <c r="A9" s="15"/>
      <c r="B9" s="17">
        <v>3000082</v>
      </c>
      <c r="C9" s="17" t="s">
        <v>897</v>
      </c>
      <c r="D9" s="53">
        <v>217</v>
      </c>
      <c r="E9" s="17" t="s">
        <v>900</v>
      </c>
      <c r="F9" s="18">
        <v>3.5515519999999992</v>
      </c>
      <c r="G9" s="19">
        <v>3.0722969999999998</v>
      </c>
      <c r="H9" s="19">
        <v>2.5100000202655792E-3</v>
      </c>
      <c r="I9" s="20">
        <f t="shared" si="0"/>
        <v>8.1697831305553451E-4</v>
      </c>
      <c r="J9" s="54"/>
      <c r="K9" s="19"/>
      <c r="L9" s="20" t="str">
        <f>IFERROR(K9/J9,".")</f>
        <v>.</v>
      </c>
    </row>
    <row r="10" spans="1:12" ht="25.5" x14ac:dyDescent="0.25">
      <c r="A10" s="15"/>
      <c r="B10" s="17">
        <v>3000083</v>
      </c>
      <c r="C10" s="17" t="s">
        <v>898</v>
      </c>
      <c r="D10" s="53">
        <v>407</v>
      </c>
      <c r="E10" s="17" t="s">
        <v>818</v>
      </c>
      <c r="F10" s="18">
        <v>3.01</v>
      </c>
      <c r="G10" s="19">
        <v>3</v>
      </c>
      <c r="H10" s="19">
        <v>0.14322049915790558</v>
      </c>
      <c r="I10" s="20">
        <f t="shared" si="0"/>
        <v>4.7740166385968529E-2</v>
      </c>
      <c r="J10" s="54"/>
      <c r="K10" s="19"/>
      <c r="L10" s="20" t="str">
        <f>IFERROR(K10/J10,".")</f>
        <v>.</v>
      </c>
    </row>
    <row r="11" spans="1:12" ht="25.5" x14ac:dyDescent="0.25">
      <c r="A11" s="15"/>
      <c r="B11" s="17">
        <v>3000626</v>
      </c>
      <c r="C11" s="17" t="s">
        <v>899</v>
      </c>
      <c r="D11" s="53">
        <v>260</v>
      </c>
      <c r="E11" s="17" t="s">
        <v>901</v>
      </c>
      <c r="F11" s="18">
        <v>2.073369</v>
      </c>
      <c r="G11" s="19">
        <v>1.653357</v>
      </c>
      <c r="H11" s="19">
        <v>0.12801402359036729</v>
      </c>
      <c r="I11" s="20">
        <f t="shared" si="0"/>
        <v>7.7426728522858215E-2</v>
      </c>
      <c r="J11" s="54"/>
      <c r="K11" s="19"/>
      <c r="L11" s="20" t="str">
        <f>IFERROR(K11/J11,".")</f>
        <v>.</v>
      </c>
    </row>
    <row r="12" spans="1:12" ht="15.75" thickBot="1" x14ac:dyDescent="0.3">
      <c r="A12" s="33" t="s">
        <v>302</v>
      </c>
      <c r="B12" s="35"/>
      <c r="C12" s="35"/>
      <c r="D12" s="51"/>
      <c r="E12" s="35"/>
      <c r="F12" s="36">
        <f ca="1">OFFSET(F12,-MATCH("PROYECTOS",$A$8:$A$50,0)-1,0)-(OFFSET(F12,-MATCH("PROYECTOS",$A$8:$A$50,0),0))</f>
        <v>461.51526499999989</v>
      </c>
      <c r="G12" s="37">
        <f ca="1">OFFSET(G12,-MATCH("PROYECTOS",$A$8:$A$50,0)-1,0)-(OFFSET(G12,-MATCH("PROYECTOS",$A$8:$A$50,0),0))</f>
        <v>462.16627800000009</v>
      </c>
      <c r="H12" s="37">
        <f ca="1">OFFSET(H12,-MATCH("PROYECTOS",$A$8:$A$50,0)-1,0)-(OFFSET(H12,-MATCH("PROYECTOS",$A$8:$A$50,0),0))</f>
        <v>110.54167301494454</v>
      </c>
      <c r="I12" s="38">
        <f t="shared" ca="1" si="0"/>
        <v>0.23918160687384576</v>
      </c>
      <c r="J12" s="52"/>
      <c r="K12" s="37"/>
      <c r="L12" s="38"/>
    </row>
    <row r="13" spans="1:12" ht="15.75" thickBot="1" x14ac:dyDescent="0.3"/>
    <row r="14" spans="1:12" ht="15.75" thickBot="1" x14ac:dyDescent="0.3">
      <c r="A14" s="108" t="s">
        <v>372</v>
      </c>
      <c r="B14" s="109"/>
      <c r="C14" s="109"/>
      <c r="D14" s="109"/>
      <c r="E14" s="109"/>
      <c r="F14" s="110"/>
    </row>
    <row r="15" spans="1:12" ht="15.75" thickBot="1" x14ac:dyDescent="0.3">
      <c r="A15" s="2" t="s">
        <v>912</v>
      </c>
    </row>
    <row r="16" spans="1:12" ht="45" customHeight="1" x14ac:dyDescent="0.25">
      <c r="A16" s="100" t="s">
        <v>374</v>
      </c>
      <c r="B16" s="101"/>
      <c r="C16" s="101"/>
      <c r="D16" s="101"/>
      <c r="E16" s="101"/>
      <c r="F16" s="111" t="s">
        <v>375</v>
      </c>
    </row>
    <row r="17" spans="1:6" ht="15.75" thickBot="1" x14ac:dyDescent="0.3">
      <c r="A17" s="125"/>
      <c r="B17" s="126"/>
      <c r="C17" s="104"/>
      <c r="D17" s="104"/>
      <c r="E17" s="104"/>
      <c r="F17" s="112"/>
    </row>
    <row r="18" spans="1:6" x14ac:dyDescent="0.25">
      <c r="A18" s="15"/>
      <c r="B18" s="17">
        <v>3000001</v>
      </c>
      <c r="C18" s="123" t="s">
        <v>271</v>
      </c>
      <c r="D18" s="123"/>
      <c r="E18" s="123"/>
      <c r="F18" s="69">
        <v>0.25019332021067725</v>
      </c>
    </row>
    <row r="19" spans="1:6" ht="32.25" customHeight="1" x14ac:dyDescent="0.25">
      <c r="A19" s="15"/>
      <c r="B19" s="17">
        <v>3000082</v>
      </c>
      <c r="C19" s="119" t="s">
        <v>897</v>
      </c>
      <c r="D19" s="119">
        <v>217</v>
      </c>
      <c r="E19" s="119" t="s">
        <v>900</v>
      </c>
      <c r="F19" s="69">
        <v>8.1697831305553451E-4</v>
      </c>
    </row>
    <row r="20" spans="1:6" ht="25.5" customHeight="1" x14ac:dyDescent="0.25">
      <c r="A20" s="15"/>
      <c r="B20" s="17">
        <v>3000083</v>
      </c>
      <c r="C20" s="119" t="s">
        <v>898</v>
      </c>
      <c r="D20" s="119"/>
      <c r="E20" s="119"/>
      <c r="F20" s="69">
        <v>4.7740166385968529E-2</v>
      </c>
    </row>
    <row r="21" spans="1:6" ht="15.75" thickBot="1" x14ac:dyDescent="0.3">
      <c r="A21" s="21"/>
      <c r="B21" s="23">
        <v>3000626</v>
      </c>
      <c r="C21" s="140" t="s">
        <v>899</v>
      </c>
      <c r="D21" s="140">
        <v>260</v>
      </c>
      <c r="E21" s="140" t="s">
        <v>901</v>
      </c>
      <c r="F21" s="70">
        <v>7.7426728522858215E-2</v>
      </c>
    </row>
  </sheetData>
  <mergeCells count="19">
    <mergeCell ref="F3:I3"/>
    <mergeCell ref="J3:L3"/>
    <mergeCell ref="I4:I5"/>
    <mergeCell ref="A14:F14"/>
    <mergeCell ref="A16:E17"/>
    <mergeCell ref="F16:F17"/>
    <mergeCell ref="L4:L5"/>
    <mergeCell ref="H4:H5"/>
    <mergeCell ref="A4:C5"/>
    <mergeCell ref="J4:J5"/>
    <mergeCell ref="F4:F5"/>
    <mergeCell ref="K4:K5"/>
    <mergeCell ref="G4:G5"/>
    <mergeCell ref="D4:E5"/>
    <mergeCell ref="C20:E20"/>
    <mergeCell ref="C18:E18"/>
    <mergeCell ref="C19:E19"/>
    <mergeCell ref="C21:E21"/>
    <mergeCell ref="A3:E3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6"/>
  <dimension ref="A1:N15"/>
  <sheetViews>
    <sheetView workbookViewId="0">
      <selection activeCell="A2" sqref="A2:N1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2" max="12" width="14" customWidth="1"/>
    <col min="13" max="13" width="14" hidden="1" customWidth="1"/>
  </cols>
  <sheetData>
    <row r="1" spans="1:14" ht="15.75" x14ac:dyDescent="0.25">
      <c r="A1" s="39">
        <v>46</v>
      </c>
      <c r="B1" s="40" t="s">
        <v>228</v>
      </c>
      <c r="C1" s="40" t="s">
        <v>24</v>
      </c>
      <c r="D1" s="40"/>
      <c r="E1" s="40"/>
      <c r="F1" s="46"/>
      <c r="G1" s="40"/>
      <c r="H1" s="40"/>
      <c r="I1" s="40"/>
      <c r="J1" s="40"/>
      <c r="K1" s="40"/>
      <c r="L1" s="40"/>
      <c r="M1" s="40"/>
      <c r="N1" s="40"/>
    </row>
    <row r="2" spans="1:14" ht="15.75" thickBot="1" x14ac:dyDescent="0.3">
      <c r="A2" s="2" t="s">
        <v>902</v>
      </c>
    </row>
    <row r="3" spans="1:14" ht="15.75" thickBot="1" x14ac:dyDescent="0.3">
      <c r="A3" s="100" t="s">
        <v>304</v>
      </c>
      <c r="B3" s="101"/>
      <c r="C3" s="101"/>
      <c r="D3" s="101"/>
      <c r="E3" s="101"/>
      <c r="F3" s="101"/>
      <c r="G3" s="101"/>
      <c r="H3" s="100" t="s">
        <v>2</v>
      </c>
      <c r="I3" s="101"/>
      <c r="J3" s="101"/>
      <c r="K3" s="102"/>
      <c r="L3" s="101" t="s">
        <v>235</v>
      </c>
      <c r="M3" s="101"/>
      <c r="N3" s="102"/>
    </row>
    <row r="4" spans="1:14" ht="45" customHeight="1" x14ac:dyDescent="0.25">
      <c r="A4" s="113" t="s">
        <v>305</v>
      </c>
      <c r="B4" s="114"/>
      <c r="C4" s="114"/>
      <c r="D4" s="114" t="s">
        <v>306</v>
      </c>
      <c r="E4" s="114"/>
      <c r="F4" s="114" t="s">
        <v>231</v>
      </c>
      <c r="G4" s="114"/>
      <c r="H4" s="98" t="s">
        <v>3</v>
      </c>
      <c r="I4" s="96" t="s">
        <v>4</v>
      </c>
      <c r="J4" s="96" t="s">
        <v>5</v>
      </c>
      <c r="K4" s="105" t="s">
        <v>6</v>
      </c>
      <c r="L4" s="117" t="s">
        <v>236</v>
      </c>
      <c r="M4" s="96" t="s">
        <v>237</v>
      </c>
      <c r="N4" s="105" t="s">
        <v>238</v>
      </c>
    </row>
    <row r="5" spans="1:14" ht="15.75" thickBot="1" x14ac:dyDescent="0.3">
      <c r="A5" s="115"/>
      <c r="B5" s="116"/>
      <c r="C5" s="116"/>
      <c r="D5" s="116"/>
      <c r="E5" s="116"/>
      <c r="F5" s="116"/>
      <c r="G5" s="116"/>
      <c r="H5" s="99"/>
      <c r="I5" s="97"/>
      <c r="J5" s="97"/>
      <c r="K5" s="106"/>
      <c r="L5" s="118"/>
      <c r="M5" s="97"/>
      <c r="N5" s="106"/>
    </row>
    <row r="6" spans="1:14" x14ac:dyDescent="0.25">
      <c r="A6" s="9" t="s">
        <v>239</v>
      </c>
      <c r="B6" s="11"/>
      <c r="C6" s="11"/>
      <c r="D6" s="55"/>
      <c r="E6" s="11"/>
      <c r="F6" s="47"/>
      <c r="G6" s="11"/>
      <c r="H6" s="12">
        <v>483.08867699999985</v>
      </c>
      <c r="I6" s="13">
        <v>484.75208700000007</v>
      </c>
      <c r="J6" s="13">
        <v>114.53332905600837</v>
      </c>
      <c r="K6" s="14">
        <v>0.23627196690337993</v>
      </c>
      <c r="L6" s="48"/>
      <c r="M6" s="13"/>
      <c r="N6" s="14"/>
    </row>
    <row r="7" spans="1:14" x14ac:dyDescent="0.25">
      <c r="A7" s="27" t="s">
        <v>307</v>
      </c>
      <c r="B7" s="29"/>
      <c r="C7" s="29"/>
      <c r="D7" s="56"/>
      <c r="E7" s="29"/>
      <c r="F7" s="49"/>
      <c r="G7" s="29"/>
      <c r="H7" s="30">
        <f ca="1">SUM(H8:OFFSET(H6,MATCH("PROYECTOS",$A$8:$A$34,0),0))</f>
        <v>21.57341199999999</v>
      </c>
      <c r="I7" s="31">
        <f ca="1">SUM(I8:OFFSET(I6,MATCH("PROYECTOS",$A$8:$A$34,0),0))</f>
        <v>22.585808999999994</v>
      </c>
      <c r="J7" s="31">
        <f ca="1">SUM(J8:OFFSET(J6,MATCH("PROYECTOS",$A$8:$A$34,0),0))</f>
        <v>3.991656041063834</v>
      </c>
      <c r="K7" s="32">
        <f ca="1">IFERROR(J7/I7,0)</f>
        <v>0.17673292291915843</v>
      </c>
      <c r="L7" s="50"/>
      <c r="M7" s="31"/>
      <c r="N7" s="32"/>
    </row>
    <row r="8" spans="1:14" x14ac:dyDescent="0.25">
      <c r="A8" s="15"/>
      <c r="B8" s="17">
        <v>5000276</v>
      </c>
      <c r="C8" s="79" t="s">
        <v>625</v>
      </c>
      <c r="D8" s="17">
        <v>3000001</v>
      </c>
      <c r="E8" s="17" t="s">
        <v>271</v>
      </c>
      <c r="F8" s="53">
        <v>1</v>
      </c>
      <c r="G8" s="17" t="s">
        <v>644</v>
      </c>
      <c r="H8" s="18">
        <v>11.954793999999996</v>
      </c>
      <c r="I8" s="19">
        <v>11.953144999999994</v>
      </c>
      <c r="J8" s="19">
        <v>2.2789292252855375</v>
      </c>
      <c r="K8" s="20">
        <f t="shared" ref="K8:K15" si="0">IFERROR(J8/I8,0)</f>
        <v>0.19065519788185775</v>
      </c>
      <c r="L8" s="54">
        <v>0</v>
      </c>
      <c r="M8" s="19">
        <v>0</v>
      </c>
      <c r="N8" s="20" t="str">
        <f>IFERROR(M8/L8,".")</f>
        <v>.</v>
      </c>
    </row>
    <row r="9" spans="1:14" ht="25.5" x14ac:dyDescent="0.25">
      <c r="A9" s="15"/>
      <c r="B9" s="17">
        <v>5004463</v>
      </c>
      <c r="C9" s="79" t="s">
        <v>903</v>
      </c>
      <c r="D9" s="17">
        <v>3000001</v>
      </c>
      <c r="E9" s="17" t="s">
        <v>271</v>
      </c>
      <c r="F9" s="53">
        <v>180</v>
      </c>
      <c r="G9" s="17" t="s">
        <v>909</v>
      </c>
      <c r="H9" s="18">
        <v>0.98369700000000004</v>
      </c>
      <c r="I9" s="19">
        <v>0.27438400000000002</v>
      </c>
      <c r="J9" s="19">
        <v>0</v>
      </c>
      <c r="K9" s="20">
        <f t="shared" si="0"/>
        <v>0</v>
      </c>
      <c r="L9" s="54">
        <v>0</v>
      </c>
      <c r="M9" s="19">
        <v>0</v>
      </c>
      <c r="N9" s="20" t="str">
        <f t="shared" ref="N9:N14" si="1">IFERROR(M9/L9,".")</f>
        <v>.</v>
      </c>
    </row>
    <row r="10" spans="1:14" ht="25.5" x14ac:dyDescent="0.25">
      <c r="A10" s="15"/>
      <c r="B10" s="17">
        <v>5004833</v>
      </c>
      <c r="C10" s="79" t="s">
        <v>904</v>
      </c>
      <c r="D10" s="17">
        <v>3000001</v>
      </c>
      <c r="E10" s="17" t="s">
        <v>271</v>
      </c>
      <c r="F10" s="53">
        <v>1</v>
      </c>
      <c r="G10" s="17" t="s">
        <v>644</v>
      </c>
      <c r="H10" s="18">
        <v>0</v>
      </c>
      <c r="I10" s="19">
        <v>2.6326260000000001</v>
      </c>
      <c r="J10" s="19">
        <v>1.438982293009758</v>
      </c>
      <c r="K10" s="20">
        <f t="shared" si="0"/>
        <v>0.54659579181006257</v>
      </c>
      <c r="L10" s="54">
        <v>8</v>
      </c>
      <c r="M10" s="19">
        <v>0</v>
      </c>
      <c r="N10" s="20">
        <f t="shared" si="1"/>
        <v>0</v>
      </c>
    </row>
    <row r="11" spans="1:14" ht="25.5" x14ac:dyDescent="0.25">
      <c r="A11" s="15"/>
      <c r="B11" s="17">
        <v>5000181</v>
      </c>
      <c r="C11" s="79" t="s">
        <v>905</v>
      </c>
      <c r="D11" s="17">
        <v>3000082</v>
      </c>
      <c r="E11" s="17" t="s">
        <v>897</v>
      </c>
      <c r="F11" s="53">
        <v>277</v>
      </c>
      <c r="G11" s="17" t="s">
        <v>910</v>
      </c>
      <c r="H11" s="18">
        <v>3.5515519999999992</v>
      </c>
      <c r="I11" s="19">
        <v>3.0722969999999998</v>
      </c>
      <c r="J11" s="19">
        <v>2.5100000202655792E-3</v>
      </c>
      <c r="K11" s="20">
        <f t="shared" si="0"/>
        <v>8.1697831305553451E-4</v>
      </c>
      <c r="L11" s="54">
        <v>0</v>
      </c>
      <c r="M11" s="19">
        <v>0</v>
      </c>
      <c r="N11" s="20" t="str">
        <f t="shared" si="1"/>
        <v>.</v>
      </c>
    </row>
    <row r="12" spans="1:14" ht="38.25" x14ac:dyDescent="0.25">
      <c r="A12" s="15"/>
      <c r="B12" s="17">
        <v>5000180</v>
      </c>
      <c r="C12" s="79" t="s">
        <v>906</v>
      </c>
      <c r="D12" s="17">
        <v>3000083</v>
      </c>
      <c r="E12" s="17" t="s">
        <v>898</v>
      </c>
      <c r="F12" s="53">
        <v>277</v>
      </c>
      <c r="G12" s="17" t="s">
        <v>910</v>
      </c>
      <c r="H12" s="18">
        <v>3.01</v>
      </c>
      <c r="I12" s="19">
        <v>3</v>
      </c>
      <c r="J12" s="19">
        <v>0.14322049915790558</v>
      </c>
      <c r="K12" s="20">
        <f t="shared" si="0"/>
        <v>4.7740166385968529E-2</v>
      </c>
      <c r="L12" s="54">
        <v>0</v>
      </c>
      <c r="M12" s="19">
        <v>0</v>
      </c>
      <c r="N12" s="20" t="str">
        <f t="shared" si="1"/>
        <v>.</v>
      </c>
    </row>
    <row r="13" spans="1:14" ht="38.25" x14ac:dyDescent="0.25">
      <c r="A13" s="15"/>
      <c r="B13" s="17">
        <v>5004375</v>
      </c>
      <c r="C13" s="79" t="s">
        <v>907</v>
      </c>
      <c r="D13" s="17">
        <v>3000626</v>
      </c>
      <c r="E13" s="17" t="s">
        <v>899</v>
      </c>
      <c r="F13" s="53">
        <v>120</v>
      </c>
      <c r="G13" s="17" t="s">
        <v>795</v>
      </c>
      <c r="H13" s="18">
        <v>0.5</v>
      </c>
      <c r="I13" s="19">
        <v>0.5</v>
      </c>
      <c r="J13" s="19">
        <v>0</v>
      </c>
      <c r="K13" s="20">
        <f t="shared" si="0"/>
        <v>0</v>
      </c>
      <c r="L13" s="54">
        <v>0</v>
      </c>
      <c r="M13" s="19">
        <v>0</v>
      </c>
      <c r="N13" s="20" t="str">
        <f t="shared" si="1"/>
        <v>.</v>
      </c>
    </row>
    <row r="14" spans="1:14" ht="38.25" x14ac:dyDescent="0.25">
      <c r="A14" s="15"/>
      <c r="B14" s="17">
        <v>5004464</v>
      </c>
      <c r="C14" s="79" t="s">
        <v>908</v>
      </c>
      <c r="D14" s="17">
        <v>3000626</v>
      </c>
      <c r="E14" s="17" t="s">
        <v>899</v>
      </c>
      <c r="F14" s="53">
        <v>60</v>
      </c>
      <c r="G14" s="17" t="s">
        <v>318</v>
      </c>
      <c r="H14" s="18">
        <v>1.573369</v>
      </c>
      <c r="I14" s="19">
        <v>1.153357</v>
      </c>
      <c r="J14" s="19">
        <v>0.12801402359036729</v>
      </c>
      <c r="K14" s="20">
        <f t="shared" si="0"/>
        <v>0.11099254054934186</v>
      </c>
      <c r="L14" s="54">
        <v>0</v>
      </c>
      <c r="M14" s="19">
        <v>0</v>
      </c>
      <c r="N14" s="20" t="str">
        <f t="shared" si="1"/>
        <v>.</v>
      </c>
    </row>
    <row r="15" spans="1:14" ht="15.75" thickBot="1" x14ac:dyDescent="0.3">
      <c r="A15" s="33" t="s">
        <v>302</v>
      </c>
      <c r="B15" s="35"/>
      <c r="C15" s="35"/>
      <c r="D15" s="57"/>
      <c r="E15" s="35"/>
      <c r="F15" s="51"/>
      <c r="G15" s="35"/>
      <c r="H15" s="36">
        <f ca="1">OFFSET(H15,-MATCH("PROYECTOS",$A$8:$A$34,0)-1,0)-(OFFSET(H15,-MATCH("PROYECTOS",$A$8:$A$34,0),0))</f>
        <v>461.51526499999989</v>
      </c>
      <c r="I15" s="37">
        <f ca="1">OFFSET(I15,-MATCH("PROYECTOS",$A$8:$A$34,0)-1,0)-(OFFSET(I15,-MATCH("PROYECTOS",$A$8:$A$34,0),0))</f>
        <v>462.16627800000009</v>
      </c>
      <c r="J15" s="37">
        <f ca="1">OFFSET(J15,-MATCH("PROYECTOS",$A$8:$A$34,0)-1,0)-(OFFSET(J15,-MATCH("PROYECTOS",$A$8:$A$34,0),0))</f>
        <v>110.54167301494454</v>
      </c>
      <c r="K15" s="38">
        <f t="shared" ca="1" si="0"/>
        <v>0.23918160687384576</v>
      </c>
      <c r="L15" s="52"/>
      <c r="M15" s="37"/>
      <c r="N15" s="38"/>
    </row>
  </sheetData>
  <mergeCells count="13">
    <mergeCell ref="A3:G3"/>
    <mergeCell ref="H3:K3"/>
    <mergeCell ref="L3:N3"/>
    <mergeCell ref="K4:K5"/>
    <mergeCell ref="N4:N5"/>
    <mergeCell ref="J4:J5"/>
    <mergeCell ref="A4:C5"/>
    <mergeCell ref="L4:L5"/>
    <mergeCell ref="H4:H5"/>
    <mergeCell ref="D4:E5"/>
    <mergeCell ref="M4:M5"/>
    <mergeCell ref="I4:I5"/>
    <mergeCell ref="F4:G5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/>
  <dimension ref="A1:K100"/>
  <sheetViews>
    <sheetView workbookViewId="0">
      <selection activeCell="A2" sqref="A2:K31"/>
    </sheetView>
  </sheetViews>
  <sheetFormatPr baseColWidth="10" defaultColWidth="11.7109375" defaultRowHeight="15" x14ac:dyDescent="0.25"/>
  <cols>
    <col min="1" max="1" width="4.28515625" customWidth="1"/>
    <col min="2" max="2" width="4.28515625" style="42" customWidth="1"/>
    <col min="3" max="3" width="31.42578125" customWidth="1"/>
    <col min="4" max="6" width="13.5703125" customWidth="1"/>
  </cols>
  <sheetData>
    <row r="1" spans="1:11" ht="15.75" x14ac:dyDescent="0.25">
      <c r="A1" s="39">
        <v>47</v>
      </c>
      <c r="B1" s="41" t="s">
        <v>228</v>
      </c>
      <c r="C1" s="40" t="s">
        <v>25</v>
      </c>
      <c r="D1" s="40"/>
      <c r="E1" s="40"/>
      <c r="F1" s="40"/>
      <c r="G1" s="40"/>
    </row>
    <row r="2" spans="1:11" ht="15.75" thickBot="1" x14ac:dyDescent="0.3">
      <c r="A2" s="2" t="s">
        <v>913</v>
      </c>
      <c r="I2" s="1" t="s">
        <v>945</v>
      </c>
    </row>
    <row r="3" spans="1:11" ht="15.75" thickBot="1" x14ac:dyDescent="0.3">
      <c r="A3" s="100" t="s">
        <v>230</v>
      </c>
      <c r="B3" s="101"/>
      <c r="C3" s="102"/>
      <c r="D3" s="100" t="s">
        <v>2</v>
      </c>
      <c r="E3" s="101"/>
      <c r="F3" s="101"/>
      <c r="G3" s="102"/>
    </row>
    <row r="4" spans="1:11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11" ht="15.75" thickBot="1" x14ac:dyDescent="0.3">
      <c r="A5" s="103"/>
      <c r="B5" s="104"/>
      <c r="C5" s="107"/>
      <c r="D5" s="99"/>
      <c r="E5" s="97"/>
      <c r="F5" s="97"/>
      <c r="G5" s="106"/>
      <c r="J5" s="6"/>
      <c r="K5" s="65"/>
    </row>
    <row r="6" spans="1:11" x14ac:dyDescent="0.25">
      <c r="A6" s="9" t="s">
        <v>239</v>
      </c>
      <c r="B6" s="43"/>
      <c r="C6" s="11"/>
      <c r="D6" s="12">
        <f ca="1">SUM(D7:OFFSET(D7,50,0))</f>
        <v>107.95273800000001</v>
      </c>
      <c r="E6" s="13">
        <f ca="1">SUM(E7:OFFSET(E7,50,0))</f>
        <v>313.25688400000024</v>
      </c>
      <c r="F6" s="13">
        <f ca="1">SUM(F7:OFFSET(F7,50,0))</f>
        <v>259.92491355278457</v>
      </c>
      <c r="G6" s="14">
        <f ca="1">IFERROR(F6/E6,0)</f>
        <v>0.82975004486344939</v>
      </c>
      <c r="J6" s="6" t="s">
        <v>369</v>
      </c>
      <c r="K6" s="65" t="s">
        <v>370</v>
      </c>
    </row>
    <row r="7" spans="1:11" x14ac:dyDescent="0.25">
      <c r="A7" s="15"/>
      <c r="B7" s="44">
        <v>1</v>
      </c>
      <c r="C7" s="17" t="s">
        <v>240</v>
      </c>
      <c r="D7" s="18">
        <v>0.78618199999999994</v>
      </c>
      <c r="E7" s="19">
        <v>0.93811199999999983</v>
      </c>
      <c r="F7" s="19">
        <v>0.47076537972316146</v>
      </c>
      <c r="G7" s="20">
        <f t="shared" ref="G7:G31" si="0">IFERROR(F7/E7,0)</f>
        <v>0.50182214887258825</v>
      </c>
      <c r="I7" t="s">
        <v>253</v>
      </c>
      <c r="J7" s="6">
        <v>37.915916052064858</v>
      </c>
      <c r="K7" s="65">
        <v>0.99891877662858053</v>
      </c>
    </row>
    <row r="8" spans="1:11" x14ac:dyDescent="0.25">
      <c r="A8" s="15"/>
      <c r="B8" s="44">
        <v>2</v>
      </c>
      <c r="C8" s="17" t="s">
        <v>241</v>
      </c>
      <c r="D8" s="18">
        <v>0.85414299999999976</v>
      </c>
      <c r="E8" s="19">
        <v>1.1899189999999995</v>
      </c>
      <c r="F8" s="19">
        <v>0.33781653479672968</v>
      </c>
      <c r="G8" s="20">
        <f t="shared" si="0"/>
        <v>0.28389876520732071</v>
      </c>
      <c r="I8" t="s">
        <v>244</v>
      </c>
      <c r="J8" s="6">
        <v>71.424521252396517</v>
      </c>
      <c r="K8" s="65">
        <v>0.97874242509122378</v>
      </c>
    </row>
    <row r="9" spans="1:11" x14ac:dyDescent="0.25">
      <c r="A9" s="15"/>
      <c r="B9" s="44">
        <v>3</v>
      </c>
      <c r="C9" s="17" t="s">
        <v>242</v>
      </c>
      <c r="D9" s="18">
        <v>1.8112409999999999</v>
      </c>
      <c r="E9" s="19">
        <v>54.243898999999956</v>
      </c>
      <c r="F9" s="19">
        <v>53.014839311479591</v>
      </c>
      <c r="G9" s="20">
        <f t="shared" si="0"/>
        <v>0.97734197373016329</v>
      </c>
      <c r="I9" t="s">
        <v>242</v>
      </c>
      <c r="J9" s="6">
        <v>53.014839311479591</v>
      </c>
      <c r="K9" s="65">
        <v>0.97734197373016329</v>
      </c>
    </row>
    <row r="10" spans="1:11" x14ac:dyDescent="0.25">
      <c r="A10" s="15"/>
      <c r="B10" s="44">
        <v>4</v>
      </c>
      <c r="C10" s="17" t="s">
        <v>243</v>
      </c>
      <c r="D10" s="18">
        <v>0.66150200000000003</v>
      </c>
      <c r="E10" s="19">
        <v>1.4983289999999998</v>
      </c>
      <c r="F10" s="19">
        <v>0.27882261964987265</v>
      </c>
      <c r="G10" s="20">
        <f t="shared" si="0"/>
        <v>0.18608904963454134</v>
      </c>
      <c r="I10" t="s">
        <v>248</v>
      </c>
      <c r="J10" s="6">
        <v>64.742448528530076</v>
      </c>
      <c r="K10" s="65">
        <v>0.97398262724615225</v>
      </c>
    </row>
    <row r="11" spans="1:11" x14ac:dyDescent="0.25">
      <c r="A11" s="15"/>
      <c r="B11" s="44">
        <v>5</v>
      </c>
      <c r="C11" s="17" t="s">
        <v>244</v>
      </c>
      <c r="D11" s="18">
        <v>2.2998920000000003</v>
      </c>
      <c r="E11" s="19">
        <v>72.975810000000138</v>
      </c>
      <c r="F11" s="19">
        <v>71.424521252396517</v>
      </c>
      <c r="G11" s="20">
        <f t="shared" si="0"/>
        <v>0.97874242509122378</v>
      </c>
      <c r="I11" t="s">
        <v>263</v>
      </c>
      <c r="J11" s="6">
        <v>7.2090000379830599E-2</v>
      </c>
      <c r="K11" s="65">
        <v>0.85733654092037448</v>
      </c>
    </row>
    <row r="12" spans="1:11" x14ac:dyDescent="0.25">
      <c r="A12" s="15"/>
      <c r="B12" s="44">
        <v>6</v>
      </c>
      <c r="C12" s="17" t="s">
        <v>245</v>
      </c>
      <c r="D12" s="18">
        <v>2.8892229999999999</v>
      </c>
      <c r="E12" s="19">
        <v>1.8299059999999998</v>
      </c>
      <c r="F12" s="19">
        <v>0.5587001295061782</v>
      </c>
      <c r="G12" s="20">
        <f t="shared" si="0"/>
        <v>0.30531630013026806</v>
      </c>
      <c r="I12" t="s">
        <v>247</v>
      </c>
      <c r="J12" s="6">
        <v>5.2070587298367172</v>
      </c>
      <c r="K12" s="65">
        <v>0.6482799833066013</v>
      </c>
    </row>
    <row r="13" spans="1:11" x14ac:dyDescent="0.25">
      <c r="A13" s="15"/>
      <c r="B13" s="44">
        <v>7</v>
      </c>
      <c r="C13" s="17" t="s">
        <v>246</v>
      </c>
      <c r="D13" s="18">
        <v>0</v>
      </c>
      <c r="E13" s="19">
        <v>0.01</v>
      </c>
      <c r="F13" s="19">
        <v>0</v>
      </c>
      <c r="G13" s="20">
        <f t="shared" si="0"/>
        <v>0</v>
      </c>
      <c r="I13" t="s">
        <v>257</v>
      </c>
      <c r="J13" s="6">
        <v>3.6832859739661217E-2</v>
      </c>
      <c r="K13" s="65">
        <v>0.51896271507398795</v>
      </c>
    </row>
    <row r="14" spans="1:11" x14ac:dyDescent="0.25">
      <c r="A14" s="15"/>
      <c r="B14" s="44">
        <v>8</v>
      </c>
      <c r="C14" s="17" t="s">
        <v>247</v>
      </c>
      <c r="D14" s="18">
        <v>12.589996999999997</v>
      </c>
      <c r="E14" s="19">
        <v>8.0321139999999982</v>
      </c>
      <c r="F14" s="19">
        <v>5.2070587298367172</v>
      </c>
      <c r="G14" s="20">
        <f t="shared" si="0"/>
        <v>0.6482799833066013</v>
      </c>
      <c r="I14" t="s">
        <v>255</v>
      </c>
      <c r="J14" s="6">
        <v>7.8698460147716105</v>
      </c>
      <c r="K14" s="65">
        <v>0.51077092318112094</v>
      </c>
    </row>
    <row r="15" spans="1:11" x14ac:dyDescent="0.25">
      <c r="A15" s="15"/>
      <c r="B15" s="44">
        <v>9</v>
      </c>
      <c r="C15" s="17" t="s">
        <v>248</v>
      </c>
      <c r="D15" s="18">
        <v>1.6719839999999999</v>
      </c>
      <c r="E15" s="19">
        <v>66.471872000000133</v>
      </c>
      <c r="F15" s="19">
        <v>64.742448528530076</v>
      </c>
      <c r="G15" s="20">
        <f t="shared" si="0"/>
        <v>0.97398262724615225</v>
      </c>
      <c r="I15" t="s">
        <v>249</v>
      </c>
      <c r="J15" s="6">
        <v>0.19592900411225855</v>
      </c>
      <c r="K15" s="65">
        <v>0.50943048983437123</v>
      </c>
    </row>
    <row r="16" spans="1:11" x14ac:dyDescent="0.25">
      <c r="A16" s="15"/>
      <c r="B16" s="44">
        <v>10</v>
      </c>
      <c r="C16" s="17" t="s">
        <v>249</v>
      </c>
      <c r="D16" s="18">
        <v>0.46800399999999998</v>
      </c>
      <c r="E16" s="19">
        <v>0.38460400000000006</v>
      </c>
      <c r="F16" s="19">
        <v>0.19592900411225855</v>
      </c>
      <c r="G16" s="20">
        <f t="shared" si="0"/>
        <v>0.50943048983437123</v>
      </c>
      <c r="I16" t="s">
        <v>240</v>
      </c>
      <c r="J16" s="6">
        <v>0.47076537972316146</v>
      </c>
      <c r="K16" s="65">
        <v>0.50182214887258825</v>
      </c>
    </row>
    <row r="17" spans="1:11" x14ac:dyDescent="0.25">
      <c r="A17" s="15"/>
      <c r="B17" s="44">
        <v>11</v>
      </c>
      <c r="C17" s="17" t="s">
        <v>250</v>
      </c>
      <c r="D17" s="18">
        <v>1.0059179999999999</v>
      </c>
      <c r="E17" s="19">
        <v>0.74184700000000003</v>
      </c>
      <c r="F17" s="19">
        <v>5.9058399172499776E-2</v>
      </c>
      <c r="G17" s="20">
        <f t="shared" si="0"/>
        <v>7.960994540990228E-2</v>
      </c>
      <c r="I17" t="s">
        <v>256</v>
      </c>
      <c r="J17" s="6">
        <v>0.13893144088797271</v>
      </c>
      <c r="K17" s="65">
        <v>0.50064482041034475</v>
      </c>
    </row>
    <row r="18" spans="1:11" x14ac:dyDescent="0.25">
      <c r="A18" s="15"/>
      <c r="B18" s="44">
        <v>12</v>
      </c>
      <c r="C18" s="17" t="s">
        <v>251</v>
      </c>
      <c r="D18" s="18">
        <v>1.5159969999999996</v>
      </c>
      <c r="E18" s="19">
        <v>3.3345639999999999</v>
      </c>
      <c r="F18" s="19">
        <v>1.0347825658645888</v>
      </c>
      <c r="G18" s="20">
        <f t="shared" si="0"/>
        <v>0.31032019954170587</v>
      </c>
      <c r="I18" t="s">
        <v>264</v>
      </c>
      <c r="J18" s="6">
        <v>5.7468180195428431E-2</v>
      </c>
      <c r="K18" s="65">
        <v>0.49130280321984449</v>
      </c>
    </row>
    <row r="19" spans="1:11" x14ac:dyDescent="0.25">
      <c r="A19" s="15"/>
      <c r="B19" s="44">
        <v>13</v>
      </c>
      <c r="C19" s="17" t="s">
        <v>252</v>
      </c>
      <c r="D19" s="18">
        <v>1.2923390000000001</v>
      </c>
      <c r="E19" s="19">
        <v>1.3473889999999999</v>
      </c>
      <c r="F19" s="19">
        <v>0.23418100307753775</v>
      </c>
      <c r="G19" s="20">
        <f t="shared" si="0"/>
        <v>0.17380355864381983</v>
      </c>
      <c r="I19" t="s">
        <v>260</v>
      </c>
      <c r="J19" s="6">
        <v>0.93195412796922028</v>
      </c>
      <c r="K19" s="65">
        <v>0.39966863950696835</v>
      </c>
    </row>
    <row r="20" spans="1:11" x14ac:dyDescent="0.25">
      <c r="A20" s="15"/>
      <c r="B20" s="44">
        <v>14</v>
      </c>
      <c r="C20" s="17" t="s">
        <v>253</v>
      </c>
      <c r="D20" s="18">
        <v>0.23</v>
      </c>
      <c r="E20" s="19">
        <v>37.956955999999998</v>
      </c>
      <c r="F20" s="19">
        <v>37.915916052064858</v>
      </c>
      <c r="G20" s="20">
        <f t="shared" si="0"/>
        <v>0.99891877662858053</v>
      </c>
      <c r="I20" t="s">
        <v>254</v>
      </c>
      <c r="J20" s="6">
        <v>14.831038370934266</v>
      </c>
      <c r="K20" s="65">
        <v>0.36656899356184475</v>
      </c>
    </row>
    <row r="21" spans="1:11" x14ac:dyDescent="0.25">
      <c r="A21" s="15"/>
      <c r="B21" s="44">
        <v>15</v>
      </c>
      <c r="C21" s="17" t="s">
        <v>254</v>
      </c>
      <c r="D21" s="18">
        <v>42.257173000000002</v>
      </c>
      <c r="E21" s="19">
        <v>40.459064000000005</v>
      </c>
      <c r="F21" s="19">
        <v>14.831038370934266</v>
      </c>
      <c r="G21" s="20">
        <f t="shared" si="0"/>
        <v>0.36656899356184475</v>
      </c>
      <c r="I21" t="s">
        <v>258</v>
      </c>
      <c r="J21" s="6">
        <v>0.11133719194913283</v>
      </c>
      <c r="K21" s="65">
        <v>0.32177821179150895</v>
      </c>
    </row>
    <row r="22" spans="1:11" x14ac:dyDescent="0.25">
      <c r="A22" s="15"/>
      <c r="B22" s="44">
        <v>16</v>
      </c>
      <c r="C22" s="17" t="s">
        <v>255</v>
      </c>
      <c r="D22" s="18">
        <v>21.549377000000003</v>
      </c>
      <c r="E22" s="19">
        <v>15.407779999999999</v>
      </c>
      <c r="F22" s="19">
        <v>7.8698460147716105</v>
      </c>
      <c r="G22" s="20">
        <f t="shared" si="0"/>
        <v>0.51077092318112094</v>
      </c>
      <c r="I22" t="s">
        <v>251</v>
      </c>
      <c r="J22" s="6">
        <v>1.0347825658645888</v>
      </c>
      <c r="K22" s="65">
        <v>0.31032019954170587</v>
      </c>
    </row>
    <row r="23" spans="1:11" x14ac:dyDescent="0.25">
      <c r="A23" s="15"/>
      <c r="B23" s="44">
        <v>17</v>
      </c>
      <c r="C23" s="17" t="s">
        <v>256</v>
      </c>
      <c r="D23" s="18">
        <v>2.3075049999999999</v>
      </c>
      <c r="E23" s="19">
        <v>0.277505</v>
      </c>
      <c r="F23" s="19">
        <v>0.13893144088797271</v>
      </c>
      <c r="G23" s="20">
        <f t="shared" si="0"/>
        <v>0.50064482041034475</v>
      </c>
      <c r="I23" t="s">
        <v>245</v>
      </c>
      <c r="J23" s="6">
        <v>0.5587001295061782</v>
      </c>
      <c r="K23" s="65">
        <v>0.30531630013026806</v>
      </c>
    </row>
    <row r="24" spans="1:11" x14ac:dyDescent="0.25">
      <c r="A24" s="15"/>
      <c r="B24" s="44">
        <v>18</v>
      </c>
      <c r="C24" s="17" t="s">
        <v>257</v>
      </c>
      <c r="D24" s="18">
        <v>7.0973999999999995E-2</v>
      </c>
      <c r="E24" s="19">
        <v>7.0973999999999995E-2</v>
      </c>
      <c r="F24" s="19">
        <v>3.6832859739661217E-2</v>
      </c>
      <c r="G24" s="20">
        <f t="shared" si="0"/>
        <v>0.51896271507398795</v>
      </c>
      <c r="I24" t="s">
        <v>241</v>
      </c>
      <c r="J24" s="6">
        <v>0.33781653479672968</v>
      </c>
      <c r="K24" s="65">
        <v>0.28389876520732071</v>
      </c>
    </row>
    <row r="25" spans="1:11" x14ac:dyDescent="0.25">
      <c r="A25" s="15"/>
      <c r="B25" s="44">
        <v>19</v>
      </c>
      <c r="C25" s="17" t="s">
        <v>258</v>
      </c>
      <c r="D25" s="18">
        <v>0.35067999999999999</v>
      </c>
      <c r="E25" s="19">
        <v>0.34600599999999998</v>
      </c>
      <c r="F25" s="19">
        <v>0.11133719194913283</v>
      </c>
      <c r="G25" s="20">
        <f t="shared" si="0"/>
        <v>0.32177821179150895</v>
      </c>
      <c r="I25" t="s">
        <v>261</v>
      </c>
      <c r="J25" s="6">
        <v>0.20492404932156205</v>
      </c>
      <c r="K25" s="65">
        <v>0.27600127859060852</v>
      </c>
    </row>
    <row r="26" spans="1:11" x14ac:dyDescent="0.25">
      <c r="A26" s="15"/>
      <c r="B26" s="44">
        <v>20</v>
      </c>
      <c r="C26" s="17" t="s">
        <v>259</v>
      </c>
      <c r="D26" s="18">
        <v>3.2503529999999996</v>
      </c>
      <c r="E26" s="19">
        <v>1.851761</v>
      </c>
      <c r="F26" s="19">
        <v>0.17682522628456354</v>
      </c>
      <c r="G26" s="20">
        <f t="shared" si="0"/>
        <v>9.5490306948123188E-2</v>
      </c>
      <c r="I26" t="s">
        <v>243</v>
      </c>
      <c r="J26" s="6">
        <v>0.27882261964987265</v>
      </c>
      <c r="K26" s="65">
        <v>0.18608904963454134</v>
      </c>
    </row>
    <row r="27" spans="1:11" x14ac:dyDescent="0.25">
      <c r="A27" s="15"/>
      <c r="B27" s="44">
        <v>21</v>
      </c>
      <c r="C27" s="17" t="s">
        <v>260</v>
      </c>
      <c r="D27" s="18">
        <v>2.1822409999999999</v>
      </c>
      <c r="E27" s="19">
        <v>2.3318169999999996</v>
      </c>
      <c r="F27" s="19">
        <v>0.93195412796922028</v>
      </c>
      <c r="G27" s="20">
        <f t="shared" si="0"/>
        <v>0.39966863950696835</v>
      </c>
      <c r="I27" t="s">
        <v>252</v>
      </c>
      <c r="J27" s="6">
        <v>0.23418100307753775</v>
      </c>
      <c r="K27" s="65">
        <v>0.17380355864381983</v>
      </c>
    </row>
    <row r="28" spans="1:11" x14ac:dyDescent="0.25">
      <c r="A28" s="15"/>
      <c r="B28" s="44">
        <v>22</v>
      </c>
      <c r="C28" s="17" t="s">
        <v>261</v>
      </c>
      <c r="D28" s="18">
        <v>1.1044129999999999</v>
      </c>
      <c r="E28" s="19">
        <v>0.74247499999999989</v>
      </c>
      <c r="F28" s="19">
        <v>0.20492404932156205</v>
      </c>
      <c r="G28" s="20">
        <f t="shared" si="0"/>
        <v>0.27600127859060852</v>
      </c>
      <c r="I28" t="s">
        <v>259</v>
      </c>
      <c r="J28" s="6">
        <v>0.17682522628456354</v>
      </c>
      <c r="K28" s="65">
        <v>9.5490306948123188E-2</v>
      </c>
    </row>
    <row r="29" spans="1:11" x14ac:dyDescent="0.25">
      <c r="A29" s="15"/>
      <c r="B29" s="44">
        <v>23</v>
      </c>
      <c r="C29" s="17" t="s">
        <v>262</v>
      </c>
      <c r="D29" s="18">
        <v>0.57612400000000008</v>
      </c>
      <c r="E29" s="19">
        <v>0.613124</v>
      </c>
      <c r="F29" s="19">
        <v>1.8826580140739679E-2</v>
      </c>
      <c r="G29" s="20">
        <f t="shared" si="0"/>
        <v>3.070599118732863E-2</v>
      </c>
      <c r="I29" t="s">
        <v>250</v>
      </c>
      <c r="J29" s="6">
        <v>5.9058399172499776E-2</v>
      </c>
      <c r="K29" s="65">
        <v>7.960994540990228E-2</v>
      </c>
    </row>
    <row r="30" spans="1:11" x14ac:dyDescent="0.25">
      <c r="A30" s="15"/>
      <c r="B30" s="44">
        <v>24</v>
      </c>
      <c r="C30" s="17" t="s">
        <v>263</v>
      </c>
      <c r="D30" s="18">
        <v>2.23E-2</v>
      </c>
      <c r="E30" s="19">
        <v>8.4085999999999994E-2</v>
      </c>
      <c r="F30" s="19">
        <v>7.2090000379830599E-2</v>
      </c>
      <c r="G30" s="20">
        <f t="shared" si="0"/>
        <v>0.85733654092037448</v>
      </c>
      <c r="I30" t="s">
        <v>262</v>
      </c>
      <c r="J30" s="6">
        <v>1.8826580140739679E-2</v>
      </c>
      <c r="K30" s="65">
        <v>3.070599118732863E-2</v>
      </c>
    </row>
    <row r="31" spans="1:11" ht="15.75" thickBot="1" x14ac:dyDescent="0.3">
      <c r="A31" s="21"/>
      <c r="B31" s="45">
        <v>25</v>
      </c>
      <c r="C31" s="23" t="s">
        <v>264</v>
      </c>
      <c r="D31" s="24">
        <v>6.2051760000000007</v>
      </c>
      <c r="E31" s="25">
        <v>0.11697100000000001</v>
      </c>
      <c r="F31" s="25">
        <v>5.7468180195428431E-2</v>
      </c>
      <c r="G31" s="26">
        <f t="shared" si="0"/>
        <v>0.49130280321984449</v>
      </c>
      <c r="I31" t="s">
        <v>246</v>
      </c>
      <c r="J31" s="6">
        <v>0</v>
      </c>
      <c r="K31" s="65">
        <v>0</v>
      </c>
    </row>
    <row r="32" spans="1:11" x14ac:dyDescent="0.25">
      <c r="J32" s="6"/>
      <c r="K32" s="65"/>
    </row>
    <row r="33" spans="10:11" x14ac:dyDescent="0.25">
      <c r="J33" s="6"/>
      <c r="K33" s="65"/>
    </row>
    <row r="34" spans="10:11" x14ac:dyDescent="0.25">
      <c r="J34" s="6"/>
      <c r="K34" s="65"/>
    </row>
    <row r="35" spans="10:11" x14ac:dyDescent="0.25">
      <c r="J35" s="6"/>
      <c r="K35" s="65"/>
    </row>
    <row r="36" spans="10:11" x14ac:dyDescent="0.25">
      <c r="J36" s="6"/>
      <c r="K36" s="65"/>
    </row>
    <row r="37" spans="10:11" x14ac:dyDescent="0.25">
      <c r="J37" s="6"/>
      <c r="K37" s="65"/>
    </row>
    <row r="38" spans="10:11" x14ac:dyDescent="0.25">
      <c r="J38" s="6"/>
      <c r="K38" s="65"/>
    </row>
    <row r="39" spans="10:11" x14ac:dyDescent="0.25">
      <c r="J39" s="6"/>
      <c r="K39" s="65"/>
    </row>
    <row r="40" spans="10:11" x14ac:dyDescent="0.25">
      <c r="J40" s="6"/>
      <c r="K40" s="65"/>
    </row>
    <row r="41" spans="10:11" x14ac:dyDescent="0.25">
      <c r="J41" s="6"/>
      <c r="K41" s="65"/>
    </row>
    <row r="42" spans="10:11" x14ac:dyDescent="0.25">
      <c r="J42" s="6"/>
      <c r="K42" s="65"/>
    </row>
    <row r="43" spans="10:11" x14ac:dyDescent="0.25">
      <c r="J43" s="6"/>
      <c r="K43" s="65"/>
    </row>
    <row r="44" spans="10:11" x14ac:dyDescent="0.25">
      <c r="J44" s="6"/>
      <c r="K44" s="65"/>
    </row>
    <row r="45" spans="10:11" x14ac:dyDescent="0.25">
      <c r="J45" s="6"/>
      <c r="K45" s="65"/>
    </row>
    <row r="46" spans="10:11" x14ac:dyDescent="0.25">
      <c r="J46" s="6"/>
      <c r="K46" s="65"/>
    </row>
    <row r="47" spans="10:11" x14ac:dyDescent="0.25">
      <c r="J47" s="6"/>
      <c r="K47" s="65"/>
    </row>
    <row r="48" spans="10:11" x14ac:dyDescent="0.25">
      <c r="J48" s="6"/>
      <c r="K48" s="65"/>
    </row>
    <row r="49" spans="10:11" x14ac:dyDescent="0.25">
      <c r="J49" s="6"/>
      <c r="K49" s="65"/>
    </row>
    <row r="50" spans="10:11" x14ac:dyDescent="0.25">
      <c r="J50" s="6"/>
      <c r="K50" s="65"/>
    </row>
    <row r="51" spans="10:11" x14ac:dyDescent="0.25">
      <c r="J51" s="6"/>
      <c r="K51" s="65"/>
    </row>
    <row r="52" spans="10:11" x14ac:dyDescent="0.25">
      <c r="J52" s="6"/>
      <c r="K52" s="65"/>
    </row>
    <row r="53" spans="10:11" x14ac:dyDescent="0.25">
      <c r="J53" s="6"/>
      <c r="K53" s="65"/>
    </row>
    <row r="54" spans="10:11" x14ac:dyDescent="0.25">
      <c r="J54" s="6"/>
      <c r="K54" s="65"/>
    </row>
    <row r="55" spans="10:11" x14ac:dyDescent="0.25">
      <c r="J55" s="6"/>
      <c r="K55" s="65"/>
    </row>
    <row r="56" spans="10:11" x14ac:dyDescent="0.25">
      <c r="J56" s="6"/>
      <c r="K56" s="65"/>
    </row>
    <row r="57" spans="10:11" x14ac:dyDescent="0.25">
      <c r="J57" s="6"/>
      <c r="K57" s="65"/>
    </row>
    <row r="58" spans="10:11" x14ac:dyDescent="0.25">
      <c r="J58" s="6"/>
      <c r="K58" s="65"/>
    </row>
    <row r="59" spans="10:11" x14ac:dyDescent="0.25">
      <c r="J59" s="6"/>
      <c r="K59" s="65"/>
    </row>
    <row r="60" spans="10:11" x14ac:dyDescent="0.25">
      <c r="J60" s="6"/>
      <c r="K60" s="65"/>
    </row>
    <row r="61" spans="10:11" x14ac:dyDescent="0.25">
      <c r="J61" s="6"/>
      <c r="K61" s="65"/>
    </row>
    <row r="62" spans="10:11" x14ac:dyDescent="0.25">
      <c r="J62" s="6"/>
      <c r="K62" s="65"/>
    </row>
    <row r="63" spans="10:11" x14ac:dyDescent="0.25">
      <c r="J63" s="6"/>
      <c r="K63" s="65"/>
    </row>
    <row r="64" spans="10:11" x14ac:dyDescent="0.25">
      <c r="J64" s="6"/>
      <c r="K64" s="65"/>
    </row>
    <row r="65" spans="10:11" x14ac:dyDescent="0.25">
      <c r="J65" s="6"/>
      <c r="K65" s="65"/>
    </row>
    <row r="66" spans="10:11" x14ac:dyDescent="0.25">
      <c r="J66" s="6"/>
      <c r="K66" s="65"/>
    </row>
    <row r="67" spans="10:11" x14ac:dyDescent="0.25">
      <c r="J67" s="6"/>
      <c r="K67" s="65"/>
    </row>
    <row r="68" spans="10:11" x14ac:dyDescent="0.25">
      <c r="J68" s="6"/>
      <c r="K68" s="65"/>
    </row>
    <row r="69" spans="10:11" x14ac:dyDescent="0.25">
      <c r="J69" s="6"/>
      <c r="K69" s="65"/>
    </row>
    <row r="70" spans="10:11" x14ac:dyDescent="0.25">
      <c r="J70" s="6"/>
      <c r="K70" s="65"/>
    </row>
    <row r="71" spans="10:11" x14ac:dyDescent="0.25">
      <c r="J71" s="6"/>
      <c r="K71" s="65"/>
    </row>
    <row r="72" spans="10:11" x14ac:dyDescent="0.25">
      <c r="J72" s="6"/>
      <c r="K72" s="65"/>
    </row>
    <row r="73" spans="10:11" x14ac:dyDescent="0.25">
      <c r="J73" s="6"/>
      <c r="K73" s="65"/>
    </row>
    <row r="74" spans="10:11" x14ac:dyDescent="0.25">
      <c r="J74" s="6"/>
      <c r="K74" s="65"/>
    </row>
    <row r="75" spans="10:11" x14ac:dyDescent="0.25">
      <c r="J75" s="6"/>
      <c r="K75" s="65"/>
    </row>
    <row r="76" spans="10:11" x14ac:dyDescent="0.25">
      <c r="J76" s="6"/>
      <c r="K76" s="65"/>
    </row>
    <row r="77" spans="10:11" x14ac:dyDescent="0.25">
      <c r="J77" s="6"/>
      <c r="K77" s="65"/>
    </row>
    <row r="78" spans="10:11" x14ac:dyDescent="0.25">
      <c r="J78" s="6"/>
      <c r="K78" s="65"/>
    </row>
    <row r="79" spans="10:11" x14ac:dyDescent="0.25">
      <c r="J79" s="6"/>
      <c r="K79" s="65"/>
    </row>
    <row r="80" spans="10:11" x14ac:dyDescent="0.25">
      <c r="J80" s="6"/>
      <c r="K80" s="65"/>
    </row>
    <row r="81" spans="10:11" x14ac:dyDescent="0.25">
      <c r="J81" s="6"/>
      <c r="K81" s="65"/>
    </row>
    <row r="82" spans="10:11" x14ac:dyDescent="0.25">
      <c r="J82" s="6"/>
      <c r="K82" s="65"/>
    </row>
    <row r="83" spans="10:11" x14ac:dyDescent="0.25">
      <c r="J83" s="6"/>
      <c r="K83" s="65"/>
    </row>
    <row r="84" spans="10:11" x14ac:dyDescent="0.25">
      <c r="J84" s="6"/>
      <c r="K84" s="65"/>
    </row>
    <row r="85" spans="10:11" x14ac:dyDescent="0.25">
      <c r="J85" s="6"/>
      <c r="K85" s="65"/>
    </row>
    <row r="86" spans="10:11" x14ac:dyDescent="0.25">
      <c r="J86" s="6"/>
      <c r="K86" s="65"/>
    </row>
    <row r="87" spans="10:11" x14ac:dyDescent="0.25">
      <c r="J87" s="6"/>
      <c r="K87" s="65"/>
    </row>
    <row r="88" spans="10:11" x14ac:dyDescent="0.25">
      <c r="J88" s="6"/>
      <c r="K88" s="65"/>
    </row>
    <row r="89" spans="10:11" x14ac:dyDescent="0.25">
      <c r="J89" s="6"/>
      <c r="K89" s="65"/>
    </row>
    <row r="90" spans="10:11" x14ac:dyDescent="0.25">
      <c r="J90" s="6"/>
      <c r="K90" s="65"/>
    </row>
    <row r="91" spans="10:11" x14ac:dyDescent="0.25">
      <c r="J91" s="6"/>
      <c r="K91" s="65"/>
    </row>
    <row r="92" spans="10:11" x14ac:dyDescent="0.25">
      <c r="J92" s="6"/>
      <c r="K92" s="65"/>
    </row>
    <row r="93" spans="10:11" x14ac:dyDescent="0.25">
      <c r="J93" s="6"/>
      <c r="K93" s="65"/>
    </row>
    <row r="94" spans="10:11" x14ac:dyDescent="0.25">
      <c r="J94" s="6"/>
      <c r="K94" s="65"/>
    </row>
    <row r="95" spans="10:11" x14ac:dyDescent="0.25">
      <c r="J95" s="6"/>
      <c r="K95" s="65"/>
    </row>
    <row r="96" spans="10:11" x14ac:dyDescent="0.25">
      <c r="J96" s="6"/>
      <c r="K96" s="65"/>
    </row>
    <row r="97" spans="10:11" x14ac:dyDescent="0.25">
      <c r="J97" s="6"/>
      <c r="K97" s="65"/>
    </row>
    <row r="98" spans="10:11" x14ac:dyDescent="0.25">
      <c r="J98" s="6"/>
      <c r="K98" s="65"/>
    </row>
    <row r="99" spans="10:11" x14ac:dyDescent="0.25">
      <c r="J99" s="6"/>
      <c r="K99" s="65"/>
    </row>
    <row r="100" spans="10:11" x14ac:dyDescent="0.25">
      <c r="J100" s="6"/>
      <c r="K100" s="65"/>
    </row>
  </sheetData>
  <sortState ref="I6:K100">
    <sortCondition descending="1" ref="K5:K100"/>
  </sortState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/>
  <dimension ref="A1:G19"/>
  <sheetViews>
    <sheetView workbookViewId="0">
      <selection activeCell="A2" sqref="A2:G1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</cols>
  <sheetData>
    <row r="1" spans="1:7" ht="15.75" x14ac:dyDescent="0.25">
      <c r="A1" s="39">
        <v>47</v>
      </c>
      <c r="B1" s="46" t="s">
        <v>228</v>
      </c>
      <c r="C1" s="40" t="s">
        <v>25</v>
      </c>
      <c r="D1" s="40"/>
      <c r="E1" s="40"/>
      <c r="F1" s="40"/>
      <c r="G1" s="40"/>
    </row>
    <row r="2" spans="1:7" ht="15.75" thickBot="1" x14ac:dyDescent="0.3">
      <c r="A2" s="2" t="s">
        <v>914</v>
      </c>
    </row>
    <row r="3" spans="1:7" ht="15.75" thickBot="1" x14ac:dyDescent="0.3">
      <c r="A3" s="100" t="s">
        <v>266</v>
      </c>
      <c r="B3" s="101"/>
      <c r="C3" s="102"/>
      <c r="D3" s="100" t="s">
        <v>2</v>
      </c>
      <c r="E3" s="101"/>
      <c r="F3" s="101"/>
      <c r="G3" s="102"/>
    </row>
    <row r="4" spans="1:7" ht="45" customHeight="1" x14ac:dyDescent="0.25">
      <c r="A4" s="103"/>
      <c r="B4" s="104"/>
      <c r="C4" s="107"/>
      <c r="D4" s="98" t="s">
        <v>3</v>
      </c>
      <c r="E4" s="96" t="s">
        <v>4</v>
      </c>
      <c r="F4" s="96" t="s">
        <v>5</v>
      </c>
      <c r="G4" s="105" t="s">
        <v>6</v>
      </c>
    </row>
    <row r="5" spans="1:7" ht="15.75" thickBot="1" x14ac:dyDescent="0.3">
      <c r="A5" s="103"/>
      <c r="B5" s="104"/>
      <c r="C5" s="107"/>
      <c r="D5" s="99"/>
      <c r="E5" s="97"/>
      <c r="F5" s="97"/>
      <c r="G5" s="106"/>
    </row>
    <row r="6" spans="1:7" x14ac:dyDescent="0.25">
      <c r="A6" s="9" t="s">
        <v>239</v>
      </c>
      <c r="B6" s="10"/>
      <c r="C6" s="11"/>
      <c r="D6" s="12">
        <v>107.95273800000001</v>
      </c>
      <c r="E6" s="13">
        <v>313.25688400000024</v>
      </c>
      <c r="F6" s="13">
        <v>259.92491355278457</v>
      </c>
      <c r="G6" s="14">
        <v>0.82975004486344939</v>
      </c>
    </row>
    <row r="7" spans="1:7" x14ac:dyDescent="0.25">
      <c r="A7" s="27" t="s">
        <v>94</v>
      </c>
      <c r="B7" s="28"/>
      <c r="C7" s="29"/>
      <c r="D7" s="30">
        <f ca="1">SUM(D8:OFFSET(D6,MATCH("GOBIERNOS REGIONALES",$A$8:$A$50,0),0))</f>
        <v>85.850836000000058</v>
      </c>
      <c r="E7" s="31">
        <f ca="1">SUM(E8:OFFSET(E6,MATCH("GOBIERNOS REGIONALES",$A$8:$A$50,0),0))</f>
        <v>287.79335000000049</v>
      </c>
      <c r="F7" s="31">
        <f ca="1">SUM(F8:OFFSET(F6,MATCH("GOBIERNOS REGIONALES",$A$8:$A$50,0),0))</f>
        <v>247.83181491549681</v>
      </c>
      <c r="G7" s="32">
        <f ca="1">IFERROR(F7/E7,0)</f>
        <v>0.86114503658787245</v>
      </c>
    </row>
    <row r="8" spans="1:7" ht="25.5" x14ac:dyDescent="0.25">
      <c r="A8" s="15"/>
      <c r="B8" s="16">
        <v>36</v>
      </c>
      <c r="C8" s="17" t="s">
        <v>118</v>
      </c>
      <c r="D8" s="18">
        <v>85.850836000000058</v>
      </c>
      <c r="E8" s="19">
        <v>287.79335000000049</v>
      </c>
      <c r="F8" s="19">
        <v>247.83181491549681</v>
      </c>
      <c r="G8" s="20">
        <f t="shared" ref="G8:G18" si="0">IFERROR(F8/E8,0)</f>
        <v>0.86114503658787245</v>
      </c>
    </row>
    <row r="9" spans="1:7" x14ac:dyDescent="0.25">
      <c r="A9" s="27" t="s">
        <v>200</v>
      </c>
      <c r="B9" s="28"/>
      <c r="C9" s="29"/>
      <c r="D9" s="30">
        <f ca="1">SUM(D10:OFFSET(D8,(MATCH("GOBIERNOS LOCALES",$A$8:$A$50,0)-MATCH("GOBIERNOS REGIONALES",$A$8:$A$50,0)),0))</f>
        <v>0.64937200000000006</v>
      </c>
      <c r="E9" s="31">
        <f ca="1">SUM(E10:OFFSET(E8,(MATCH("GOBIERNOS LOCALES",$A$8:$A$50,0)-MATCH("GOBIERNOS REGIONALES",$A$8:$A$50,0)),0))</f>
        <v>5.1532969999999994</v>
      </c>
      <c r="F9" s="31">
        <f ca="1">SUM(F10:OFFSET(F8,(MATCH("GOBIERNOS LOCALES",$A$8:$A$50,0)-MATCH("GOBIERNOS REGIONALES",$A$8:$A$50,0)),0))</f>
        <v>2.3666615183356043</v>
      </c>
      <c r="G9" s="32">
        <f t="shared" ca="1" si="0"/>
        <v>0.45925191548936622</v>
      </c>
    </row>
    <row r="10" spans="1:7" x14ac:dyDescent="0.25">
      <c r="A10" s="15"/>
      <c r="B10" s="16">
        <v>442</v>
      </c>
      <c r="C10" s="17" t="s">
        <v>203</v>
      </c>
      <c r="D10" s="18">
        <v>0.06</v>
      </c>
      <c r="E10" s="19">
        <v>0.06</v>
      </c>
      <c r="F10" s="19">
        <v>3.8550000172108412E-3</v>
      </c>
      <c r="G10" s="20">
        <f t="shared" si="0"/>
        <v>6.4250000286847353E-2</v>
      </c>
    </row>
    <row r="11" spans="1:7" x14ac:dyDescent="0.25">
      <c r="A11" s="15"/>
      <c r="B11" s="16">
        <v>443</v>
      </c>
      <c r="C11" s="17" t="s">
        <v>204</v>
      </c>
      <c r="D11" s="18">
        <v>0.120924</v>
      </c>
      <c r="E11" s="19">
        <v>0.79800899999999997</v>
      </c>
      <c r="F11" s="19">
        <v>0.1137799204516341</v>
      </c>
      <c r="G11" s="20">
        <f t="shared" si="0"/>
        <v>0.1425797459071691</v>
      </c>
    </row>
    <row r="12" spans="1:7" x14ac:dyDescent="0.25">
      <c r="A12" s="15"/>
      <c r="B12" s="16">
        <v>447</v>
      </c>
      <c r="C12" s="17" t="s">
        <v>208</v>
      </c>
      <c r="D12" s="18">
        <v>0</v>
      </c>
      <c r="E12" s="19">
        <v>2.8269670000000002</v>
      </c>
      <c r="F12" s="19">
        <v>2.0413304399698973</v>
      </c>
      <c r="G12" s="20">
        <f t="shared" si="0"/>
        <v>0.72209206544324611</v>
      </c>
    </row>
    <row r="13" spans="1:7" x14ac:dyDescent="0.25">
      <c r="A13" s="15"/>
      <c r="B13" s="16">
        <v>450</v>
      </c>
      <c r="C13" s="17" t="s">
        <v>211</v>
      </c>
      <c r="D13" s="18">
        <v>0.36104400000000003</v>
      </c>
      <c r="E13" s="19">
        <v>1.3269569999999999</v>
      </c>
      <c r="F13" s="19">
        <v>0.17544396684024832</v>
      </c>
      <c r="G13" s="20">
        <f t="shared" si="0"/>
        <v>0.13221526156480454</v>
      </c>
    </row>
    <row r="14" spans="1:7" x14ac:dyDescent="0.25">
      <c r="A14" s="15"/>
      <c r="B14" s="16">
        <v>451</v>
      </c>
      <c r="C14" s="17" t="s">
        <v>212</v>
      </c>
      <c r="D14" s="18">
        <v>2.0389999999999998E-2</v>
      </c>
      <c r="E14" s="19">
        <v>3.7440000000000001E-2</v>
      </c>
      <c r="F14" s="19">
        <v>3.3530000509927049E-3</v>
      </c>
      <c r="G14" s="20">
        <f t="shared" si="0"/>
        <v>8.9556625293608569E-2</v>
      </c>
    </row>
    <row r="15" spans="1:7" x14ac:dyDescent="0.25">
      <c r="A15" s="15"/>
      <c r="B15" s="16">
        <v>452</v>
      </c>
      <c r="C15" s="17" t="s">
        <v>213</v>
      </c>
      <c r="D15" s="18">
        <v>0.03</v>
      </c>
      <c r="E15" s="19">
        <v>4.691E-2</v>
      </c>
      <c r="F15" s="19">
        <v>5.8699998771771789E-3</v>
      </c>
      <c r="G15" s="20">
        <f t="shared" si="0"/>
        <v>0.12513323123379191</v>
      </c>
    </row>
    <row r="16" spans="1:7" x14ac:dyDescent="0.25">
      <c r="A16" s="15"/>
      <c r="B16" s="16">
        <v>456</v>
      </c>
      <c r="C16" s="17" t="s">
        <v>217</v>
      </c>
      <c r="D16" s="18">
        <v>5.3013999999999999E-2</v>
      </c>
      <c r="E16" s="19">
        <v>5.3013999999999999E-2</v>
      </c>
      <c r="F16" s="19">
        <v>2.3029191128443927E-2</v>
      </c>
      <c r="G16" s="20">
        <f t="shared" si="0"/>
        <v>0.4343982934402974</v>
      </c>
    </row>
    <row r="17" spans="1:7" x14ac:dyDescent="0.25">
      <c r="A17" s="15"/>
      <c r="B17" s="16">
        <v>462</v>
      </c>
      <c r="C17" s="17" t="s">
        <v>223</v>
      </c>
      <c r="D17" s="18">
        <v>4.0000000000000001E-3</v>
      </c>
      <c r="E17" s="19">
        <v>4.0000000000000001E-3</v>
      </c>
      <c r="F17" s="19">
        <v>0</v>
      </c>
      <c r="G17" s="20">
        <f t="shared" si="0"/>
        <v>0</v>
      </c>
    </row>
    <row r="18" spans="1:7" ht="15.75" thickBot="1" x14ac:dyDescent="0.3">
      <c r="A18" s="33" t="s">
        <v>227</v>
      </c>
      <c r="B18" s="34"/>
      <c r="C18" s="35"/>
      <c r="D18" s="36">
        <v>21.45253000000001</v>
      </c>
      <c r="E18" s="37">
        <v>20.310237000000008</v>
      </c>
      <c r="F18" s="37">
        <v>9.7264371189521626</v>
      </c>
      <c r="G18" s="38">
        <f t="shared" si="0"/>
        <v>0.47889333437872533</v>
      </c>
    </row>
    <row r="19" spans="1:7" x14ac:dyDescent="0.25">
      <c r="D19" s="6"/>
      <c r="E19" s="6"/>
      <c r="F19" s="6"/>
      <c r="G19" s="5"/>
    </row>
  </sheetData>
  <mergeCells count="6">
    <mergeCell ref="D3:G3"/>
    <mergeCell ref="G4:G5"/>
    <mergeCell ref="A3:C5"/>
    <mergeCell ref="F4:F5"/>
    <mergeCell ref="D4:D5"/>
    <mergeCell ref="E4:E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/>
  <dimension ref="A1:L21"/>
  <sheetViews>
    <sheetView topLeftCell="A10" workbookViewId="0">
      <selection activeCell="A17" sqref="A17:F2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10" max="10" width="14" customWidth="1"/>
    <col min="11" max="11" width="14" hidden="1" customWidth="1"/>
  </cols>
  <sheetData>
    <row r="1" spans="1:12" ht="15.75" x14ac:dyDescent="0.25">
      <c r="A1" s="39">
        <v>47</v>
      </c>
      <c r="B1" s="40" t="s">
        <v>228</v>
      </c>
      <c r="C1" s="40" t="s">
        <v>25</v>
      </c>
      <c r="D1" s="46"/>
      <c r="E1" s="40"/>
      <c r="F1" s="40"/>
      <c r="G1" s="40"/>
      <c r="H1" s="40"/>
      <c r="I1" s="40"/>
      <c r="J1" s="40"/>
      <c r="K1" s="40"/>
      <c r="L1" s="40"/>
    </row>
    <row r="2" spans="1:12" ht="15.75" thickBot="1" x14ac:dyDescent="0.3">
      <c r="A2" s="2" t="s">
        <v>915</v>
      </c>
    </row>
    <row r="3" spans="1:12" ht="15.75" thickBot="1" x14ac:dyDescent="0.3">
      <c r="A3" s="100" t="s">
        <v>268</v>
      </c>
      <c r="B3" s="101"/>
      <c r="C3" s="101"/>
      <c r="D3" s="101"/>
      <c r="E3" s="101"/>
      <c r="F3" s="100" t="s">
        <v>2</v>
      </c>
      <c r="G3" s="101"/>
      <c r="H3" s="101"/>
      <c r="I3" s="102"/>
      <c r="J3" s="101" t="s">
        <v>235</v>
      </c>
      <c r="K3" s="101"/>
      <c r="L3" s="102"/>
    </row>
    <row r="4" spans="1:12" ht="45" customHeight="1" x14ac:dyDescent="0.25">
      <c r="A4" s="113" t="s">
        <v>269</v>
      </c>
      <c r="B4" s="114"/>
      <c r="C4" s="114"/>
      <c r="D4" s="114" t="s">
        <v>231</v>
      </c>
      <c r="E4" s="114"/>
      <c r="F4" s="98" t="s">
        <v>3</v>
      </c>
      <c r="G4" s="96" t="s">
        <v>4</v>
      </c>
      <c r="H4" s="96" t="s">
        <v>5</v>
      </c>
      <c r="I4" s="105" t="s">
        <v>6</v>
      </c>
      <c r="J4" s="117" t="s">
        <v>236</v>
      </c>
      <c r="K4" s="96" t="s">
        <v>237</v>
      </c>
      <c r="L4" s="105" t="s">
        <v>238</v>
      </c>
    </row>
    <row r="5" spans="1:12" ht="15.75" thickBot="1" x14ac:dyDescent="0.3">
      <c r="A5" s="115"/>
      <c r="B5" s="116"/>
      <c r="C5" s="116"/>
      <c r="D5" s="116"/>
      <c r="E5" s="116"/>
      <c r="F5" s="99"/>
      <c r="G5" s="97"/>
      <c r="H5" s="97"/>
      <c r="I5" s="106"/>
      <c r="J5" s="118"/>
      <c r="K5" s="97"/>
      <c r="L5" s="106"/>
    </row>
    <row r="6" spans="1:12" x14ac:dyDescent="0.25">
      <c r="A6" s="9" t="s">
        <v>239</v>
      </c>
      <c r="B6" s="11"/>
      <c r="C6" s="11"/>
      <c r="D6" s="47"/>
      <c r="E6" s="11"/>
      <c r="F6" s="12">
        <v>107.95273800000001</v>
      </c>
      <c r="G6" s="13">
        <v>313.25688400000024</v>
      </c>
      <c r="H6" s="13">
        <v>259.92491355278457</v>
      </c>
      <c r="I6" s="14">
        <v>0.82975004486344939</v>
      </c>
      <c r="J6" s="48"/>
      <c r="K6" s="13"/>
      <c r="L6" s="14"/>
    </row>
    <row r="7" spans="1:12" x14ac:dyDescent="0.25">
      <c r="A7" s="27" t="s">
        <v>270</v>
      </c>
      <c r="B7" s="29"/>
      <c r="C7" s="29"/>
      <c r="D7" s="49"/>
      <c r="E7" s="29"/>
      <c r="F7" s="30">
        <f ca="1">SUM(F8:OFFSET(F6,MATCH("PROYECTOS",$A$8:$A$50,0),0))</f>
        <v>67.276958000000064</v>
      </c>
      <c r="G7" s="31">
        <f ca="1">SUM(G8:OFFSET(G6,MATCH("PROYECTOS",$A$8:$A$50,0),0))</f>
        <v>68.937006000000082</v>
      </c>
      <c r="H7" s="31">
        <f ca="1">SUM(H8:OFFSET(H6,MATCH("PROYECTOS",$A$8:$A$50,0),0))</f>
        <v>26.99138176449037</v>
      </c>
      <c r="I7" s="32">
        <f ca="1">IFERROR(H7/G7,0)</f>
        <v>0.39153690203038899</v>
      </c>
      <c r="J7" s="50"/>
      <c r="K7" s="31"/>
      <c r="L7" s="32"/>
    </row>
    <row r="8" spans="1:12" x14ac:dyDescent="0.25">
      <c r="A8" s="15"/>
      <c r="B8" s="17">
        <v>3000001</v>
      </c>
      <c r="C8" s="17" t="s">
        <v>271</v>
      </c>
      <c r="D8" s="53"/>
      <c r="E8" s="17" t="s">
        <v>289</v>
      </c>
      <c r="F8" s="18">
        <v>22.445729</v>
      </c>
      <c r="G8" s="19">
        <v>23.518785000000001</v>
      </c>
      <c r="H8" s="19">
        <v>8.5156099753221497</v>
      </c>
      <c r="I8" s="20">
        <f t="shared" ref="I8:I13" si="0">IFERROR(H8/G8,0)</f>
        <v>0.36207695148036556</v>
      </c>
      <c r="J8" s="54"/>
      <c r="K8" s="19"/>
      <c r="L8" s="20" t="str">
        <f>IFERROR(K8/J8,".")</f>
        <v>.</v>
      </c>
    </row>
    <row r="9" spans="1:12" ht="63.75" x14ac:dyDescent="0.25">
      <c r="A9" s="15"/>
      <c r="B9" s="17">
        <v>3000085</v>
      </c>
      <c r="C9" s="17" t="s">
        <v>916</v>
      </c>
      <c r="D9" s="53">
        <v>157</v>
      </c>
      <c r="E9" s="17" t="s">
        <v>920</v>
      </c>
      <c r="F9" s="18">
        <v>40.787911000000065</v>
      </c>
      <c r="G9" s="19">
        <v>40.787911000000072</v>
      </c>
      <c r="H9" s="19">
        <v>16.809287106667625</v>
      </c>
      <c r="I9" s="20">
        <f t="shared" si="0"/>
        <v>0.4121144401503572</v>
      </c>
      <c r="J9" s="54"/>
      <c r="K9" s="19"/>
      <c r="L9" s="20" t="str">
        <f>IFERROR(K9/J9,".")</f>
        <v>.</v>
      </c>
    </row>
    <row r="10" spans="1:12" ht="38.25" x14ac:dyDescent="0.25">
      <c r="A10" s="15"/>
      <c r="B10" s="17">
        <v>3000494</v>
      </c>
      <c r="C10" s="17" t="s">
        <v>917</v>
      </c>
      <c r="D10" s="53">
        <v>45</v>
      </c>
      <c r="E10" s="17" t="s">
        <v>921</v>
      </c>
      <c r="F10" s="18">
        <v>0.35560600000000003</v>
      </c>
      <c r="G10" s="19">
        <v>0.71054799999999996</v>
      </c>
      <c r="H10" s="19">
        <v>0.16089387879037531</v>
      </c>
      <c r="I10" s="20">
        <f t="shared" si="0"/>
        <v>0.22643632631486588</v>
      </c>
      <c r="J10" s="54"/>
      <c r="K10" s="19"/>
      <c r="L10" s="20" t="str">
        <f>IFERROR(K10/J10,".")</f>
        <v>.</v>
      </c>
    </row>
    <row r="11" spans="1:12" ht="51" x14ac:dyDescent="0.25">
      <c r="A11" s="15"/>
      <c r="B11" s="17">
        <v>3000495</v>
      </c>
      <c r="C11" s="17" t="s">
        <v>918</v>
      </c>
      <c r="D11" s="53">
        <v>117</v>
      </c>
      <c r="E11" s="17" t="s">
        <v>808</v>
      </c>
      <c r="F11" s="18">
        <v>0.94002400000000008</v>
      </c>
      <c r="G11" s="19">
        <v>0.95707400000000009</v>
      </c>
      <c r="H11" s="19">
        <v>0.23724714445415884</v>
      </c>
      <c r="I11" s="20">
        <f t="shared" si="0"/>
        <v>0.24788798405782503</v>
      </c>
      <c r="J11" s="54"/>
      <c r="K11" s="19"/>
      <c r="L11" s="20" t="str">
        <f>IFERROR(K11/J11,".")</f>
        <v>.</v>
      </c>
    </row>
    <row r="12" spans="1:12" ht="38.25" x14ac:dyDescent="0.25">
      <c r="A12" s="15"/>
      <c r="B12" s="17">
        <v>3000496</v>
      </c>
      <c r="C12" s="17" t="s">
        <v>919</v>
      </c>
      <c r="D12" s="53">
        <v>554</v>
      </c>
      <c r="E12" s="17" t="s">
        <v>922</v>
      </c>
      <c r="F12" s="18">
        <v>2.7476879999999984</v>
      </c>
      <c r="G12" s="19">
        <v>2.9626879999999978</v>
      </c>
      <c r="H12" s="19">
        <v>1.2683436592560611</v>
      </c>
      <c r="I12" s="20">
        <f t="shared" si="0"/>
        <v>0.42810571320910673</v>
      </c>
      <c r="J12" s="54"/>
      <c r="K12" s="19"/>
      <c r="L12" s="20" t="str">
        <f>IFERROR(K12/J12,".")</f>
        <v>.</v>
      </c>
    </row>
    <row r="13" spans="1:12" ht="15.75" thickBot="1" x14ac:dyDescent="0.3">
      <c r="A13" s="33" t="s">
        <v>302</v>
      </c>
      <c r="B13" s="35"/>
      <c r="C13" s="35"/>
      <c r="D13" s="51"/>
      <c r="E13" s="35"/>
      <c r="F13" s="36">
        <f ca="1">OFFSET(F13,-MATCH("PROYECTOS",$A$8:$A$50,0)-1,0)-(OFFSET(F13,-MATCH("PROYECTOS",$A$8:$A$50,0),0))</f>
        <v>40.675779999999946</v>
      </c>
      <c r="G13" s="37">
        <f ca="1">OFFSET(G13,-MATCH("PROYECTOS",$A$8:$A$50,0)-1,0)-(OFFSET(G13,-MATCH("PROYECTOS",$A$8:$A$50,0),0))</f>
        <v>244.31987800000016</v>
      </c>
      <c r="H13" s="37">
        <f ca="1">OFFSET(H13,-MATCH("PROYECTOS",$A$8:$A$50,0)-1,0)-(OFFSET(H13,-MATCH("PROYECTOS",$A$8:$A$50,0),0))</f>
        <v>232.9335317882942</v>
      </c>
      <c r="I13" s="38">
        <f t="shared" ca="1" si="0"/>
        <v>0.95339574370732971</v>
      </c>
      <c r="J13" s="52"/>
      <c r="K13" s="37"/>
      <c r="L13" s="38"/>
    </row>
    <row r="14" spans="1:12" ht="15.75" thickBot="1" x14ac:dyDescent="0.3"/>
    <row r="15" spans="1:12" ht="15.75" thickBot="1" x14ac:dyDescent="0.3">
      <c r="A15" s="108" t="s">
        <v>372</v>
      </c>
      <c r="B15" s="109"/>
      <c r="C15" s="109"/>
      <c r="D15" s="109"/>
      <c r="E15" s="109"/>
      <c r="F15" s="110"/>
    </row>
    <row r="16" spans="1:12" ht="15.75" thickBot="1" x14ac:dyDescent="0.3">
      <c r="A16" s="2" t="s">
        <v>946</v>
      </c>
    </row>
    <row r="17" spans="1:6" ht="45" customHeight="1" x14ac:dyDescent="0.25">
      <c r="A17" s="100" t="s">
        <v>374</v>
      </c>
      <c r="B17" s="101"/>
      <c r="C17" s="101"/>
      <c r="D17" s="101"/>
      <c r="E17" s="101"/>
      <c r="F17" s="111" t="s">
        <v>375</v>
      </c>
    </row>
    <row r="18" spans="1:6" ht="15.75" thickBot="1" x14ac:dyDescent="0.3">
      <c r="A18" s="125"/>
      <c r="B18" s="126"/>
      <c r="C18" s="104"/>
      <c r="D18" s="104"/>
      <c r="E18" s="104"/>
      <c r="F18" s="112"/>
    </row>
    <row r="19" spans="1:6" x14ac:dyDescent="0.25">
      <c r="A19" s="15"/>
      <c r="B19" s="17">
        <v>3000001</v>
      </c>
      <c r="C19" s="123" t="s">
        <v>271</v>
      </c>
      <c r="D19" s="123"/>
      <c r="E19" s="123" t="s">
        <v>289</v>
      </c>
      <c r="F19" s="69">
        <v>0.36207695148036556</v>
      </c>
    </row>
    <row r="20" spans="1:6" ht="26.25" customHeight="1" x14ac:dyDescent="0.25">
      <c r="A20" s="15"/>
      <c r="B20" s="17">
        <v>3000494</v>
      </c>
      <c r="C20" s="119" t="s">
        <v>917</v>
      </c>
      <c r="D20" s="119">
        <v>45</v>
      </c>
      <c r="E20" s="119" t="s">
        <v>921</v>
      </c>
      <c r="F20" s="69">
        <v>0.22643632631486588</v>
      </c>
    </row>
    <row r="21" spans="1:6" ht="51.75" customHeight="1" thickBot="1" x14ac:dyDescent="0.3">
      <c r="A21" s="21"/>
      <c r="B21" s="23">
        <v>3000495</v>
      </c>
      <c r="C21" s="140" t="s">
        <v>918</v>
      </c>
      <c r="D21" s="140"/>
      <c r="E21" s="140"/>
      <c r="F21" s="70">
        <v>0.24788798405782503</v>
      </c>
    </row>
  </sheetData>
  <mergeCells count="18">
    <mergeCell ref="J3:L3"/>
    <mergeCell ref="I4:I5"/>
    <mergeCell ref="A15:F15"/>
    <mergeCell ref="A17:E18"/>
    <mergeCell ref="F17:F18"/>
    <mergeCell ref="L4:L5"/>
    <mergeCell ref="H4:H5"/>
    <mergeCell ref="A4:C5"/>
    <mergeCell ref="J4:J5"/>
    <mergeCell ref="F4:F5"/>
    <mergeCell ref="K4:K5"/>
    <mergeCell ref="G4:G5"/>
    <mergeCell ref="D4:E5"/>
    <mergeCell ref="C21:E21"/>
    <mergeCell ref="C19:E19"/>
    <mergeCell ref="C20:E20"/>
    <mergeCell ref="A3:E3"/>
    <mergeCell ref="F3:I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416</vt:i4>
      </vt:variant>
    </vt:vector>
  </HeadingPairs>
  <TitlesOfParts>
    <vt:vector size="416" baseType="lpstr">
      <vt:lpstr>PpR_sem</vt:lpstr>
      <vt:lpstr>Pliegos_sem</vt:lpstr>
      <vt:lpstr>PAN Dpto_sem</vt:lpstr>
      <vt:lpstr>PAN Pliego_sem</vt:lpstr>
      <vt:lpstr>PAN Prod_sem</vt:lpstr>
      <vt:lpstr>PAN Act_sem</vt:lpstr>
      <vt:lpstr>PAN Prod_trans</vt:lpstr>
      <vt:lpstr>PAN Act_trans</vt:lpstr>
      <vt:lpstr>PAN Prod_comp</vt:lpstr>
      <vt:lpstr>PAN Act_comp</vt:lpstr>
      <vt:lpstr>SMN Dpto_sem</vt:lpstr>
      <vt:lpstr>SMN Pliego_sem</vt:lpstr>
      <vt:lpstr>SMN Prod_sem</vt:lpstr>
      <vt:lpstr>SMN Act_sem</vt:lpstr>
      <vt:lpstr>SMN Prod_trans</vt:lpstr>
      <vt:lpstr>SMN Act_trans</vt:lpstr>
      <vt:lpstr>SMN Prod_comp</vt:lpstr>
      <vt:lpstr>SMN Act_comp</vt:lpstr>
      <vt:lpstr>TBC Dpto_sem</vt:lpstr>
      <vt:lpstr>TBC Pliego_sem</vt:lpstr>
      <vt:lpstr>TBC Prod_sem</vt:lpstr>
      <vt:lpstr>TBC Act_sem</vt:lpstr>
      <vt:lpstr>TBC Prod_trans</vt:lpstr>
      <vt:lpstr>TBC Act_trans</vt:lpstr>
      <vt:lpstr>TBC Prod_comp</vt:lpstr>
      <vt:lpstr>TBC Act_comp</vt:lpstr>
      <vt:lpstr>EMZ Dpto_sem</vt:lpstr>
      <vt:lpstr>EMZ Pliego_sem</vt:lpstr>
      <vt:lpstr>EMZ Prod_sem</vt:lpstr>
      <vt:lpstr>EMZ Act_sem</vt:lpstr>
      <vt:lpstr>EMZ Prod_trans</vt:lpstr>
      <vt:lpstr>EMZ Act_trans</vt:lpstr>
      <vt:lpstr>EMZ Prod_comp</vt:lpstr>
      <vt:lpstr>EMZ Act_comp</vt:lpstr>
      <vt:lpstr>ENT Dpto_sem</vt:lpstr>
      <vt:lpstr>ENT Pliego_sem</vt:lpstr>
      <vt:lpstr>ENT Prod_sem</vt:lpstr>
      <vt:lpstr>ENT Act_sem</vt:lpstr>
      <vt:lpstr>ENT Prod_trans</vt:lpstr>
      <vt:lpstr>ENT Act_trans</vt:lpstr>
      <vt:lpstr>ENT Prod_comp</vt:lpstr>
      <vt:lpstr>ENT Act_comp</vt:lpstr>
      <vt:lpstr>CANCER Dpto_sem</vt:lpstr>
      <vt:lpstr>CANCER Pliego_sem</vt:lpstr>
      <vt:lpstr>CANCER Prod_sem</vt:lpstr>
      <vt:lpstr>CANCER Act_sem</vt:lpstr>
      <vt:lpstr>CANCER Prod_trans</vt:lpstr>
      <vt:lpstr>CANCER Act_trans</vt:lpstr>
      <vt:lpstr>CANCER Prod_comp</vt:lpstr>
      <vt:lpstr>CANCER Act_comp</vt:lpstr>
      <vt:lpstr>SC Dpto_sem</vt:lpstr>
      <vt:lpstr>SC Pliego_sem</vt:lpstr>
      <vt:lpstr>SC Prod_sem</vt:lpstr>
      <vt:lpstr>SC Act_sem</vt:lpstr>
      <vt:lpstr>SC Prod_trans</vt:lpstr>
      <vt:lpstr>SC Act_trans</vt:lpstr>
      <vt:lpstr>RTID Dpto_sem</vt:lpstr>
      <vt:lpstr>RTID Pliego_sem</vt:lpstr>
      <vt:lpstr>RTID Prod_sem</vt:lpstr>
      <vt:lpstr>RTID Act_sem</vt:lpstr>
      <vt:lpstr>LCT Dpto_sem</vt:lpstr>
      <vt:lpstr>LCT Pliego_sem</vt:lpstr>
      <vt:lpstr>LCT Prod_sem</vt:lpstr>
      <vt:lpstr>LCT Act_sem</vt:lpstr>
      <vt:lpstr>OSCE Dpto_sem</vt:lpstr>
      <vt:lpstr>OSCE Pliego_sem</vt:lpstr>
      <vt:lpstr>OSCE Prod_sem</vt:lpstr>
      <vt:lpstr>OSCE Act_sem</vt:lpstr>
      <vt:lpstr>GSRN Dpto_sem</vt:lpstr>
      <vt:lpstr>GSRN Pliego_sem</vt:lpstr>
      <vt:lpstr>GSRN Prod_sem</vt:lpstr>
      <vt:lpstr>GSRN Act_sem</vt:lpstr>
      <vt:lpstr>GIRS Dpto_sem</vt:lpstr>
      <vt:lpstr>GIRS Pliego_sem</vt:lpstr>
      <vt:lpstr>GIRS Prod_sem</vt:lpstr>
      <vt:lpstr>GIRS Act_sem</vt:lpstr>
      <vt:lpstr>MSA Dpto_sem</vt:lpstr>
      <vt:lpstr>MSA Pliego_sem</vt:lpstr>
      <vt:lpstr>MSA Prod_sem</vt:lpstr>
      <vt:lpstr>MSA Act_sem</vt:lpstr>
      <vt:lpstr>MSV Dpto_sem</vt:lpstr>
      <vt:lpstr>MSV Pliego_sem</vt:lpstr>
      <vt:lpstr>MSV Prod_sem</vt:lpstr>
      <vt:lpstr>MSV Act_sem</vt:lpstr>
      <vt:lpstr>MIA Dpto_sem</vt:lpstr>
      <vt:lpstr>MIA Pliego_sem</vt:lpstr>
      <vt:lpstr>MIA Prod_sem</vt:lpstr>
      <vt:lpstr>MIA Act_sem</vt:lpstr>
      <vt:lpstr>RRHH Dpto_sem</vt:lpstr>
      <vt:lpstr>RRHH Pliego_sem</vt:lpstr>
      <vt:lpstr>RRHH Prod_sem</vt:lpstr>
      <vt:lpstr>RRHH Act_sem</vt:lpstr>
      <vt:lpstr>ER Dpto_sem</vt:lpstr>
      <vt:lpstr>ER Pliego_sem</vt:lpstr>
      <vt:lpstr>ER Prod_sem</vt:lpstr>
      <vt:lpstr>ER Act_sem</vt:lpstr>
      <vt:lpstr>TEL Dpto_sem</vt:lpstr>
      <vt:lpstr>TEL Pliego_sem</vt:lpstr>
      <vt:lpstr>TEL Prod_sem</vt:lpstr>
      <vt:lpstr>TEL Act_sem</vt:lpstr>
      <vt:lpstr>CGB Dpto_sem</vt:lpstr>
      <vt:lpstr>CGB Pliego_sem</vt:lpstr>
      <vt:lpstr>CGB Prod_sem</vt:lpstr>
      <vt:lpstr>CGB Act_sem</vt:lpstr>
      <vt:lpstr>JUNTOS Dpto_sem</vt:lpstr>
      <vt:lpstr>JUNTOS Pliego_sem</vt:lpstr>
      <vt:lpstr>JUNTOS Prod_sem</vt:lpstr>
      <vt:lpstr>JUNTOS Act_sem</vt:lpstr>
      <vt:lpstr>PTCD Dpto_sem</vt:lpstr>
      <vt:lpstr>PTCD Pliego_sem</vt:lpstr>
      <vt:lpstr>PTCD Prod_sem</vt:lpstr>
      <vt:lpstr>PTCD Act_sem</vt:lpstr>
      <vt:lpstr>PTCD Prod_trans</vt:lpstr>
      <vt:lpstr>PTCD Act_trans</vt:lpstr>
      <vt:lpstr>CDB Dpto_sem</vt:lpstr>
      <vt:lpstr>CDB Pliego_sem</vt:lpstr>
      <vt:lpstr>CDB Prod_sem</vt:lpstr>
      <vt:lpstr>CDB Act_sem</vt:lpstr>
      <vt:lpstr>PPF Dpto_sem</vt:lpstr>
      <vt:lpstr>PPF Pliego_sem</vt:lpstr>
      <vt:lpstr>PPF Prod_sem</vt:lpstr>
      <vt:lpstr>PPF Act_sem</vt:lpstr>
      <vt:lpstr>BFH Dpto_sem</vt:lpstr>
      <vt:lpstr>BFH Pliego_sem</vt:lpstr>
      <vt:lpstr>BFH Prod_sem</vt:lpstr>
      <vt:lpstr>BFH Act_sem</vt:lpstr>
      <vt:lpstr>HU Dpto_sem</vt:lpstr>
      <vt:lpstr>HU Pliego_sem</vt:lpstr>
      <vt:lpstr>HU Prod_sem</vt:lpstr>
      <vt:lpstr>HU Act_sem</vt:lpstr>
      <vt:lpstr>TT Dpto_sem</vt:lpstr>
      <vt:lpstr>TT Pliego_sem</vt:lpstr>
      <vt:lpstr>TT Prod_sem</vt:lpstr>
      <vt:lpstr>TT Act_sem</vt:lpstr>
      <vt:lpstr>TT Prod_trans</vt:lpstr>
      <vt:lpstr>TT Act_trans</vt:lpstr>
      <vt:lpstr>CPE Dpto_sem</vt:lpstr>
      <vt:lpstr>CPE Pliego_sem</vt:lpstr>
      <vt:lpstr>CPE Prod_sem</vt:lpstr>
      <vt:lpstr>CPE Act_sem</vt:lpstr>
      <vt:lpstr>OC Dpto_sem</vt:lpstr>
      <vt:lpstr>OC Pliego_sem</vt:lpstr>
      <vt:lpstr>OC Prod_sem</vt:lpstr>
      <vt:lpstr>OC Act_sem</vt:lpstr>
      <vt:lpstr>UNI Dpto_sem</vt:lpstr>
      <vt:lpstr>UNI Pliego_sem</vt:lpstr>
      <vt:lpstr>UNI Prod_sem</vt:lpstr>
      <vt:lpstr>UNI Act_sem</vt:lpstr>
      <vt:lpstr>UNI Prod_trans</vt:lpstr>
      <vt:lpstr>UNI Act_trans</vt:lpstr>
      <vt:lpstr>PJF Dpto_sem</vt:lpstr>
      <vt:lpstr>PJF Pliego_sem</vt:lpstr>
      <vt:lpstr>PJF Prod_sem</vt:lpstr>
      <vt:lpstr>PJF Act_sem</vt:lpstr>
      <vt:lpstr>DES Dpto_sem</vt:lpstr>
      <vt:lpstr>DES Pliego_sem</vt:lpstr>
      <vt:lpstr>DES Prod_sem</vt:lpstr>
      <vt:lpstr>DES Act_sem</vt:lpstr>
      <vt:lpstr>DES Prod_trans</vt:lpstr>
      <vt:lpstr>DES Act_trans</vt:lpstr>
      <vt:lpstr>DES Prod_comp</vt:lpstr>
      <vt:lpstr>DES Act_comp</vt:lpstr>
      <vt:lpstr>PIRDAIS Dpto_sem</vt:lpstr>
      <vt:lpstr>PIRDAIS Pliego_sem</vt:lpstr>
      <vt:lpstr>PIRDAIS Prod_sem</vt:lpstr>
      <vt:lpstr>PIRDAIS Act_sem</vt:lpstr>
      <vt:lpstr>PIRDAIS Prod_trans</vt:lpstr>
      <vt:lpstr>PIRDAIS Act_trans</vt:lpstr>
      <vt:lpstr>TRAB Dpto_sem</vt:lpstr>
      <vt:lpstr>TRAB Pliego_sem</vt:lpstr>
      <vt:lpstr>TRAB Prod_sem</vt:lpstr>
      <vt:lpstr>TRAB Act_sem</vt:lpstr>
      <vt:lpstr>TRAB Prod_trans</vt:lpstr>
      <vt:lpstr>TRAB Act_trans</vt:lpstr>
      <vt:lpstr>GIECOD Dpto_sem</vt:lpstr>
      <vt:lpstr>GIECOD Pliego_sem</vt:lpstr>
      <vt:lpstr>GIECOD Prod_sem</vt:lpstr>
      <vt:lpstr>GIECOD Act_sem</vt:lpstr>
      <vt:lpstr>GIECOD Prod_trans</vt:lpstr>
      <vt:lpstr>GIECOD Act_trans</vt:lpstr>
      <vt:lpstr>API Dpto_sem</vt:lpstr>
      <vt:lpstr>API Pliego_sem</vt:lpstr>
      <vt:lpstr>API Prod_sem</vt:lpstr>
      <vt:lpstr>API Act_sem</vt:lpstr>
      <vt:lpstr>LCVF Dpto_sem</vt:lpstr>
      <vt:lpstr>LCVF Pliego_sem</vt:lpstr>
      <vt:lpstr>LCVF Prod_sem</vt:lpstr>
      <vt:lpstr>LCVF Act_sem</vt:lpstr>
      <vt:lpstr>SU Dpto_sem</vt:lpstr>
      <vt:lpstr>SU Pliego_sem</vt:lpstr>
      <vt:lpstr>SU Prod_sem</vt:lpstr>
      <vt:lpstr>SU Act_sem</vt:lpstr>
      <vt:lpstr>SU Prod_trans</vt:lpstr>
      <vt:lpstr>SU Act_trans</vt:lpstr>
      <vt:lpstr>SR Dpto_sem</vt:lpstr>
      <vt:lpstr>SR Pliego_sem</vt:lpstr>
      <vt:lpstr>SR Prod_sem</vt:lpstr>
      <vt:lpstr>SR Act_sem</vt:lpstr>
      <vt:lpstr>SR Prod_trans</vt:lpstr>
      <vt:lpstr>SR Act_trans</vt:lpstr>
      <vt:lpstr>OPP Dpto_sem</vt:lpstr>
      <vt:lpstr>OPP Pliego_sem</vt:lpstr>
      <vt:lpstr>OPP Prod_sem</vt:lpstr>
      <vt:lpstr>OPP Act_sem</vt:lpstr>
      <vt:lpstr>CSA Dpto_sem</vt:lpstr>
      <vt:lpstr>CSA Pliego_sem</vt:lpstr>
      <vt:lpstr>CSA Prod_sem</vt:lpstr>
      <vt:lpstr>CSA Act_sem</vt:lpstr>
      <vt:lpstr>MGP Dpto_sem</vt:lpstr>
      <vt:lpstr>MGP Pliego_sem</vt:lpstr>
      <vt:lpstr>MGP Prod_sem</vt:lpstr>
      <vt:lpstr>MGP Act_sem</vt:lpstr>
      <vt:lpstr>DSA Dpto_sem</vt:lpstr>
      <vt:lpstr>DSA Pliego_sem</vt:lpstr>
      <vt:lpstr>DSA Prod_sem</vt:lpstr>
      <vt:lpstr>DSA Act_sem</vt:lpstr>
      <vt:lpstr>EBR Dpto_sem</vt:lpstr>
      <vt:lpstr>EBR Pliego_sem</vt:lpstr>
      <vt:lpstr>EBR Prod_sem</vt:lpstr>
      <vt:lpstr>EBR Act_sem</vt:lpstr>
      <vt:lpstr>EBR Prod_trans</vt:lpstr>
      <vt:lpstr>EBR Act_trans</vt:lpstr>
      <vt:lpstr>EBR Prod_comp</vt:lpstr>
      <vt:lpstr>EBR Act_comp</vt:lpstr>
      <vt:lpstr>AEBR Dpto_sem</vt:lpstr>
      <vt:lpstr>AEBR Pliego_sem</vt:lpstr>
      <vt:lpstr>AEBR Prod_sem</vt:lpstr>
      <vt:lpstr>AEBR Act_sem</vt:lpstr>
      <vt:lpstr>AEBR Prod_trans</vt:lpstr>
      <vt:lpstr>AEBR Act_trans</vt:lpstr>
      <vt:lpstr>AEBR Prod_comp</vt:lpstr>
      <vt:lpstr>AEBR Act_comp</vt:lpstr>
      <vt:lpstr>DPE Dpto_sem</vt:lpstr>
      <vt:lpstr>DPE Pliego_sem</vt:lpstr>
      <vt:lpstr>DPE Prod_sem</vt:lpstr>
      <vt:lpstr>DPE Act_sem</vt:lpstr>
      <vt:lpstr>ODA Dpto_sem</vt:lpstr>
      <vt:lpstr>ODA Pliego_sem</vt:lpstr>
      <vt:lpstr>ODA Prod_sem</vt:lpstr>
      <vt:lpstr>ODA Act_sem</vt:lpstr>
      <vt:lpstr>FPA Dpto_sem</vt:lpstr>
      <vt:lpstr>FPA Pliego_sem</vt:lpstr>
      <vt:lpstr>FPA Prod_sem</vt:lpstr>
      <vt:lpstr>FPA Act_sem</vt:lpstr>
      <vt:lpstr>GCA Dpto_sem</vt:lpstr>
      <vt:lpstr>GCA Pliego_sem</vt:lpstr>
      <vt:lpstr>GCA Prod_sem</vt:lpstr>
      <vt:lpstr>GCA Act_sem</vt:lpstr>
      <vt:lpstr>PENSION Dpto_sem</vt:lpstr>
      <vt:lpstr>PENSION Pliego_sem</vt:lpstr>
      <vt:lpstr>PENSION Prod_sem</vt:lpstr>
      <vt:lpstr>PENSION Act_sem</vt:lpstr>
      <vt:lpstr>CUNA Dpto_sem</vt:lpstr>
      <vt:lpstr>CUNA Pliego_sem</vt:lpstr>
      <vt:lpstr>CUNA Prod_sem</vt:lpstr>
      <vt:lpstr>CUNA Act_sem</vt:lpstr>
      <vt:lpstr>CPJL Dpto_sem</vt:lpstr>
      <vt:lpstr>CPJL Pliego_sem</vt:lpstr>
      <vt:lpstr>CPJL Prod_sem</vt:lpstr>
      <vt:lpstr>CPJL Act_sem</vt:lpstr>
      <vt:lpstr>IDPP Dpto_sem</vt:lpstr>
      <vt:lpstr>IDPP Pliego_sem</vt:lpstr>
      <vt:lpstr>IDPP Prod_sem</vt:lpstr>
      <vt:lpstr>IDPP Act_sem</vt:lpstr>
      <vt:lpstr>IDPP Prod_trans</vt:lpstr>
      <vt:lpstr>IDPP Act_trans</vt:lpstr>
      <vt:lpstr>FCL Dpto_sem</vt:lpstr>
      <vt:lpstr>FCL Pliego_sem</vt:lpstr>
      <vt:lpstr>FCL Prod_sem</vt:lpstr>
      <vt:lpstr>FCL Act_sem</vt:lpstr>
      <vt:lpstr>RMEU Dpto_sem</vt:lpstr>
      <vt:lpstr>RMEU Pliego_sem</vt:lpstr>
      <vt:lpstr>RMEU Prod_sem</vt:lpstr>
      <vt:lpstr>RMEU Act_sem</vt:lpstr>
      <vt:lpstr>RMEU Prod_comp</vt:lpstr>
      <vt:lpstr>RMEU Act_comp</vt:lpstr>
      <vt:lpstr>INJD Dpto_sem</vt:lpstr>
      <vt:lpstr>INJD Pliego_sem</vt:lpstr>
      <vt:lpstr>INJD Prod_sem</vt:lpstr>
      <vt:lpstr>INJD Act_sem</vt:lpstr>
      <vt:lpstr>INJD Prod_comp</vt:lpstr>
      <vt:lpstr>INJD Act_comp</vt:lpstr>
      <vt:lpstr>CDNU Dpto_sem</vt:lpstr>
      <vt:lpstr>CDNU Pliego_sem</vt:lpstr>
      <vt:lpstr>CDNU Prod_sem</vt:lpstr>
      <vt:lpstr>CDNU Act_sem</vt:lpstr>
      <vt:lpstr>CDNU Prod_comp</vt:lpstr>
      <vt:lpstr>CDNU Act_comp</vt:lpstr>
      <vt:lpstr>MIB Dpto_sem</vt:lpstr>
      <vt:lpstr>MIB Pliego_sem</vt:lpstr>
      <vt:lpstr>MIB Prod_sem</vt:lpstr>
      <vt:lpstr>MIB Act_sem</vt:lpstr>
      <vt:lpstr>MIB Prod_trans</vt:lpstr>
      <vt:lpstr>MIB Act_trans</vt:lpstr>
      <vt:lpstr>UN Dpto_sem</vt:lpstr>
      <vt:lpstr>UN Pliego_sem</vt:lpstr>
      <vt:lpstr>UN Prod_sem</vt:lpstr>
      <vt:lpstr>UN Act_sem</vt:lpstr>
      <vt:lpstr>FA Dpto_sem</vt:lpstr>
      <vt:lpstr>FA Pliego_sem</vt:lpstr>
      <vt:lpstr>FA Prod_sem</vt:lpstr>
      <vt:lpstr>FA Act_sem</vt:lpstr>
      <vt:lpstr>AHR Dpto_sem</vt:lpstr>
      <vt:lpstr>AHR Pliego_sem</vt:lpstr>
      <vt:lpstr>AHR Prod_sem</vt:lpstr>
      <vt:lpstr>AHR Act_sem</vt:lpstr>
      <vt:lpstr>SRAO Dpto_sem</vt:lpstr>
      <vt:lpstr>SRAO Pliego_sem</vt:lpstr>
      <vt:lpstr>SRAO Prod_sem</vt:lpstr>
      <vt:lpstr>SRAO Act_sem</vt:lpstr>
      <vt:lpstr>PC Dpto_sem</vt:lpstr>
      <vt:lpstr>PC Pliego_sem</vt:lpstr>
      <vt:lpstr>PC Prod_sem</vt:lpstr>
      <vt:lpstr>PC Act_sem</vt:lpstr>
      <vt:lpstr>AEQW Dpto_sem</vt:lpstr>
      <vt:lpstr>AEQW Pliego_sem</vt:lpstr>
      <vt:lpstr>AEQW Prod_sem</vt:lpstr>
      <vt:lpstr>AEQW Act_sem</vt:lpstr>
      <vt:lpstr>PROE Dpto_sem</vt:lpstr>
      <vt:lpstr>PROE Pliego_sem</vt:lpstr>
      <vt:lpstr>PROE Prod_sem</vt:lpstr>
      <vt:lpstr>PROE Act_sem</vt:lpstr>
      <vt:lpstr>AONA Dpto_sem</vt:lpstr>
      <vt:lpstr>AONA Pliego_sem</vt:lpstr>
      <vt:lpstr>AONA Prod_sem</vt:lpstr>
      <vt:lpstr>AONA Act_sem</vt:lpstr>
      <vt:lpstr>AHRE Dpto_sem</vt:lpstr>
      <vt:lpstr>AHRE Pliego_sem</vt:lpstr>
      <vt:lpstr>AHRE Prod_sem</vt:lpstr>
      <vt:lpstr>AHRE Act_sem</vt:lpstr>
      <vt:lpstr>AHRE Prod_trans</vt:lpstr>
      <vt:lpstr>AHRE Act_trans</vt:lpstr>
      <vt:lpstr>CPJCC Dpto_sem</vt:lpstr>
      <vt:lpstr>CPJCC Pliego_sem</vt:lpstr>
      <vt:lpstr>CPJCC Prod_sem</vt:lpstr>
      <vt:lpstr>CPJCC Act_sem</vt:lpstr>
      <vt:lpstr>RPAM Dpto_sem</vt:lpstr>
      <vt:lpstr>RPAM Pliego_sem</vt:lpstr>
      <vt:lpstr>RPAM Prod_sem</vt:lpstr>
      <vt:lpstr>RPAM Act_sem</vt:lpstr>
      <vt:lpstr>MAPP Dpto_sem</vt:lpstr>
      <vt:lpstr>MAPP Pliego_sem</vt:lpstr>
      <vt:lpstr>MAPP Prod_sem</vt:lpstr>
      <vt:lpstr>MAPP Act_sem</vt:lpstr>
      <vt:lpstr>AARES Dpto_sem</vt:lpstr>
      <vt:lpstr>AARES Pliego_sem</vt:lpstr>
      <vt:lpstr>AARES Prod_sem</vt:lpstr>
      <vt:lpstr>AARES Act_sem</vt:lpstr>
      <vt:lpstr>MCRS Dpto_sem</vt:lpstr>
      <vt:lpstr>MCRS Pliego_sem</vt:lpstr>
      <vt:lpstr>MCRS Prod_sem</vt:lpstr>
      <vt:lpstr>MCRS Act_sem</vt:lpstr>
      <vt:lpstr>MST Dpto_sem</vt:lpstr>
      <vt:lpstr>MST Pliego_sem</vt:lpstr>
      <vt:lpstr>MST Prod_sem</vt:lpstr>
      <vt:lpstr>MST Act_sem</vt:lpstr>
      <vt:lpstr>MPE Dpto_sem</vt:lpstr>
      <vt:lpstr>MPE Pliego_sem</vt:lpstr>
      <vt:lpstr>MPE Prod_sem</vt:lpstr>
      <vt:lpstr>MPE Act_sem</vt:lpstr>
      <vt:lpstr>FMIN Dpto_sem</vt:lpstr>
      <vt:lpstr>FMIN Pliego_sem</vt:lpstr>
      <vt:lpstr>FMIN Prod_sem</vt:lpstr>
      <vt:lpstr>FMIN Act_sem</vt:lpstr>
      <vt:lpstr>MCDT Dpto_sem</vt:lpstr>
      <vt:lpstr>MCDT Pliego_sem</vt:lpstr>
      <vt:lpstr>MCDT Prod_sem</vt:lpstr>
      <vt:lpstr>MCDT Act_sem</vt:lpstr>
      <vt:lpstr>MCDT Prod_trans</vt:lpstr>
      <vt:lpstr>MCDT Act_trans</vt:lpstr>
      <vt:lpstr>RMI Dpto_sem</vt:lpstr>
      <vt:lpstr>RMI Pliego_sem</vt:lpstr>
      <vt:lpstr>RMI Prod_sem</vt:lpstr>
      <vt:lpstr>RMI Act_sem</vt:lpstr>
      <vt:lpstr>PCSD Dpto_sem</vt:lpstr>
      <vt:lpstr>PCSD Pliego_sem</vt:lpstr>
      <vt:lpstr>PCSD Prod_sem</vt:lpstr>
      <vt:lpstr>PCSD Act_sem</vt:lpstr>
      <vt:lpstr>CSRF Dpto_sem</vt:lpstr>
      <vt:lpstr>CSRF Pliego_sem</vt:lpstr>
      <vt:lpstr>CSRF Prod_sem</vt:lpstr>
      <vt:lpstr>CSRF Act_sem</vt:lpstr>
      <vt:lpstr>CPSM Dpto_sem</vt:lpstr>
      <vt:lpstr>CPSM Pliego_sem</vt:lpstr>
      <vt:lpstr>CPSM Prod_sem</vt:lpstr>
      <vt:lpstr>CPSM Act_sem</vt:lpstr>
      <vt:lpstr>CPSM Prod_trans</vt:lpstr>
      <vt:lpstr>CPSM Act_trans</vt:lpstr>
      <vt:lpstr>CPSM Prod_comp</vt:lpstr>
      <vt:lpstr>CPSM Act_comp</vt:lpstr>
      <vt:lpstr>PVPC Dpto_sem</vt:lpstr>
      <vt:lpstr>PVPC Pliego_sem</vt:lpstr>
      <vt:lpstr>PVPC Prod_sem</vt:lpstr>
      <vt:lpstr>PVPC Act_sem</vt:lpstr>
      <vt:lpstr>FPE Dpto_sem</vt:lpstr>
      <vt:lpstr>FPE Pliego_sem</vt:lpstr>
      <vt:lpstr>FPE Prod_sem</vt:lpstr>
      <vt:lpstr>FPE Act_sem</vt:lpstr>
      <vt:lpstr>PINP Dpto_sem</vt:lpstr>
      <vt:lpstr>PINP Pliego_sem</vt:lpstr>
      <vt:lpstr>PINP Prod_sem</vt:lpstr>
      <vt:lpstr>PINP Act_sem</vt:lpstr>
      <vt:lpstr>MCM Dpto_sem</vt:lpstr>
      <vt:lpstr>MCM Pliego_sem</vt:lpstr>
      <vt:lpstr>MCM Prod_sem</vt:lpstr>
      <vt:lpstr>MCM Act_sem</vt:lpstr>
      <vt:lpstr>PARA Dpto_sem</vt:lpstr>
      <vt:lpstr>PARA Pliego_sem</vt:lpstr>
      <vt:lpstr>PARA Prod_sem</vt:lpstr>
      <vt:lpstr>PARA Act_sem</vt:lpstr>
      <vt:lpstr>DCTI Dpto_sem</vt:lpstr>
      <vt:lpstr>DCTI Pliego_sem</vt:lpstr>
      <vt:lpstr>DCTI Prod_sem</vt:lpstr>
      <vt:lpstr>DCTI Act_sem</vt:lpstr>
      <vt:lpstr>DCTI Prod_trans</vt:lpstr>
      <vt:lpstr>DCTI Act_trans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Tablas Ejecución financiera y de metas físicas de PP 2015 - I SEM</dc:title>
  <dc:subject>Tablas</dc:subject>
  <dc:creator>Beltrán Arias, Dante</dc:creator>
  <cp:lastModifiedBy>Castañeda Veliz, Carlos Celso</cp:lastModifiedBy>
  <cp:lastPrinted>2015-10-14T21:07:35Z</cp:lastPrinted>
  <dcterms:created xsi:type="dcterms:W3CDTF">2015-09-24T20:23:55Z</dcterms:created>
  <dcterms:modified xsi:type="dcterms:W3CDTF">2015-11-13T23:19:18Z</dcterms:modified>
</cp:coreProperties>
</file>